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MRES_PM10" sheetId="1" r:id="rId4"/>
    <sheet state="visible" name="LIMRES_PM2,5" sheetId="2" r:id="rId5"/>
    <sheet state="visible" name="EMEP_PM10" sheetId="3" r:id="rId6"/>
    <sheet state="visible" name="EMEP_PM2,5" sheetId="4" r:id="rId7"/>
  </sheets>
  <definedNames/>
  <calcPr/>
  <extLst>
    <ext uri="GoogleSheetsCustomDataVersion1">
      <go:sheetsCustomData xmlns:go="http://customooxmlschemas.google.com/" r:id="rId8" roundtripDataSignature="AMtx7mg6aiB7f9azP3Ad7HvfBIaN1aSaVQ=="/>
    </ext>
  </extLst>
</workbook>
</file>

<file path=xl/comments1.xml><?xml version="1.0" encoding="utf-8"?>
<comments xmlns:r="http://schemas.openxmlformats.org/officeDocument/2006/relationships" xmlns="http://schemas.openxmlformats.org/spreadsheetml/2006/main">
  <authors>
    <author/>
  </authors>
  <commentList>
    <comment authorId="0" ref="AD70">
      <text>
        <t xml:space="preserve">======
ID#AAAAZEqR8zI
ΜΑΡΙΑ ΠΙΤΣΟΥ    (2022-05-12 08:41:23)
προσθέτω 1,1 και 3,8</t>
      </text>
    </comment>
    <comment authorId="0" ref="BF70">
      <text>
        <t xml:space="preserve">======
ID#AAAAZEqR8zE
ΜΑΡΙΑ ΠΙΤΣΟΥ    (2022-05-12 08:24:12)
την μία κορυφή στο 3.8</t>
      </text>
    </comment>
    <comment authorId="0" ref="AK70">
      <text>
        <t xml:space="preserve">======
ID#AAAAZRNWzgA
ΜΑΡΙΑ ΠΙΤΣΟΥ    (2022-05-11 12:34:35)
προσθετω 1.2 και 3.8</t>
      </text>
    </comment>
    <comment authorId="0" ref="BS87">
      <text>
        <t xml:space="preserve">======
ID#AAAAYlnFGA4
ΜΑΡΙΑ ΠΙΤΣΟΥ    (2022-04-27 11:57:24)
2 κορυφές που τις προσθέτω</t>
      </text>
    </comment>
    <comment authorId="0" ref="AL95">
      <text>
        <t xml:space="preserve">======
ID#AAAAXsCTUAw
ΜΑΡΙΑ ΠΙΤΣΟΥ    (2022-04-19 12:08:13)
2 κορυφές στο 3,8 και 4</t>
      </text>
    </comment>
    <comment authorId="0" ref="C87">
      <text>
        <t xml:space="preserve">======
ID#AAAAXef3yfM
ΜΑΡΙΑ ΠΙΤΣΟΥ    (2022-04-13 11:28:37)
2 κορυφές</t>
      </text>
    </comment>
    <comment authorId="0" ref="CA138">
      <text>
        <t xml:space="preserve">======
ID#AAAAXlNHXEs
Sunny    (2022-04-12 11:17:53)
zero abundance</t>
      </text>
    </comment>
    <comment authorId="0" ref="BM70">
      <text>
        <t xml:space="preserve">======
ID#AAAAXlNHXEI
Sunny    (2022-04-12 11:17:53)
zero abundance</t>
      </text>
    </comment>
    <comment authorId="0" ref="BM138">
      <text>
        <t xml:space="preserve">======
ID#AAAAXlNHXD8
Sunny    (2022-04-12 11:17:53)
zero abundance</t>
      </text>
    </comment>
    <comment authorId="0" ref="AJ70">
      <text>
        <t xml:space="preserve">======
ID#AAAAXlNHXD4
Sunny    (2022-04-12 11:17:53)
δυο κορυφες με κοινο ιον
α)1,1
β)3,8
ισομερή;</t>
      </text>
    </comment>
    <comment authorId="0" ref="BR70">
      <text>
        <t xml:space="preserve">======
ID#AAAAXlNHXDk
Sunny    (2022-04-12 11:17:53)
για κορυφη στα 4,27</t>
      </text>
    </comment>
    <comment authorId="0" ref="AS70">
      <text>
        <t xml:space="preserve">======
ID#AAAAXlNHXDE
Sunny    (2022-04-12 11:17:53)
δυο κορυφές με παρομοιο ιον
α)7,1: 309,1741
β)7,4: 309,1736</t>
      </text>
    </comment>
    <comment authorId="0" ref="CB70">
      <text>
        <t xml:space="preserve">======
ID#AAAAXlNHXDI
Sunny    (2022-04-12 11:17:53)
zero abundance</t>
      </text>
    </comment>
    <comment authorId="0" ref="BK70">
      <text>
        <t xml:space="preserve">======
ID#AAAAXlNHXC8
Sunny    (2022-04-12 11:17:53)
δύο κορυφές με κοινό ιον
α)4,3
β)6,8</t>
      </text>
    </comment>
    <comment authorId="0" ref="BJ70">
      <text>
        <t xml:space="preserve">======
ID#AAAAXlNHXC0
Sunny    (2022-04-12 11:17:53)
δύο κορυφές με κοινό ιον
α)4,3
β)6,8</t>
      </text>
    </comment>
    <comment authorId="0" ref="X138">
      <text>
        <t xml:space="preserve">======
ID#AAAAXlNHXB8
Sunny    (2022-04-12 11:17:53)
φαίνεται σαν m/z 231,0656</t>
      </text>
    </comment>
    <comment authorId="0" ref="BK138">
      <text>
        <t xml:space="preserve">======
ID#AAAAXlNHXB4
Sunny    (2022-04-12 11:17:53)
δύο κορυφές με κοινό ιον
α)4,3
β)6,8</t>
      </text>
    </comment>
    <comment authorId="0" ref="X70">
      <text>
        <t xml:space="preserve">======
ID#AAAAXlNHXBs
Sunny    (2022-04-12 11:17:53)
φαίνεται σαν m/z 231,0656</t>
      </text>
    </comment>
    <comment authorId="0" ref="BJ138">
      <text>
        <t xml:space="preserve">======
ID#AAAAXlNHXBg
Sunny    (2022-04-12 11:17:53)
δύο κορυφές με κοινό ιον
α)4,3
β)6,8</t>
      </text>
    </comment>
    <comment authorId="0" ref="CC138">
      <text>
        <t xml:space="preserve">======
ID#AAAAXlNHXBY
Sunny    (2022-04-12 11:17:53)
βλέπω ιον 257,0159</t>
      </text>
    </comment>
    <comment authorId="0" ref="AT138">
      <text>
        <t xml:space="preserve">======
ID#AAAAXlNHXBc
Sunny    (2022-04-12 11:17:53)
δυο κορυφές με παρομοιο ιον
α)7,1: 309,1741
β)7,4: 309,1736</t>
      </text>
    </comment>
    <comment authorId="0" ref="AI138">
      <text>
        <t xml:space="preserve">======
ID#AAAAXlNHXBM
Sunny    (2022-04-12 11:17:53)
δυο κορυφες με κοινο ιον
α)1,1
β)3,8
ισομερή;</t>
      </text>
    </comment>
    <comment authorId="0" ref="CC70">
      <text>
        <t xml:space="preserve">======
ID#AAAAXlNHXAw
Sunny    (2022-04-12 11:17:53)
βλέπω ιον 257,0159</t>
      </text>
    </comment>
    <comment authorId="0" ref="BQ138">
      <text>
        <t xml:space="preserve">======
ID#AAAAXlNHXAk
Sunny    (2022-04-12 11:17:53)
ιον 294,0682 ανιχνευεται δύο κορυφές: 
α)4,16
β)4,27</t>
      </text>
    </comment>
    <comment authorId="0" ref="AJ138">
      <text>
        <t xml:space="preserve">======
ID#AAAAXlNHXAQ
Sunny    (2022-04-12 11:17:53)
δυο κορυφες με κοινο ιον
α)1,1
β)3,8
ισομερή;</t>
      </text>
    </comment>
    <comment authorId="0" ref="AI70">
      <text>
        <t xml:space="preserve">======
ID#AAAAXlNHW_8
Sunny    (2022-04-12 11:17:53)
δυο κορυφες με κοινο ιον
α)1,1
β)3,8
ισομερή;</t>
      </text>
    </comment>
    <comment authorId="0" ref="BR138">
      <text>
        <t xml:space="preserve">======
ID#AAAAXlNHW_g
Sunny    (2022-04-12 11:17:53)
για κορυφη στα 4,27</t>
      </text>
    </comment>
    <comment authorId="0" ref="CB138">
      <text>
        <t xml:space="preserve">======
ID#AAAAXlNHW_Q
Sunny    (2022-04-12 11:17:53)
zero abundance</t>
      </text>
    </comment>
    <comment authorId="0" ref="AT70">
      <text>
        <t xml:space="preserve">======
ID#AAAAXlNHW_M
Sunny    (2022-04-12 11:17:53)
δυο κορυφές με παρομοιο ιον
α)7,1: 309,1741
β)7,4: 309,1736</t>
      </text>
    </comment>
    <comment authorId="0" ref="BQ70">
      <text>
        <t xml:space="preserve">======
ID#AAAAXlNHW_I
Sunny    (2022-04-12 11:17:53)
ιον 294,0682 ανιχνευεται δύο κορυφές: 
α)4,16
β)4,27</t>
      </text>
    </comment>
    <comment authorId="0" ref="AS138">
      <text>
        <t xml:space="preserve">======
ID#AAAAXlNHW-s
Sunny    (2022-04-12 11:17:53)
δυο κορυφές με παρομοιο ιον
α)7,1: 309,1741
β)7,4: 309,1736</t>
      </text>
    </comment>
    <comment authorId="0" ref="CA70">
      <text>
        <t xml:space="preserve">======
ID#AAAAXlNHW-c
Sunny    (2022-04-12 11:17:53)
zero abundance</t>
      </text>
    </comment>
    <comment authorId="0" ref="C55">
      <text>
        <t xml:space="preserve">======
ID#AAAAX7MotnE
ΜΑΡΙΑ ΠΙΤΣΟΥ    (2022-04-08 12:11:19)
split peak</t>
      </text>
    </comment>
    <comment authorId="0" ref="G59">
      <text>
        <t xml:space="preserve">======
ID#AAAAX7MI7Mg
ΜΑΡΙΑ ΠΙΤΣΟΥ    (2022-04-08 10:58:05)
3 κορυφές
2 κορυφές σε 319, 322, BL24</t>
      </text>
    </comment>
    <comment authorId="0" ref="E59">
      <text>
        <t xml:space="preserve">======
ID#AAAAX7MI7Mc
ΜΑΡΙΑ ΠΙΤΣΟΥ    (2022-04-08 10:52:00)
σε όλα 2 κορυφές εκτός από 322 και BL24</t>
      </text>
    </comment>
    <comment authorId="0" ref="D59">
      <text>
        <t xml:space="preserve">======
ID#AAAAX7MI7MI
ΜΑΡΙΑ ΠΙΤΣΟΥ    (2022-04-08 10:48:46)
σε όλα 2 κορυφές εκτος 322 και BL24</t>
      </text>
    </comment>
    <comment authorId="0" ref="H36">
      <text>
        <t xml:space="preserve">======
ID#AAAAW-l3igY
tc={C8C5297C-F00E-41E9-A39F-EFB07B545D0E}    (2022-03-17 13:24:27)
[Σχόλιο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3split peak</t>
      </text>
    </comment>
  </commentList>
  <extLst>
    <ext uri="GoogleSheetsCustomDataVersion1">
      <go:sheetsCustomData xmlns:go="http://customooxmlschemas.google.com/" r:id="rId1" roundtripDataSignature="AMtx7mgU6HgO1VeWJh2PQ0aMkRMPqDGMQQ=="/>
    </ext>
  </extLst>
</comments>
</file>

<file path=xl/comments2.xml><?xml version="1.0" encoding="utf-8"?>
<comments xmlns:r="http://schemas.openxmlformats.org/officeDocument/2006/relationships" xmlns="http://schemas.openxmlformats.org/spreadsheetml/2006/main">
  <authors>
    <author/>
  </authors>
  <commentList>
    <comment authorId="0" ref="I141">
      <text>
        <t xml:space="preserve">======
ID#AAAAZY-ERp8
ΜΑΡΙΑ ΠΙΤΣΟΥ    (2022-05-17 13:03:57)
June &amp; July with zero abundance</t>
      </text>
    </comment>
    <comment authorId="0" ref="AP141">
      <text>
        <t xml:space="preserve">======
ID#AAAAZVUOT84
ΜΑΡΙΑ ΠΙΤΣΟΥ    (2022-05-16 13:05:23)
t=3.8</t>
      </text>
    </comment>
    <comment authorId="0" ref="AO141">
      <text>
        <t xml:space="preserve">======
ID#AAAAZVUOT80
ΜΑΡΙΑ ΠΙΤΣΟΥ    (2022-05-16 12:54:58)
t=1.1, και άλλη κορυφή στο 3,8 με m/z 295.08</t>
      </text>
    </comment>
    <comment authorId="0" ref="AN141">
      <text>
        <t xml:space="preserve">======
ID#AAAAZVUOT8o
ΜΑΡΙΑ ΠΙΤΣΟΥ    (2022-05-16 12:26:54)
t=3.8, υπάρχει και άλλη κορυφή στ 5.8 που είναι m/z 283.083</t>
      </text>
    </comment>
    <comment authorId="0" ref="AG141">
      <text>
        <t xml:space="preserve">======
ID#AAAAZVUOT7I
ΜΑΡΙΑ ΠΙΤΣΟΥ    (2022-05-16 09:57:01)
t=1.1</t>
      </text>
    </comment>
    <comment authorId="0" ref="J141">
      <text>
        <t xml:space="preserve">======
ID#AAAAZEshyLw
ΜΑΡΙΑ ΠΙΤΣΟΥ    (2022-05-13 10:01:27)
t=4.3</t>
      </text>
    </comment>
    <comment authorId="0" ref="AG102">
      <text>
        <t xml:space="preserve">======
ID#AAAAZEshyLk
ΜΑΡΙΑ ΠΙΤΣΟΥ    (2022-05-13 09:28:37)
t=3.8</t>
      </text>
    </comment>
    <comment authorId="0" ref="E141">
      <text>
        <t xml:space="preserve">======
ID#AAAAZEshyKc
ΜΑΡΙΑ ΠΙΤΣΟΥ    (2022-05-13 08:26:13)
t=3.8</t>
      </text>
    </comment>
    <comment authorId="0" ref="BX102">
      <text>
        <t xml:space="preserve">======
ID#AAAAZE58xaE
ΜΑΡΙΑ ΠΙΤΣΟΥ    (2022-05-12 11:27:52)
πολλές κορυφές</t>
      </text>
    </comment>
    <comment authorId="0" ref="BF101">
      <text>
        <t xml:space="preserve">======
ID#AAAAZE58xaA
ΜΑΡΙΑ ΠΙΤΣΟΥ    (2022-05-12 11:01:00)
μόνο την κορυφή στο 3,8</t>
      </text>
    </comment>
    <comment authorId="0" ref="BS102">
      <text>
        <t xml:space="preserve">======
ID#AAAAZPGUbug
ΜΑΡΙΑ ΠΙΤΣΟΥ    (2022-05-10 12:19:37)
2 κορυφές στο 4.04 και 4.14 που τις προσθέτω</t>
      </text>
    </comment>
    <comment authorId="0" ref="AX102">
      <text>
        <t xml:space="preserve">======
ID#AAAAZPGUbt4
ΜΑΡΙΑ ΠΙΤΣΟΥ    (2022-05-10 08:48:21)
t=4.3</t>
      </text>
    </comment>
    <comment authorId="0" ref="AV104">
      <text>
        <t xml:space="preserve">======
ID#AAAAZPGUbt0
ΜΑΡΙΑ ΠΙΤΣΟΥ    (2022-05-10 08:38:09)
t=7.4</t>
      </text>
    </comment>
    <comment authorId="0" ref="AQ102">
      <text>
        <t xml:space="preserve">======
ID#AAAAZPGUbto
ΜΑΡΙΑ ΠΙΤΣΟΥ    (2022-05-10 08:16:21)
2 κορυφές, στο 6.9 με m/z 293.18 και
στο 7,1 με m/z 293,1775, πήρα τη δευτερη</t>
      </text>
    </comment>
    <comment authorId="0" ref="AP110">
      <text>
        <t xml:space="preserve">======
ID#AAAAYSJcXbM
ΜΑΡΙΑ ΠΙΤΣΟΥ    (2022-05-06 11:23:24)
ενώνω τις 2 κορυφές</t>
      </text>
    </comment>
    <comment authorId="0" ref="K102">
      <text>
        <t xml:space="preserve">======
ID#AAAAZAPSTg8
ΜΑΡΙΑ ΠΙΤΣΟΥ    (2022-05-05 09:45:12)
t=0.6 σε κάποια υπάρχει και μία κορυφή στο 0,9</t>
      </text>
    </comment>
    <comment authorId="0" ref="E102">
      <text>
        <t xml:space="preserve">======
ID#AAAAZAccfZM
ΜΑΡΙΑ ΠΙΤΣΟΥ    (2022-05-05 09:05:31)
t=9.1</t>
      </text>
    </comment>
    <comment authorId="0" ref="G3">
      <text>
        <t xml:space="preserve">======
ID#AAAAYny-f7M
ΜΑΡΙΑ ΠΙΤΣΟΥ    (2022-04-29 08:25:53)
προσθετω 2 κορυφές</t>
      </text>
    </comment>
    <comment authorId="0" ref="N12">
      <text>
        <t xml:space="preserve">======
ID#AAAAXlNHXFM
Αλέξανδρος Ρόδης    (2022-04-12 12:20:06)
Split με διαφορά στο δεύτερο δεκαδικό στη δορυφορική. Ίδιο σχήμα σε πολλαπλά δείγματα</t>
      </text>
    </comment>
    <comment authorId="0" ref="M12">
      <text>
        <t xml:space="preserve">======
ID#AAAAXlNHXFI
Αλέξανδρος Ρόδης    (2022-04-12 12:17:54)
Split peaks @.077.. Ίσως παρεμποδίσεις?</t>
      </text>
    </comment>
    <comment authorId="0" ref="CB200">
      <text>
        <t xml:space="preserve">======
ID#AAAAXlNHXEg
Sunny    (2022-04-12 11:17:53)
zero abundance</t>
      </text>
    </comment>
    <comment authorId="0" ref="AT101">
      <text>
        <t xml:space="preserve">======
ID#AAAAXlNHXEQ
Sunny    (2022-04-12 11:17:53)
δυο κορυφές με παρομοιο ιον
α)7,1: 309,1741
β)7,4: 309,1736</t>
      </text>
    </comment>
    <comment authorId="0" ref="BK101">
      <text>
        <t xml:space="preserve">======
ID#AAAAXlNHXEM
Sunny    (2022-04-12 11:17:53)
δύο κορυφές με κοινό ιον
α)4,3
β)6,8</t>
      </text>
    </comment>
    <comment authorId="0" ref="AI200">
      <text>
        <t xml:space="preserve">======
ID#AAAAXlNHXD0
Sunny    (2022-04-12 11:17:53)
δυο κορυφες με κοινο ιον
α)1,1
β)3,8
ισομερή;</t>
      </text>
    </comment>
    <comment authorId="0" ref="CC101">
      <text>
        <t xml:space="preserve">======
ID#AAAAXlNHXDU
Sunny    (2022-04-12 11:17:53)
βλέπω ιον 257,0159</t>
      </text>
    </comment>
    <comment authorId="0" ref="CC200">
      <text>
        <t xml:space="preserve">======
ID#AAAAXlNHXDY
Sunny    (2022-04-12 11:17:53)
βλέπω ιον 257,0159</t>
      </text>
    </comment>
    <comment authorId="0" ref="BK200">
      <text>
        <t xml:space="preserve">======
ID#AAAAXlNHXDQ
Sunny    (2022-04-12 11:17:53)
δύο κορυφές με κοινό ιον
α)4,3
β)6,8</t>
      </text>
    </comment>
    <comment authorId="0" ref="BQ101">
      <text>
        <t xml:space="preserve">======
ID#AAAAXlNHXCo
Sunny    (2022-04-12 11:17:53)
ιον 294,0682 ανιχνευεται δύο κορυφές: 
α)4,16
β)4,27</t>
      </text>
    </comment>
    <comment authorId="0" ref="AJ200">
      <text>
        <t xml:space="preserve">======
ID#AAAAXlNHXCM
Sunny    (2022-04-12 11:17:53)
δυο κορυφες με κοινο ιον
α)1,1
β)3,8
ισομερή;</t>
      </text>
    </comment>
    <comment authorId="0" ref="BR101">
      <text>
        <t xml:space="preserve">======
ID#AAAAXlNHXCA
Sunny    (2022-04-12 11:17:53)
για κορυφη στα 4,27</t>
      </text>
    </comment>
    <comment authorId="0" ref="AS101">
      <text>
        <t xml:space="preserve">======
ID#AAAAXlNHXBA
Sunny    (2022-04-12 11:17:53)
δυο κορυφές με παρομοιο ιον
α)7,1: 309,1741
β)7,4: 309,1736</t>
      </text>
    </comment>
    <comment authorId="0" ref="CA101">
      <text>
        <t xml:space="preserve">======
ID#AAAAXlNHXA8
Sunny    (2022-04-12 11:17:53)
zero abundance</t>
      </text>
    </comment>
    <comment authorId="0" ref="BQ200">
      <text>
        <t xml:space="preserve">======
ID#AAAAXlNHXA0
Sunny    (2022-04-12 11:17:53)
ιον 294,0682 ανιχνευεται δύο κορυφές: 
α)4,16
β)4,27</t>
      </text>
    </comment>
    <comment authorId="0" ref="BM101">
      <text>
        <t xml:space="preserve">======
ID#AAAAXlNHXAo
Sunny    (2022-04-12 11:17:53)
zero abundance</t>
      </text>
    </comment>
    <comment authorId="0" ref="AT200">
      <text>
        <t xml:space="preserve">======
ID#AAAAXlNHXAc
Sunny    (2022-04-12 11:17:53)
δυο κορυφές με παρομοιο ιον
α)7,1: 309,1741
β)7,4: 309,1736</t>
      </text>
    </comment>
    <comment authorId="0" ref="CB101">
      <text>
        <t xml:space="preserve">======
ID#AAAAXlNHXAU
Sunny    (2022-04-12 11:17:53)
zero abundance</t>
      </text>
    </comment>
    <comment authorId="0" ref="AJ101">
      <text>
        <t xml:space="preserve">======
ID#AAAAXlNHXAE
Sunny    (2022-04-12 11:17:53)
δυο κορυφες με κοινο ιον
α)1,1
β)3,8
ισομερή;</t>
      </text>
    </comment>
    <comment authorId="0" ref="BJ101">
      <text>
        <t xml:space="preserve">======
ID#AAAAXlNHW_w
Sunny    (2022-04-12 11:17:53)
δύο κορυφές με κοινό ιον
α)4,3
β)6,8</t>
      </text>
    </comment>
    <comment authorId="0" ref="BM200">
      <text>
        <t xml:space="preserve">======
ID#AAAAXlNHW_k
Sunny    (2022-04-12 11:17:53)
zero abundance</t>
      </text>
    </comment>
    <comment authorId="0" ref="X101">
      <text>
        <t xml:space="preserve">======
ID#AAAAXlNHW_U
Sunny    (2022-04-12 11:17:53)
φαίνεται σαν m/z 231,0656</t>
      </text>
    </comment>
    <comment authorId="0" ref="BR200">
      <text>
        <t xml:space="preserve">======
ID#AAAAXlNHW_E
Sunny    (2022-04-12 11:17:53)
για κορυφη στα 4,27</t>
      </text>
    </comment>
    <comment authorId="0" ref="AS200">
      <text>
        <t xml:space="preserve">======
ID#AAAAXlNHW-8
Sunny    (2022-04-12 11:17:53)
δυο κορυφές με παρομοιο ιον
α)7,1: 309,1741
β)7,4: 309,1736</t>
      </text>
    </comment>
    <comment authorId="0" ref="X200">
      <text>
        <t xml:space="preserve">======
ID#AAAAXlNHW-w
Sunny    (2022-04-12 11:17:53)
φαίνεται σαν m/z 231,0656</t>
      </text>
    </comment>
    <comment authorId="0" ref="AI101">
      <text>
        <t xml:space="preserve">======
ID#AAAAXlNHW-k
Sunny    (2022-04-12 11:17:53)
δυο κορυφες με κοινο ιον
α)1,1
β)3,8
ισομερή;</t>
      </text>
    </comment>
    <comment authorId="0" ref="CA200">
      <text>
        <t xml:space="preserve">======
ID#AAAAXlNHW-Y
Sunny    (2022-04-12 11:17:53)
zero abundance</t>
      </text>
    </comment>
    <comment authorId="0" ref="BJ200">
      <text>
        <t xml:space="preserve">======
ID#AAAAXlNHW-Q
Sunny    (2022-04-12 11:17:53)
δύο κορυφές με κοινό ιον
α)4,3
β)6,8</t>
      </text>
    </comment>
    <comment authorId="0" ref="B17">
      <text>
        <t xml:space="preserve">======
ID#AAAAXlNHW-M
Αλέξανδρος Ρόδης    (2022-04-12 10:25:18)
Μη διαθέσιμο</t>
      </text>
    </comment>
    <comment authorId="0" ref="N58">
      <text>
        <t xml:space="preserve">======
ID#AAAAXlNHW-I
ΜΑΡΙΑ ΠΙΤΣΟΥ    (2022-04-12 10:04:23)
δεύτερη κορυφή</t>
      </text>
    </comment>
    <comment authorId="0" ref="G59">
      <text>
        <t xml:space="preserve">======
ID#AAAAXlNHW94
ΜΑΡΙΑ ΠΙΤΣΟΥ    (2022-04-12 08:36:49)
2 κορυφές από δω και κάτω, εκτός το blank</t>
      </text>
    </comment>
    <comment authorId="0" ref="N42">
      <text>
        <t xml:space="preserve">======
ID#AAAAX9rYDNQ
ΜΑΡΙΑ ΠΙΤΣΟΥ    (2022-04-11 10:03:21)
η πρώτη κορυφή</t>
      </text>
    </comment>
    <comment authorId="0" ref="I44">
      <text>
        <t xml:space="preserve">======
ID#AAAAX9rYDNE
ΜΑΡΙΑ ΠΙΤΣΟΥ    (2022-04-11 09:40:16)
2 κορυφες</t>
      </text>
    </comment>
  </commentList>
  <extLst>
    <ext uri="GoogleSheetsCustomDataVersion1">
      <go:sheetsCustomData xmlns:go="http://customooxmlschemas.google.com/" r:id="rId1" roundtripDataSignature="AMtx7mgsKLC3QrjlY8Adid62tbHULV/x6A=="/>
    </ext>
  </extLst>
</comments>
</file>

<file path=xl/comments3.xml><?xml version="1.0" encoding="utf-8"?>
<comments xmlns:r="http://schemas.openxmlformats.org/officeDocument/2006/relationships" xmlns="http://schemas.openxmlformats.org/spreadsheetml/2006/main">
  <authors>
    <author/>
  </authors>
  <commentList>
    <comment authorId="0" ref="M27">
      <text>
        <t xml:space="preserve">recheck for peak at 1.274
======</t>
      </text>
    </comment>
    <comment authorId="0" ref="M28">
      <text>
        <t xml:space="preserve">recheck for peak at 1.274
======</t>
      </text>
    </comment>
    <comment authorId="0" ref="M29">
      <text>
        <t xml:space="preserve">recheck for peak at 1.274
======</t>
      </text>
    </comment>
    <comment authorId="0" ref="M30">
      <text>
        <t xml:space="preserve">recheck for peak at 1.274
======</t>
      </text>
    </comment>
    <comment authorId="0" ref="M33">
      <text>
        <t xml:space="preserve">recheck for peak at 1.274
======</t>
      </text>
    </comment>
    <comment authorId="0" ref="AS118">
      <text>
        <t xml:space="preserve">======
ID#AAAAY_fOHbk
Αλέξανδρος Ρόδης    (2022-05-04 12:14:13)
3521596 στο αντίστοιχο blind. Ψηλό?</t>
      </text>
    </comment>
    <comment authorId="0" ref="I196">
      <text>
        <t xml:space="preserve">======
ID#AAAAY_WWfDo
Αλέξανδρος Ρόδης    (2022-05-04 10:39:07)
Κάποια zero abundance</t>
      </text>
    </comment>
    <comment authorId="0" ref="B194">
      <text>
        <t xml:space="preserve">======
ID#AAAAY_WWfCc
Αλέξανδρος Ρόδης    (2022-05-04 08:58:07)
Έχει τάση να εμφανίζει κορυφή στο
-0,8
-1,0
Τα άλλα δύο δείγματα έχουν τάση να εμφανίζουν κορυφή στο 1,0 αλλά όχι στο 0,8. Κρατήθηκε η κοινή σε όλα για να είναι συγκρίσιμα.
Διαφορά στο 3ο δεκαδικό και mz που αλλάζει</t>
      </text>
    </comment>
    <comment authorId="0" ref="AH192">
      <text>
        <t xml:space="preserve">======
ID#AAAAY6urtE4
Αλέξανδρος Ρόδης    (2022-05-03 11:17:40)
Μέτωπο</t>
      </text>
    </comment>
    <comment authorId="0" ref="AH191">
      <text>
        <t xml:space="preserve">======
ID#AAAAY6urtE0
Αλέξανδρος Ρόδης    (2022-05-03 11:17:36)
Μέτωπο</t>
      </text>
    </comment>
    <comment authorId="0" ref="T102">
      <text>
        <t xml:space="preserve">======
ID#AAAAY6urtEg
Αλέξανδρος Ρόδης    (2022-05-03 10:18:52)
Κορυφή με σταθερό ιό στο
- 240,9694</t>
      </text>
    </comment>
    <comment authorId="0" ref="AI154">
      <text>
        <t xml:space="preserve">======
ID#AAAAYny-f8Q
Αλέξανδρος Ρόδης    (2022-04-29 10:56:19)
Αυτή και οι δύο κάτω με μέτωπα</t>
      </text>
    </comment>
    <comment authorId="0" ref="BH143">
      <text>
        <t xml:space="preserve">======
ID#AAAAYny-f74
Αλέξανδρος Ρόδης    (2022-04-29 09:46:30)
Η 3,9 παντού</t>
      </text>
    </comment>
    <comment authorId="0" ref="AA151">
      <text>
        <t xml:space="preserve">======
ID#AAAAYny-f70
Αλέξανδρος Ρόδης    (2022-04-29 09:27:35)
Αυτό και τα κάτω δύο πολύπλοκο split</t>
      </text>
    </comment>
    <comment authorId="0" ref="J102">
      <text>
        <t xml:space="preserve">======
ID#AAAAYny-f7o
Αλέξανδρος Ρόδης    (2022-04-29 09:12:24)
Βγαίνει συνήθως με πολλαπλές κορυφές</t>
      </text>
    </comment>
    <comment authorId="0" ref="F150">
      <text>
        <t xml:space="preserve">======
ID#AAAAYny-f7E
Αλέξανδρος Ρόδης    (2022-04-29 08:01:16)
Πολλαπλές κορυφές, ιδιαίτερα στο λευκό, αλλά διαχωρίζονται πλήρως</t>
      </text>
    </comment>
    <comment authorId="0" ref="D149">
      <text>
        <t xml:space="preserve">======
ID#AAAAYny-f7A
Αλέξανδρος Ρόδης    (2022-04-29 07:57:46)
Σε αυτο και το κάτω μάλλον ατελείες διαχωρισμός. Στο λευκό φαίνεται διαχωρισμός που την κρύβει στο δείγμα λόγο ατελούς θορύβου</t>
      </text>
    </comment>
    <comment authorId="0" ref="AD143">
      <text>
        <t xml:space="preserve">======
ID#AAAAYsw_xhU
Αλέξανδρος Ρόδης    (2022-04-28 09:40:18)
Double split. Ενσωατώθηκαν σε μία</t>
      </text>
    </comment>
    <comment authorId="0" ref="W143">
      <text>
        <t xml:space="preserve">======
ID#AAAAYsw_xhQ
Αλέξανδρος Ρόδης    (2022-04-28 09:31:33)
Με ωμο και οι τρεις</t>
      </text>
    </comment>
    <comment authorId="0" ref="V145">
      <text>
        <t xml:space="preserve">======
ID#AAAAYsw_xhM
Αλέξανδρος Ρόδης    (2022-04-28 09:30:49)
Με θορυβώδες μέτωπο</t>
      </text>
    </comment>
    <comment authorId="0" ref="V144">
      <text>
        <t xml:space="preserve">======
ID#AAAAYsw_xhI
Αλέξανδρος Ρόδης    (2022-04-28 09:30:26)
Με θορυβώδες μέτωπο</t>
      </text>
    </comment>
    <comment authorId="0" ref="V143">
      <text>
        <t xml:space="preserve">======
ID#AAAAYsw_xhE
Αλέξανδρος Ρόδης    (2022-04-28 09:29:30)
Με θορυβώδες μέτωπο</t>
      </text>
    </comment>
    <comment authorId="0" ref="D119">
      <text>
        <t xml:space="preserve">======
ID#AAAAYmw7100
Αλέξανδρος Ρόδης    (2022-04-28 08:55:24)
Ατελής διαχωρισμός</t>
      </text>
    </comment>
    <comment authorId="0" ref="AS102">
      <text>
        <t xml:space="preserve">======
ID#AAAAYmw710w
Αλέξανδρος Ρόδης    (2022-04-28 08:34:13)
Πολύπλοκο split, όχι πάντα το ίδιο</t>
      </text>
    </comment>
    <comment authorId="0" ref="AL103">
      <text>
        <t xml:space="preserve">======
ID#AAAAYmw710o
Αλέξανδρος Ρόδης    (2022-04-28 08:32:52)
Σχεδόν όλα ως μία κορυφή
- ~3-4 παρούσα και στα τυφλά και στα δείγματα πεδίου
- ~1 συνήθως δεν υπάρχει στο τυφλό αλλά πολύ θορυβώδες</t>
      </text>
    </comment>
    <comment authorId="0" ref="AU111">
      <text>
        <t xml:space="preserve">======
ID#AAAAYlnFGAc
Αλέξανδρος Ρόδης    (2022-04-27 10:21:00)
Διαφορετικοί χρόνοι ανάσχεσης</t>
      </text>
    </comment>
    <comment authorId="0" ref="AU109">
      <text>
        <t xml:space="preserve">======
ID#AAAAYlnFGAM
Αλέξανδρος Ρόδης    (2022-04-27 09:19:12)
Διαφορετικοί χρόνοι ανάσχεσης</t>
      </text>
    </comment>
    <comment authorId="0" ref="AA109">
      <text>
        <t xml:space="preserve">======
ID#AAAAYlnFGAE
Αλέξανδρος Ρόδης    (2022-04-27 09:08:16)
Complex split</t>
      </text>
    </comment>
    <comment authorId="0" ref="K109">
      <text>
        <t xml:space="preserve">======
ID#AAAAYlnFGAA
Αλέξανδρος Ρόδης    (2022-04-27 09:01:35)
Double split</t>
      </text>
    </comment>
    <comment authorId="0" ref="BH102">
      <text>
        <t xml:space="preserve">======
ID#AAAAXsCTUA0
Αλέξανδρος Ρόδης    (2022-04-19 13:01:03)
Δύο κορυφές:
- 1,118
- 3,860
Κρατάμε μονο την πρώτη</t>
      </text>
    </comment>
    <comment authorId="0" ref="AD102">
      <text>
        <t xml:space="preserve">======
ID#AAAAXsCTUAs
Αλέξανδρος Ρόδης    (2022-04-19 12:05:10)
Δύο κορυφές στα:
-1,124
-3,850</t>
      </text>
    </comment>
    <comment authorId="0" ref="P106">
      <text>
        <t xml:space="preserve">======
ID#AAAAXsCTUAo
Αλέξανδρος Ρόδης    (2022-04-19 11:53:42)
Ύποπτη με περίεργο split που διαφέρει απ' τα υπόλοιπα δείγματα</t>
      </text>
    </comment>
    <comment authorId="0" ref="AM102">
      <text>
        <t xml:space="preserve">======
ID#AAAAXsCTUAk
Αλέξανδρος Ρόδης    (2022-04-19 11:38:32)
Δύο κορυφές στα
- 2,338
- 3,585
------
ID#AAAAYmw710k
Αλέξανδρος Ρόδης    (2022-04-28 08:24:56)
Σε κάποιες περιπτώσεις πολλαπλές κορυφές και σε διαφορετικόυς χρόνους με τις άνω να λοίπουν.
- Παρεμποδίσεις?</t>
      </text>
    </comment>
    <comment authorId="0" ref="AK102">
      <text>
        <t xml:space="preserve">======
ID#AAAAXsCTUAg
Αλέξανδρος Ρόδης    (2022-04-19 11:37:50)
Δύο κορυφές:
- 2,221
-3,858
Κρατάμε και τις δύο ως άθροισμα στο τέλος</t>
      </text>
    </comment>
    <comment authorId="0" ref="CK112">
      <text>
        <t xml:space="preserve">======
ID#AAAAXsCTT-A
Αλέξανδρος Ρόδης    (2022-04-19 10:50:21)
Δύο κορυφές στα:
- 1,124
-3,850-3,858</t>
      </text>
    </comment>
    <comment authorId="0" ref="BV102">
      <text>
        <t xml:space="preserve">======
ID#AAAAXsCTT90
Αλέξανδρος Ρόδης    (2022-04-19 10:35:25)
Ως διπλή κορυφή στα:
- 3,883
- 3,966
Ως άθροισμα. Αν το blank έχει διπλή αλλά υπάρχει τουλάχιστον ένα δείγμα με μονή προσοχή!</t>
      </text>
    </comment>
    <comment authorId="0" ref="N97">
      <text>
        <t xml:space="preserve">======
ID#AAAAYIE15ZQ
Αλέξανδρος Ρόδης    (2022-04-18 12:20:09)
Complex split.Ίσως από στήλη</t>
      </text>
    </comment>
    <comment authorId="0" ref="C97">
      <text>
        <t xml:space="preserve">======
ID#AAAAYIE15ZM
Αλέξανδρος Ρόδης    (2022-04-18 12:16:19)
Split peaks</t>
      </text>
    </comment>
    <comment authorId="0" ref="G96">
      <text>
        <t xml:space="preserve">======
ID#AAAAYIE15ZI
Αλέξανδρος Ρόδης    (2022-04-18 11:40:12)
Split peaks</t>
      </text>
    </comment>
    <comment authorId="0" ref="H91">
      <text>
        <t xml:space="preserve">======
ID#AAAAYIE15ZE
Αλέξανδρος Ρόδης    (2022-04-18 11:30:32)
Double split peaks</t>
      </text>
    </comment>
    <comment authorId="0" ref="H50">
      <text>
        <t xml:space="preserve">======
ID#AAAAYIE15Yg
Αλέξανδρος Ρόδης    (2022-04-18 09:55:17)
Μέτωπο</t>
      </text>
    </comment>
    <comment authorId="0" ref="H46">
      <text>
        <t xml:space="preserve">======
ID#AAAAYIE15Yc
Αλέξανδρος Ρόδης    (2022-04-18 09:42:18)
Με μέτωπα και οι τρεις</t>
      </text>
    </comment>
    <comment authorId="0" ref="N43">
      <text>
        <t xml:space="preserve">======
ID#AAAAYIE15YY
Αλέξανδρος Ρόδης    (2022-04-18 09:35:41)
Double split και στις τρεις</t>
      </text>
    </comment>
    <comment authorId="0" ref="M43">
      <text>
        <t xml:space="preserve">======
ID#AAAAYIE15YU
Αλέξανδρος Ρόδης    (2022-04-18 09:32:20)
Και στα δύο δείγματα. Είναι 201,022, συνήθως βγαίνει στο 201,077 εδώ είναι στο 201,076</t>
      </text>
    </comment>
    <comment authorId="0" ref="H43">
      <text>
        <t xml:space="preserve">======
ID#AAAAYIE15YQ
Αλέξανδρος Ρόδης    (2022-04-18 09:26:52)
Με μέτωπα, και τα τρία δείγματα</t>
      </text>
    </comment>
    <comment authorId="0" ref="H11">
      <text>
        <t xml:space="preserve">======
ID#AAAAXef3yf8
Αλέξανδρος Ρόδης    (2022-04-13 13:20:06)
Τριπλός διαχωρισμός, το ιόν και στις τρεις σε συγκρίσημη ένταση, μέτωπο/ουρά</t>
      </text>
    </comment>
    <comment authorId="0" ref="B5">
      <text>
        <t xml:space="preserve">======
ID#AAAAXef3yfY
Αλέξανδρος Ρόδης    (2022-04-13 11:37:38)
Χρόνοι ανάσχεσης έντονα μετατοπισμένοι +</t>
      </text>
    </comment>
    <comment authorId="0" ref="B4">
      <text>
        <t xml:space="preserve">======
ID#AAAAXef3yfU
Αλέξανδρος Ρόδης    (2022-04-13 11:37:09)
Κορυφές με ουρές μπροστά</t>
      </text>
    </comment>
    <comment authorId="0" ref="BU202">
      <text>
        <t xml:space="preserve">======
ID#AAAAXlNHXEo
Sunny    (2022-04-12 11:17:53)
για κορυφη στα 4,27</t>
      </text>
    </comment>
    <comment authorId="0" ref="BT102">
      <text>
        <t xml:space="preserve">======
ID#AAAAXlNHXEc
Sunny    (2022-04-12 11:17:53)
ιον 294,0682 ανιχνευεται δύο κορυφές: 
α)4,16
β)4,27</t>
      </text>
    </comment>
    <comment authorId="0" ref="BN202">
      <text>
        <t xml:space="preserve">======
ID#AAAAXlNHXEY
Sunny    (2022-04-12 11:17:53)
δύο κορυφές με κοινό ιον
α)4,3
β)6,8</t>
      </text>
    </comment>
    <comment authorId="0" ref="BM202">
      <text>
        <t xml:space="preserve">======
ID#AAAAXlNHXEE
Sunny    (2022-04-12 11:17:53)
δύο κορυφές με κοινό ιον
α)4,3
β)6,8</t>
      </text>
    </comment>
    <comment authorId="0" ref="CE102">
      <text>
        <t xml:space="preserve">======
ID#AAAAXlNHXEA
Sunny    (2022-04-12 11:17:53)
zero abundance</t>
      </text>
    </comment>
    <comment authorId="0" ref="BU102">
      <text>
        <t xml:space="preserve">======
ID#AAAAXlNHXDw
Sunny    (2022-04-12 11:17:53)
για κορυφη στα 4,27</t>
      </text>
    </comment>
    <comment authorId="0" ref="CE202">
      <text>
        <t xml:space="preserve">======
ID#AAAAXlNHXDc
Sunny    (2022-04-12 11:17:53)
zero abundance</t>
      </text>
    </comment>
    <comment authorId="0" ref="AV202">
      <text>
        <t xml:space="preserve">======
ID#AAAAXlNHXDM
Sunny    (2022-04-12 11:17:53)
δυο κορυφές με παρομοιο ιον
α)7,1: 309,1741
β)7,4: 309,1736</t>
      </text>
    </comment>
    <comment authorId="0" ref="AU202">
      <text>
        <t xml:space="preserve">======
ID#AAAAXlNHXDA
Sunny    (2022-04-12 11:17:53)
δυο κορυφές με παρομοιο ιον
α)7,1: 309,1741
β)7,4: 309,1736</t>
      </text>
    </comment>
    <comment authorId="0" ref="BN102">
      <text>
        <t xml:space="preserve">======
ID#AAAAXlNHXC4
Sunny    (2022-04-12 11:17:53)
δύο κορυφές με κοινό ιον
α)4,3
β)6,8</t>
      </text>
    </comment>
    <comment authorId="0" ref="BT202">
      <text>
        <t xml:space="preserve">======
ID#AAAAXlNHXCw
Sunny    (2022-04-12 11:17:53)
ιον 294,0682 ανιχνευεται δύο κορυφές: 
α)4,16
β)4,27</t>
      </text>
    </comment>
    <comment authorId="0" ref="AI102">
      <text>
        <t xml:space="preserve">======
ID#AAAAXlNHXCc
Sunny    (2022-04-12 11:17:53)
δυο κορυφες με κοινο ιον
α)1,1
β)3,8
ισομερή;</t>
      </text>
    </comment>
    <comment authorId="0" ref="X202">
      <text>
        <t xml:space="preserve">======
ID#AAAAXlNHXCU
Sunny    (2022-04-12 11:17:53)
φαίνεται σαν m/z 231,0656</t>
      </text>
    </comment>
    <comment authorId="0" ref="X102">
      <text>
        <t xml:space="preserve">======
ID#AAAAXlNHXB0
Sunny    (2022-04-12 11:17:53)
φαίνεται σαν m/z 231,0656</t>
      </text>
    </comment>
    <comment authorId="0" ref="CG202">
      <text>
        <t xml:space="preserve">======
ID#AAAAXlNHXBw
Sunny    (2022-04-12 11:17:53)
βλέπω ιον 257,0159</t>
      </text>
    </comment>
    <comment authorId="0" ref="AV102">
      <text>
        <t xml:space="preserve">======
ID#AAAAXlNHXBQ
Sunny    (2022-04-12 11:17:53)
δυο κορυφές με παρομοιο ιον
α)7,1: 309,1741
β)7,4: 309,1736</t>
      </text>
    </comment>
    <comment authorId="0" ref="AJ202">
      <text>
        <t xml:space="preserve">======
ID#AAAAXlNHXBU
Sunny    (2022-04-12 11:17:53)
δυο κορυφες με κοινο ιον
α)1,1
β)3,8
ισομερή;</t>
      </text>
    </comment>
    <comment authorId="0" ref="AJ102">
      <text>
        <t xml:space="preserve">======
ID#AAAAXlNHXBE
Sunny    (2022-04-12 11:17:53)
δυο κορυφες με κοινο ιον
α)1,1
β)3,8
ισομερή;</t>
      </text>
    </comment>
    <comment authorId="0" ref="BP102">
      <text>
        <t xml:space="preserve">======
ID#AAAAXlNHXA4
Sunny    (2022-04-12 11:17:53)
zero abundance</t>
      </text>
    </comment>
    <comment authorId="0" ref="CF102">
      <text>
        <t xml:space="preserve">======
ID#AAAAXlNHXAA
Sunny    (2022-04-12 11:17:53)
zero abundance</t>
      </text>
    </comment>
    <comment authorId="0" ref="BM102">
      <text>
        <t xml:space="preserve">======
ID#AAAAXlNHW_0
Sunny    (2022-04-12 11:17:53)
δύο κορυφές με κοινό ιον
α)4,3
β)6,8</t>
      </text>
    </comment>
    <comment authorId="0" ref="AI202">
      <text>
        <t xml:space="preserve">======
ID#AAAAXlNHW_Y
Sunny    (2022-04-12 11:17:53)
δυο κορυφες με κοινο ιον
α)1,1
β)3,8
ισομερή;</t>
      </text>
    </comment>
    <comment authorId="0" ref="CF202">
      <text>
        <t xml:space="preserve">======
ID#AAAAXlNHW_c
Sunny    (2022-04-12 11:17:53)
zero abundance</t>
      </text>
    </comment>
    <comment authorId="0" ref="AU102">
      <text>
        <t xml:space="preserve">======
ID#AAAAXlNHW_A
Sunny    (2022-04-12 11:17:53)
δυο κορυφές με παρομοιο ιον
α)7,1: 309,1741
β)7,4: 309,1736</t>
      </text>
    </comment>
    <comment authorId="0" ref="BP202">
      <text>
        <t xml:space="preserve">======
ID#AAAAXlNHW-g
Sunny    (2022-04-12 11:17:53)
zero abundance</t>
      </text>
    </comment>
  </commentList>
  <extLst>
    <ext uri="GoogleSheetsCustomDataVersion1">
      <go:sheetsCustomData xmlns:go="http://customooxmlschemas.google.com/" r:id="rId1" roundtripDataSignature="AMtx7mgOq4IOLWvb9E4loCh2hJ+7yQNISw=="/>
    </ext>
  </extLst>
</comments>
</file>

<file path=xl/comments4.xml><?xml version="1.0" encoding="utf-8"?>
<comments xmlns:r="http://schemas.openxmlformats.org/officeDocument/2006/relationships" xmlns="http://schemas.openxmlformats.org/spreadsheetml/2006/main">
  <authors>
    <author/>
  </authors>
  <commentList>
    <comment authorId="0" ref="I197">
      <text>
        <t xml:space="preserve">======
ID#AAAAZVuClwA
Αλέξανδρος Ρόδης    (2022-05-16 09:19:51)
Zero abundance</t>
      </text>
    </comment>
    <comment authorId="0" ref="I196">
      <text>
        <t xml:space="preserve">======
ID#AAAAZVuClv8
Αλέξανδρος Ρόδης    (2022-05-16 09:19:47)
Zero abundance</t>
      </text>
    </comment>
    <comment authorId="0" ref="AG101">
      <text>
        <t xml:space="preserve">======
ID#AAAAZEshyLo
Αλέξανδρος Ρόδης    (2022-05-13 09:31:28)
Κρατάμε την 3-4 s</t>
      </text>
    </comment>
    <comment authorId="0" ref="BE101">
      <text>
        <t xml:space="preserve">======
ID#AAAAZQRsxKY
Αλέξανδρος Ρόδης    (2022-05-11 11:00:28)
Πολύπλοκο υπόβαθρο με πάρα πολλές κορυφές. Κρατάω την ~6</t>
      </text>
    </comment>
    <comment authorId="0" ref="AX101">
      <text>
        <t xml:space="preserve">======
ID#AAAAZQRsxKU
Αλέξανδρος Ρόδης    (2022-05-11 10:34:12)
Πολλαπλές κορυφές με το ιόν να είναι σε κάποιες. Παίρνω τη μεγαλύτερη</t>
      </text>
    </comment>
    <comment authorId="0" ref="AU101">
      <text>
        <t xml:space="preserve">======
ID#AAAAZQRsxKQ
Αλέξανδρος Ρόδης    (2022-05-11 10:28:15)
Πολλαπλές κορυφές. Κρατάμε την ~7,5</t>
      </text>
    </comment>
    <comment authorId="0" ref="AQ101">
      <text>
        <t xml:space="preserve">======
ID#AAAAZQRsxKM
Αλέξανδρος Ρόδης    (2022-05-11 10:24:51)
3-4 κοντινές κορυφές, όλες έχουν το ιόν</t>
      </text>
    </comment>
    <comment authorId="0" ref="AE101">
      <text>
        <t xml:space="preserve">======
ID#AAAAZPGUbu0
Αλέξανδρος Ρόδης    (2022-05-10 13:19:26)
4-5</t>
      </text>
    </comment>
    <comment authorId="0" ref="AD101">
      <text>
        <t xml:space="preserve">======
ID#AAAAZPGUbuw
Αλέξανδρος Ρόδης    (2022-05-10 13:19:20)
1,1</t>
      </text>
    </comment>
    <comment authorId="0" ref="AW101">
      <text>
        <t xml:space="preserve">======
ID#AAAAZPGUbt8
Αλέξανδρος Ρόδης    (2022-05-10 09:09:21)
Άσχετο ιόν της βιομάζας. Παράκαμψη</t>
      </text>
    </comment>
    <comment authorId="0" ref="D113">
      <text>
        <t xml:space="preserve">======
ID#AAAAZPGUbtw
Αλέξανδρος Ρόδης    (2022-05-10 08:30:13)
Συστηματικά 4 κορυφές με ουρές, το ιόν παρόν σε όλες. Έβαλα το άθροισμα τους</t>
      </text>
    </comment>
    <comment authorId="0" ref="G50">
      <text>
        <t xml:space="preserve">======
ID#AAAAZPGUbts
Αλέξανδρος Ρόδης    (2022-05-10 08:19:20)
Δύο κορυφές με ιόν 152,91, σταθερό. Φτάνει σε γραμμή βάσης. Πήρα το άθροισμα</t>
      </text>
    </comment>
    <comment authorId="0" ref="AR101">
      <text>
        <t xml:space="preserve">======
ID#AAAAYRS4lfI
Αλέξανδρος Ρόδης    (2022-05-05 12:18:50)
Rt = 11,59</t>
      </text>
    </comment>
    <comment authorId="0" ref="B16">
      <text>
        <t xml:space="preserve">======
ID#AAAAYRS4les
Αλέξανδρος Ρόδης    (2022-05-05 11:23:49)
Απολεσθέν</t>
      </text>
    </comment>
    <comment authorId="0" ref="G43">
      <text>
        <t xml:space="preserve">======
ID#AAAAZAccfZY
Αλέξανδρος Ρόδης    (2022-05-05 09:18:33)
Αυτό και τα κάτωθεν δύο με μια μικρή ακόμη</t>
      </text>
    </comment>
    <comment authorId="0" ref="G9">
      <text>
        <t xml:space="preserve">======
ID#AAAAZAccfZI
Αλέξανδρος Ρόδης    (2022-05-05 08:50:38)
Με μικρή δεύτερη, χωρίς ποσοτικοποίηση</t>
      </text>
    </comment>
    <comment authorId="0" ref="G8">
      <text>
        <t xml:space="preserve">======
ID#AAAAZAccfZE
Αλέξανδρος Ρόδης    (2022-05-05 08:50:23)
Διπλή κορυφή</t>
      </text>
    </comment>
    <comment authorId="0" ref="N2">
      <text>
        <t xml:space="preserve">======
ID#AAAAZAccfZA
Αλέξανδρος Ρόδης    (2022-05-05 08:47:14)
Βγάζει συστηματικό διπλή κορυφή το σταθερό ιόν μας</t>
      </text>
    </comment>
    <comment authorId="0" ref="BR101">
      <text>
        <t xml:space="preserve">======
ID#AAAAXlNHXEk
Sunny    (2022-04-12 11:17:53)
για κορυφη στα 4,27</t>
      </text>
    </comment>
    <comment authorId="0" ref="AS201">
      <text>
        <t xml:space="preserve">======
ID#AAAAXlNHXEU
Sunny    (2022-04-12 11:17:53)
δυο κορυφές με παρομοιο ιον
α)7,1: 309,1741
β)7,4: 309,1736</t>
      </text>
    </comment>
    <comment authorId="0" ref="BM101">
      <text>
        <t xml:space="preserve">======
ID#AAAAXlNHXDo
Sunny    (2022-04-12 11:17:53)
zero abundance</t>
      </text>
    </comment>
    <comment authorId="0" ref="BJ201">
      <text>
        <t xml:space="preserve">======
ID#AAAAXlNHXDs
Sunny    (2022-04-12 11:17:53)
δύο κορυφές με κοινό ιον
α)4,3
β)6,8</t>
      </text>
    </comment>
    <comment authorId="0" ref="AS101">
      <text>
        <t xml:space="preserve">======
ID#AAAAXlNHXDg
Sunny    (2022-04-12 11:17:53)
δυο κορυφές με παρομοιο ιον
α)7,1: 309,1741
β)7,4: 309,1736
------
ID#AAAAZEshyKY
Αλέξανδρος Ρόδης    (2022-05-13 08:21:03)
Άκυρο, κρατάμε το δίπλα</t>
      </text>
    </comment>
    <comment authorId="0" ref="CB201">
      <text>
        <t xml:space="preserve">======
ID#AAAAXlNHXCs
Sunny    (2022-04-12 11:17:53)
zero abundance</t>
      </text>
    </comment>
    <comment authorId="0" ref="BK101">
      <text>
        <t xml:space="preserve">======
ID#AAAAXlNHXCk
Sunny    (2022-04-12 11:17:53)
δύο κορυφές με κοινό ιον
α)4,3
β)6,8</t>
      </text>
    </comment>
    <comment authorId="0" ref="X101">
      <text>
        <t xml:space="preserve">======
ID#AAAAXlNHXCg
Sunny    (2022-04-12 11:17:53)
φαίνεται σαν m/z 231,0656</t>
      </text>
    </comment>
    <comment authorId="0" ref="AJ101">
      <text>
        <t xml:space="preserve">======
ID#AAAAXlNHXCY
Sunny    (2022-04-12 11:17:53)
δυο κορυφες με κοινο ιον
α)1,1
β)3,8
ισομερή;</t>
      </text>
    </comment>
    <comment authorId="0" ref="CC201">
      <text>
        <t xml:space="preserve">======
ID#AAAAXlNHXCQ
Sunny    (2022-04-12 11:17:53)
βλέπω ιον 257,0159</t>
      </text>
    </comment>
    <comment authorId="0" ref="CA201">
      <text>
        <t xml:space="preserve">======
ID#AAAAXlNHXCE
Sunny    (2022-04-12 11:17:53)
zero abundance</t>
      </text>
    </comment>
    <comment authorId="0" ref="BM201">
      <text>
        <t xml:space="preserve">======
ID#AAAAXlNHXCI
Sunny    (2022-04-12 11:17:53)
zero abundance</t>
      </text>
    </comment>
    <comment authorId="0" ref="AI101">
      <text>
        <t xml:space="preserve">======
ID#AAAAXlNHXBk
Sunny    (2022-04-12 11:17:53)
δυο κορυφες με κοινο ιον
α)1,1
β)3,8
ισομερή;</t>
      </text>
    </comment>
    <comment authorId="0" ref="AJ201">
      <text>
        <t xml:space="preserve">======
ID#AAAAXlNHXBo
Sunny    (2022-04-12 11:17:53)
δυο κορυφες με κοινο ιον
α)1,1
β)3,8
ισομερή;</t>
      </text>
    </comment>
    <comment authorId="0" ref="BQ201">
      <text>
        <t xml:space="preserve">======
ID#AAAAXlNHXBI
Sunny    (2022-04-12 11:17:53)
ιον 294,0682 ανιχνευεται δύο κορυφές: 
α)4,16
β)4,27</t>
      </text>
    </comment>
    <comment authorId="0" ref="AI201">
      <text>
        <t xml:space="preserve">======
ID#AAAAXlNHXAs
Sunny    (2022-04-12 11:17:53)
δυο κορυφες με κοινο ιον
α)1,1
β)3,8
ισομερή;</t>
      </text>
    </comment>
    <comment authorId="0" ref="AT201">
      <text>
        <t xml:space="preserve">======
ID#AAAAXlNHXAg
Sunny    (2022-04-12 11:17:53)
δυο κορυφές με παρομοιο ιον
α)7,1: 309,1741
β)7,4: 309,1736</t>
      </text>
    </comment>
    <comment authorId="0" ref="CA101">
      <text>
        <t xml:space="preserve">======
ID#AAAAXlNHXAY
Sunny    (2022-04-12 11:17:53)
zero abundance</t>
      </text>
    </comment>
    <comment authorId="0" ref="X201">
      <text>
        <t xml:space="preserve">======
ID#AAAAXlNHXAM
Sunny    (2022-04-12 11:17:53)
φαίνεται σαν m/z 231,0656</t>
      </text>
    </comment>
    <comment authorId="0" ref="BR201">
      <text>
        <t xml:space="preserve">======
ID#AAAAXlNHXAI
Sunny    (2022-04-12 11:17:53)
για κορυφη στα 4,27</t>
      </text>
    </comment>
    <comment authorId="0" ref="BK201">
      <text>
        <t xml:space="preserve">======
ID#AAAAXlNHW_4
Sunny    (2022-04-12 11:17:53)
δύο κορυφές με κοινό ιον
α)4,3
β)6,8</t>
      </text>
    </comment>
    <comment authorId="0" ref="BJ101">
      <text>
        <t xml:space="preserve">======
ID#AAAAXlNHW_s
Sunny    (2022-04-12 11:17:53)
δύο κορυφές με κοινό ιον
α)4,3
β)6,8</t>
      </text>
    </comment>
    <comment authorId="0" ref="CB101">
      <text>
        <t xml:space="preserve">======
ID#AAAAXlNHW_o
Sunny    (2022-04-12 11:17:53)
zero abundance</t>
      </text>
    </comment>
    <comment authorId="0" ref="CC101">
      <text>
        <t xml:space="preserve">======
ID#AAAAXlNHW-4
Sunny    (2022-04-12 11:17:53)
βλέπω ιον 257,0159</t>
      </text>
    </comment>
    <comment authorId="0" ref="AT101">
      <text>
        <t xml:space="preserve">======
ID#AAAAXlNHW-0
Sunny    (2022-04-12 11:17:53)
δυο κορυφές με παρομοιο ιον
α)7,1: 309,1741
β)7,4: 309,1736
------
ID#AAAAZk2Sscg
Αλέξανδρος Ρόδης    (2022-05-18 10:15:26)
Ίδιο ιόν λόγο μειωμένης ακρίβειας λόγο μεγάλου σήματος. Κρατάμε το 309,1741</t>
      </text>
    </comment>
    <comment authorId="0" ref="BQ101">
      <text>
        <t xml:space="preserve">======
ID#AAAAXlNHW-o
Sunny    (2022-04-12 11:17:53)
ιον 294,0682 ανιχνευεται δύο κορυφές: 
α)4,16
β)4,27</t>
      </text>
    </comment>
  </commentList>
  <extLst>
    <ext uri="GoogleSheetsCustomDataVersion1">
      <go:sheetsCustomData xmlns:go="http://customooxmlschemas.google.com/" r:id="rId1" roundtripDataSignature="AMtx7mg8CiqGoLdCOqswXYUnWRlXP6Nagg=="/>
    </ext>
  </extLst>
</comments>
</file>

<file path=xl/sharedStrings.xml><?xml version="1.0" encoding="utf-8"?>
<sst xmlns="http://schemas.openxmlformats.org/spreadsheetml/2006/main" count="1739" uniqueCount="381">
  <si>
    <t>compound</t>
  </si>
  <si>
    <t>MeS</t>
  </si>
  <si>
    <t>EtS</t>
  </si>
  <si>
    <t>EtD5</t>
  </si>
  <si>
    <t>PrS</t>
  </si>
  <si>
    <t>HAS</t>
  </si>
  <si>
    <t>GAS</t>
  </si>
  <si>
    <t>LAS</t>
  </si>
  <si>
    <t>PhS</t>
  </si>
  <si>
    <t>mPhS</t>
  </si>
  <si>
    <t>BS</t>
  </si>
  <si>
    <t>mBS</t>
  </si>
  <si>
    <t>OcS</t>
  </si>
  <si>
    <t>month</t>
  </si>
  <si>
    <t>m/z</t>
  </si>
  <si>
    <t>MARCH</t>
  </si>
  <si>
    <t>lim_h10_83</t>
  </si>
  <si>
    <t>lim_h10_84</t>
  </si>
  <si>
    <t>lim_h10_85</t>
  </si>
  <si>
    <t>lim_h10_86</t>
  </si>
  <si>
    <t>lim_h10_87</t>
  </si>
  <si>
    <t>lim_h10_88</t>
  </si>
  <si>
    <t>lim_h10_89</t>
  </si>
  <si>
    <t>lim_h10_BL7</t>
  </si>
  <si>
    <t>MAY</t>
  </si>
  <si>
    <t>lim_h10_123</t>
  </si>
  <si>
    <t>lim_h10_124</t>
  </si>
  <si>
    <t>lim_h10_125</t>
  </si>
  <si>
    <t>lim_h10_126</t>
  </si>
  <si>
    <t>lim_h10_127</t>
  </si>
  <si>
    <t>lim_h10_128</t>
  </si>
  <si>
    <t>lim_h10_129</t>
  </si>
  <si>
    <t>lim_h10_BL10</t>
  </si>
  <si>
    <t>JUNE</t>
  </si>
  <si>
    <t>lim_h10_162</t>
  </si>
  <si>
    <t>lim_h10_163</t>
  </si>
  <si>
    <t>lim_h10_164</t>
  </si>
  <si>
    <t>lim_h10_169</t>
  </si>
  <si>
    <t>-</t>
  </si>
  <si>
    <t>lim_h10_166</t>
  </si>
  <si>
    <t>lim_h10_167</t>
  </si>
  <si>
    <t>lim_h10_168</t>
  </si>
  <si>
    <t>lim_h10_BL13</t>
  </si>
  <si>
    <t>JULY</t>
  </si>
  <si>
    <t>lim_h10_187</t>
  </si>
  <si>
    <t>lim_h10_188</t>
  </si>
  <si>
    <t>lim_h10_189</t>
  </si>
  <si>
    <t>lim_h10_190</t>
  </si>
  <si>
    <t>lim_h10_191</t>
  </si>
  <si>
    <t>lim_h10_192</t>
  </si>
  <si>
    <t>lim_h10_193</t>
  </si>
  <si>
    <t>lim_h10_BL15</t>
  </si>
  <si>
    <t>AUGUST</t>
  </si>
  <si>
    <t>lim_h10-214</t>
  </si>
  <si>
    <t>lim_h10-215</t>
  </si>
  <si>
    <t>lim_h10-216</t>
  </si>
  <si>
    <t>lim_h10-217</t>
  </si>
  <si>
    <t>lim_h10-218</t>
  </si>
  <si>
    <t>lim_h10-219</t>
  </si>
  <si>
    <t>lim_h10-220</t>
  </si>
  <si>
    <t>lim_h10_BL17</t>
  </si>
  <si>
    <t>SEPTEMBER</t>
  </si>
  <si>
    <t>lim_h10-245</t>
  </si>
  <si>
    <t>lim_h10-246</t>
  </si>
  <si>
    <t>lim_h10-247</t>
  </si>
  <si>
    <t>lim_h10-248</t>
  </si>
  <si>
    <t>lim_h10-249</t>
  </si>
  <si>
    <t>lim_h10-250</t>
  </si>
  <si>
    <t>lim_h10-251</t>
  </si>
  <si>
    <t>lim_h10_BL19</t>
  </si>
  <si>
    <t>OCTOBER</t>
  </si>
  <si>
    <t>lim_h10-274</t>
  </si>
  <si>
    <t>lim_h10-275</t>
  </si>
  <si>
    <t>lim_h10-277</t>
  </si>
  <si>
    <t>lim_h10-278</t>
  </si>
  <si>
    <t>lim_h10-279</t>
  </si>
  <si>
    <t>lim_h10-280</t>
  </si>
  <si>
    <t>lim_h10-281</t>
  </si>
  <si>
    <t>lim_h10_BL21</t>
  </si>
  <si>
    <t>NOVEMBER</t>
  </si>
  <si>
    <t>lim_h10-317</t>
  </si>
  <si>
    <t>lim_h10-318</t>
  </si>
  <si>
    <t>lim_h10-319</t>
  </si>
  <si>
    <t>lim_h10-320</t>
  </si>
  <si>
    <t>lim_h10-321</t>
  </si>
  <si>
    <t>lim_h10-322</t>
  </si>
  <si>
    <t>lim_h10-323</t>
  </si>
  <si>
    <t>lim_h10_BL24</t>
  </si>
  <si>
    <t>ALKOSs</t>
  </si>
  <si>
    <t>IOSs</t>
  </si>
  <si>
    <t>MT-OSs</t>
  </si>
  <si>
    <t>ST-Oss</t>
  </si>
  <si>
    <t>1,3,5-TMB</t>
  </si>
  <si>
    <t>NOS</t>
  </si>
  <si>
    <t>napOS</t>
  </si>
  <si>
    <t>zero abundance</t>
  </si>
  <si>
    <t>zero</t>
  </si>
  <si>
    <t xml:space="preserve"> zero abundance</t>
  </si>
  <si>
    <t>lim_h10_165</t>
  </si>
  <si>
    <t>JANUARY</t>
  </si>
  <si>
    <t>lim_L2.5_10</t>
  </si>
  <si>
    <t>lim_L2.5_11</t>
  </si>
  <si>
    <t>lim_L2.5_12</t>
  </si>
  <si>
    <t>lim_L2.5_13</t>
  </si>
  <si>
    <t>lim_L2.5_14</t>
  </si>
  <si>
    <t>lim_L2.5_15</t>
  </si>
  <si>
    <t>lim_L2.5_16</t>
  </si>
  <si>
    <t>lim_L2.5_BL2</t>
  </si>
  <si>
    <t>FEBRUARY</t>
  </si>
  <si>
    <t>lim_L2.5_45</t>
  </si>
  <si>
    <t>lim_L2.5_46</t>
  </si>
  <si>
    <t>lim_L2.5_47</t>
  </si>
  <si>
    <t>lim_L2.5_48</t>
  </si>
  <si>
    <t>lim_L2.5_49</t>
  </si>
  <si>
    <t>lim_L2.5_50</t>
  </si>
  <si>
    <t>lim_L2.5_BL3</t>
  </si>
  <si>
    <t>lim_L2.5_83</t>
  </si>
  <si>
    <t>lim_L2.5_84</t>
  </si>
  <si>
    <t>lim_L2.5_85</t>
  </si>
  <si>
    <t>lim_L2.5_86</t>
  </si>
  <si>
    <t>lim_L2.5_87</t>
  </si>
  <si>
    <t>lim_L2.5_88</t>
  </si>
  <si>
    <t>lim_L2.5_89</t>
  </si>
  <si>
    <t>lim_L2.5_BL7</t>
  </si>
  <si>
    <t>APRIL</t>
  </si>
  <si>
    <t>lim_L2.5_96</t>
  </si>
  <si>
    <t>lim_L2.5_97</t>
  </si>
  <si>
    <t>lim_L2.5_98</t>
  </si>
  <si>
    <t>lim_L2.5_100</t>
  </si>
  <si>
    <t>lim_L2.5_101</t>
  </si>
  <si>
    <t>lim_L2.5_102</t>
  </si>
  <si>
    <t>lim_L2.5_103</t>
  </si>
  <si>
    <t>lim_L2.5_BL8</t>
  </si>
  <si>
    <t>lim_L2.5_123</t>
  </si>
  <si>
    <t>lim_L2.5_124</t>
  </si>
  <si>
    <t>lim_L2.5_125</t>
  </si>
  <si>
    <t>lim_L2.5_126</t>
  </si>
  <si>
    <t>lim_L2.5_127</t>
  </si>
  <si>
    <t>lim_L2.5_128</t>
  </si>
  <si>
    <t>lim_L2.5_129</t>
  </si>
  <si>
    <t>lim_L2.5_BL10</t>
  </si>
  <si>
    <t>lim_L2.5_156</t>
  </si>
  <si>
    <t>lim_L2.5_157</t>
  </si>
  <si>
    <t>lim_L2.5_158</t>
  </si>
  <si>
    <t>lim_L2.5_159</t>
  </si>
  <si>
    <t>lim_L2.5_160</t>
  </si>
  <si>
    <t>lim_L2.5_161</t>
  </si>
  <si>
    <t>lim_L2.5_162</t>
  </si>
  <si>
    <t>lim_L2.5_BL12</t>
  </si>
  <si>
    <t>lim_L2.5_187</t>
  </si>
  <si>
    <t>lim_L2.5_188</t>
  </si>
  <si>
    <t>lim_L2.5_189</t>
  </si>
  <si>
    <t>lim_L2.5_190</t>
  </si>
  <si>
    <t>lim_L2.5_191</t>
  </si>
  <si>
    <t>lim_L2.5_192</t>
  </si>
  <si>
    <t>lim_L2.5_193</t>
  </si>
  <si>
    <t>lim_L2.5_BL14</t>
  </si>
  <si>
    <t>lim_L2.5_214</t>
  </si>
  <si>
    <t>lim_L2.5_215</t>
  </si>
  <si>
    <t>lim_L2.5_216</t>
  </si>
  <si>
    <t>lim_L2.5_217</t>
  </si>
  <si>
    <t>lim_L2.5_218</t>
  </si>
  <si>
    <t>lim_L2.5_219</t>
  </si>
  <si>
    <t>lim_L2.5_220</t>
  </si>
  <si>
    <t>lim_L2.5_BL16</t>
  </si>
  <si>
    <t>lim_L2.5_245</t>
  </si>
  <si>
    <t>lim_L2.5_246</t>
  </si>
  <si>
    <t>lim_L2.5_247</t>
  </si>
  <si>
    <t>lim_L2.5_248</t>
  </si>
  <si>
    <t>lim_L2.5_249</t>
  </si>
  <si>
    <t>lim_L2.5_250</t>
  </si>
  <si>
    <t>lim_L2.5_251</t>
  </si>
  <si>
    <t>lim_L2.5_BL19</t>
  </si>
  <si>
    <t>lim_L2.5_292</t>
  </si>
  <si>
    <t>lim_L2.5_293</t>
  </si>
  <si>
    <t>lim_L2.5_294</t>
  </si>
  <si>
    <t>lim_L2.5_295</t>
  </si>
  <si>
    <t>lim_L2.5_296</t>
  </si>
  <si>
    <t>lim_L2.5_297</t>
  </si>
  <si>
    <t>lim_L2.5_298</t>
  </si>
  <si>
    <t>lim_L2.5_BL22</t>
  </si>
  <si>
    <t>lim_L2.5_306</t>
  </si>
  <si>
    <t>lim_L2.5_307</t>
  </si>
  <si>
    <t>lim_L2.5_308</t>
  </si>
  <si>
    <t>lim_L2.5_309</t>
  </si>
  <si>
    <t>lim_L2.5_310</t>
  </si>
  <si>
    <t>lim_L2.5_311</t>
  </si>
  <si>
    <t>lim_L2.5_312</t>
  </si>
  <si>
    <t>lim_L2.5_BL</t>
  </si>
  <si>
    <t>DECEMBER</t>
  </si>
  <si>
    <t>lim_L2.5_336</t>
  </si>
  <si>
    <t>lim_L2.5_337</t>
  </si>
  <si>
    <t>lim_L2.5_338</t>
  </si>
  <si>
    <t>lim_L2.5_340</t>
  </si>
  <si>
    <t>lim_L2.5_341</t>
  </si>
  <si>
    <t>lim_L2.5_342</t>
  </si>
  <si>
    <t>lim_L2.5_343</t>
  </si>
  <si>
    <t>emep_h10_8</t>
  </si>
  <si>
    <t>emep_h10_9</t>
  </si>
  <si>
    <t>emep_h10_10</t>
  </si>
  <si>
    <t>emep_h10_11</t>
  </si>
  <si>
    <t>emep_h10_12</t>
  </si>
  <si>
    <t>emep_h10_13</t>
  </si>
  <si>
    <t>emep_h10_14</t>
  </si>
  <si>
    <t>emep_h10_BL7</t>
  </si>
  <si>
    <t>emep_h10_38</t>
  </si>
  <si>
    <t>emep_h10_39</t>
  </si>
  <si>
    <t>emep_h10_40</t>
  </si>
  <si>
    <t>emep_h10_41</t>
  </si>
  <si>
    <t>emep_h10_42</t>
  </si>
  <si>
    <t>emep_h10_43</t>
  </si>
  <si>
    <t>emep_h10_44</t>
  </si>
  <si>
    <t>emep_h10_61</t>
  </si>
  <si>
    <t>emep_h10_62</t>
  </si>
  <si>
    <t>emep_h10_63</t>
  </si>
  <si>
    <t>emep_h10_64</t>
  </si>
  <si>
    <t>emep_h10_65</t>
  </si>
  <si>
    <t>emep_h10_66</t>
  </si>
  <si>
    <t>emep_h10_67</t>
  </si>
  <si>
    <t>emep_h10_BL</t>
  </si>
  <si>
    <t>emep_h10_96</t>
  </si>
  <si>
    <t>emep_h10_97</t>
  </si>
  <si>
    <t>emep_h10_98</t>
  </si>
  <si>
    <t>emep_h10_100</t>
  </si>
  <si>
    <t>emep_h10_101</t>
  </si>
  <si>
    <t>emep_h10_102</t>
  </si>
  <si>
    <t>emep_h10_103</t>
  </si>
  <si>
    <t>emep_h10_BL12</t>
  </si>
  <si>
    <t>emep_h10_122</t>
  </si>
  <si>
    <t>emep_h10_123</t>
  </si>
  <si>
    <t>emep_h10_124</t>
  </si>
  <si>
    <t>emep_h10_125</t>
  </si>
  <si>
    <t>emep_h10_126</t>
  </si>
  <si>
    <t>emep_h10_127</t>
  </si>
  <si>
    <t>emep_h10_128</t>
  </si>
  <si>
    <t>emep_h10_156</t>
  </si>
  <si>
    <t>emep_h10_157</t>
  </si>
  <si>
    <t>emep_h10_158</t>
  </si>
  <si>
    <t>emep_h10_159</t>
  </si>
  <si>
    <t>emep_h10_160</t>
  </si>
  <si>
    <t>emep_h10_161</t>
  </si>
  <si>
    <t>emep_h10_162</t>
  </si>
  <si>
    <t>emep_h10_BL19</t>
  </si>
  <si>
    <t>emep_h10_187</t>
  </si>
  <si>
    <t>emep_h10_188</t>
  </si>
  <si>
    <t>emep_h10_189</t>
  </si>
  <si>
    <t>emep_h10_190</t>
  </si>
  <si>
    <t>emep_h10_191</t>
  </si>
  <si>
    <t>emep_h10_192</t>
  </si>
  <si>
    <t>emep_h10_193</t>
  </si>
  <si>
    <t>emep_h10_BL17</t>
  </si>
  <si>
    <t>emep_h10_214</t>
  </si>
  <si>
    <t>emep_h10_215</t>
  </si>
  <si>
    <t>emep_h10_216</t>
  </si>
  <si>
    <t>emep_h10_217</t>
  </si>
  <si>
    <t>emep_h10_218</t>
  </si>
  <si>
    <t>emep_h10_219</t>
  </si>
  <si>
    <t>emep_h10_220</t>
  </si>
  <si>
    <t>emep_h10_245</t>
  </si>
  <si>
    <t>emep_h10_246</t>
  </si>
  <si>
    <t>emep_h10_247</t>
  </si>
  <si>
    <t>emep_h10_248</t>
  </si>
  <si>
    <t>emep_h10_249</t>
  </si>
  <si>
    <t>emep_h10_250</t>
  </si>
  <si>
    <t>emep_h10_251</t>
  </si>
  <si>
    <t>emep_h10_274</t>
  </si>
  <si>
    <t>emep_h10_275</t>
  </si>
  <si>
    <t>emep_h10_276</t>
  </si>
  <si>
    <t>emep_h10_277</t>
  </si>
  <si>
    <t>emep_h10_278</t>
  </si>
  <si>
    <t>emep_h10_279</t>
  </si>
  <si>
    <t>emep_h10_280</t>
  </si>
  <si>
    <t>emep_h10_306</t>
  </si>
  <si>
    <t>emep_h10_307</t>
  </si>
  <si>
    <t>emep_h10_309</t>
  </si>
  <si>
    <t>emep_h10_310</t>
  </si>
  <si>
    <t>emep_h10_311</t>
  </si>
  <si>
    <t>emep_h10_312</t>
  </si>
  <si>
    <t>emep_h10_313</t>
  </si>
  <si>
    <t>emep_h10_336</t>
  </si>
  <si>
    <t>emep_h10_337</t>
  </si>
  <si>
    <t>emep_h10_338</t>
  </si>
  <si>
    <t>emep_h10_339</t>
  </si>
  <si>
    <t>emep_h10_340</t>
  </si>
  <si>
    <t>emep_h10_341</t>
  </si>
  <si>
    <t>emep_h10_342</t>
  </si>
  <si>
    <t>emep_h10_BL11</t>
  </si>
  <si>
    <t>?</t>
  </si>
  <si>
    <t>emep_h10_BL15</t>
  </si>
  <si>
    <t>alkene OS</t>
  </si>
  <si>
    <t>emep_l2.5_7</t>
  </si>
  <si>
    <t>emep_l2.5_9</t>
  </si>
  <si>
    <t>emep_l2.5_10</t>
  </si>
  <si>
    <t>emep_l2.5_11</t>
  </si>
  <si>
    <t>emep_l2.5_12</t>
  </si>
  <si>
    <t>emep_l2.5_13</t>
  </si>
  <si>
    <t>emep_l2.5_14</t>
  </si>
  <si>
    <t>emep_l2.5_BL1</t>
  </si>
  <si>
    <t>emep_l2.5_38</t>
  </si>
  <si>
    <t>emep_l2.5_39</t>
  </si>
  <si>
    <t>emep_l2.5_40</t>
  </si>
  <si>
    <t>emep_l2.5_41</t>
  </si>
  <si>
    <t>emep_l2.5_42</t>
  </si>
  <si>
    <t>emep_l2.5_45</t>
  </si>
  <si>
    <t>emep_l2.5_44</t>
  </si>
  <si>
    <t>emep_l2.5_BL2</t>
  </si>
  <si>
    <t>emep_l2.5_61</t>
  </si>
  <si>
    <t>emep_l2.5_62</t>
  </si>
  <si>
    <t>emep_l2.5_63</t>
  </si>
  <si>
    <t>emep_l2.5_64</t>
  </si>
  <si>
    <t>emep_l2.5_65</t>
  </si>
  <si>
    <t>emep_l2.5_66</t>
  </si>
  <si>
    <t>emep_l2.5_67</t>
  </si>
  <si>
    <t>emep_l2.5_BL</t>
  </si>
  <si>
    <t>emep_l2.5_96</t>
  </si>
  <si>
    <t>emep_l2.5_97</t>
  </si>
  <si>
    <t>emep_l2.5_98</t>
  </si>
  <si>
    <t>emep_l2.5_100</t>
  </si>
  <si>
    <t>emep_l2.5_101</t>
  </si>
  <si>
    <t>emep_l2.5_102</t>
  </si>
  <si>
    <t>emep_l2.5_103</t>
  </si>
  <si>
    <t>emep_l2.5_122</t>
  </si>
  <si>
    <t>emep_l2.5_123</t>
  </si>
  <si>
    <t>emep_l2.5_124</t>
  </si>
  <si>
    <t>emep_l2.5_125</t>
  </si>
  <si>
    <t>emep_l2.5_126</t>
  </si>
  <si>
    <t>emep_l2.5_127</t>
  </si>
  <si>
    <t>emep_l2.5_128</t>
  </si>
  <si>
    <t>emep_l2.5_156</t>
  </si>
  <si>
    <t>emep_l2.5_157</t>
  </si>
  <si>
    <t>emep_l2.5_158</t>
  </si>
  <si>
    <t>emep_l2.5_159</t>
  </si>
  <si>
    <t>emep_l2.5_160</t>
  </si>
  <si>
    <t>emep_l2.5_161</t>
  </si>
  <si>
    <t>emep_l2.5_162</t>
  </si>
  <si>
    <t>emep_l2.5_BL6</t>
  </si>
  <si>
    <t>emep_l2.5_187</t>
  </si>
  <si>
    <t>emep_l2.5_188</t>
  </si>
  <si>
    <t>emep_l2.5_189</t>
  </si>
  <si>
    <t>emep_l2.5_190</t>
  </si>
  <si>
    <t>emep_l2.5_191</t>
  </si>
  <si>
    <t>emep_l2.5_192</t>
  </si>
  <si>
    <t>emep_l2.5_193</t>
  </si>
  <si>
    <t>emep_l2.5_BL7</t>
  </si>
  <si>
    <t>emep_l2.5_214</t>
  </si>
  <si>
    <t>emep_l2.5_215</t>
  </si>
  <si>
    <t>emep_l2.5_216</t>
  </si>
  <si>
    <t>emep_l2.5_217</t>
  </si>
  <si>
    <t>emep_l2.5_218</t>
  </si>
  <si>
    <t>emep_l2.5_219</t>
  </si>
  <si>
    <t>emep_l2.5_220</t>
  </si>
  <si>
    <t>emep_l2.5_BL8</t>
  </si>
  <si>
    <t>emep_l2.5_245</t>
  </si>
  <si>
    <t>emep_l2.5_246</t>
  </si>
  <si>
    <t>emep_l2.5_247</t>
  </si>
  <si>
    <t>emep_l2.5_248</t>
  </si>
  <si>
    <t>emep_l2.5_249</t>
  </si>
  <si>
    <t>emep_l2.5_250</t>
  </si>
  <si>
    <t>emep_l2.5_251</t>
  </si>
  <si>
    <t>emep_l2.5_274</t>
  </si>
  <si>
    <t>emep_l2.5_275</t>
  </si>
  <si>
    <t>emep_l2.5_276</t>
  </si>
  <si>
    <t>emep_l2.5_277</t>
  </si>
  <si>
    <t>emep_l2.5_278</t>
  </si>
  <si>
    <t>emep_l2.5_279</t>
  </si>
  <si>
    <t>emep_l2.5_280</t>
  </si>
  <si>
    <t>emep_l2.5_306</t>
  </si>
  <si>
    <t>emep_l2.5_307</t>
  </si>
  <si>
    <t>emep_l2.5_309</t>
  </si>
  <si>
    <t>emep_l2.5_310</t>
  </si>
  <si>
    <t>emep_l2.5_311</t>
  </si>
  <si>
    <t>emep_l2.5_312</t>
  </si>
  <si>
    <t>emep_l2.5_313</t>
  </si>
  <si>
    <t>emep_l2.5_336</t>
  </si>
  <si>
    <t>emep_l2.5_337</t>
  </si>
  <si>
    <t>emep_l2.5_338</t>
  </si>
  <si>
    <t>emep_l2.5_339</t>
  </si>
  <si>
    <t>emep_l2.5_340</t>
  </si>
  <si>
    <t>emep_l2.5_341</t>
  </si>
  <si>
    <t>emep_l2.5_342</t>
  </si>
  <si>
    <t>emep_l2.5_BL12</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</si>
</sst>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00"/>
    <numFmt numFmtId="166" formatCode="#,##0.0000"/>
  </numFmts>
  <fonts count="9">
    <font>
      <sz val="11.0"/>
      <color theme="1"/>
      <name val="Calibri"/>
      <scheme val="minor"/>
    </font>
    <font>
      <sz val="11.0"/>
      <color theme="1"/>
      <name val="Calibri"/>
    </font>
    <font>
      <sz val="11.0"/>
      <color rgb="FF1F3864"/>
      <name val="Calibri"/>
    </font>
    <font>
      <sz val="11.0"/>
      <color rgb="FFC55A11"/>
      <name val="Calibri"/>
    </font>
    <font>
      <sz val="11.0"/>
      <color rgb="FF2F5496"/>
      <name val="Calibri"/>
    </font>
    <font>
      <sz val="11.0"/>
      <color rgb="FFFF0000"/>
      <name val="Calibri"/>
    </font>
    <font/>
    <font>
      <sz val="11.0"/>
      <color rgb="FF000000"/>
      <name val="Calibri"/>
    </font>
    <font>
      <color theme="1"/>
      <name val="Calibri"/>
      <scheme val="minor"/>
    </font>
  </fonts>
  <fills count="15">
    <fill>
      <patternFill patternType="none"/>
    </fill>
    <fill>
      <patternFill patternType="lightGray"/>
    </fill>
    <fill>
      <patternFill patternType="solid">
        <fgColor rgb="FFFBE4D5"/>
        <bgColor rgb="FFFBE4D5"/>
      </patternFill>
    </fill>
    <fill>
      <patternFill patternType="solid">
        <fgColor rgb="FFD9E2F3"/>
        <bgColor rgb="FFD9E2F3"/>
      </patternFill>
    </fill>
    <fill>
      <patternFill patternType="solid">
        <fgColor rgb="FFFF0000"/>
        <bgColor rgb="FFFF0000"/>
      </patternFill>
    </fill>
    <fill>
      <patternFill patternType="solid">
        <fgColor theme="0"/>
        <bgColor theme="0"/>
      </patternFill>
    </fill>
    <fill>
      <patternFill patternType="solid">
        <fgColor rgb="FFFFFF00"/>
        <bgColor rgb="FFFFFF00"/>
      </patternFill>
    </fill>
    <fill>
      <patternFill patternType="solid">
        <fgColor rgb="FFEA9999"/>
        <bgColor rgb="FFEA9999"/>
      </patternFill>
    </fill>
    <fill>
      <patternFill patternType="solid">
        <fgColor rgb="FFE06666"/>
        <bgColor rgb="FFE06666"/>
      </patternFill>
    </fill>
    <fill>
      <patternFill patternType="solid">
        <fgColor rgb="FFFFF2CC"/>
        <bgColor rgb="FFFFF2CC"/>
      </patternFill>
    </fill>
    <fill>
      <patternFill patternType="solid">
        <fgColor rgb="FFD9D2E9"/>
        <bgColor rgb="FFD9D2E9"/>
      </patternFill>
    </fill>
    <fill>
      <patternFill patternType="solid">
        <fgColor rgb="FFF3F3F3"/>
        <bgColor rgb="FFF3F3F3"/>
      </patternFill>
    </fill>
    <fill>
      <patternFill patternType="solid">
        <fgColor rgb="FFF1C232"/>
        <bgColor rgb="FFF1C232"/>
      </patternFill>
    </fill>
    <fill>
      <patternFill patternType="solid">
        <fgColor rgb="FFF9CB9C"/>
        <bgColor rgb="FFF9CB9C"/>
      </patternFill>
    </fill>
    <fill>
      <patternFill patternType="solid">
        <fgColor rgb="FFC9DAF8"/>
        <bgColor rgb="FFC9DAF8"/>
      </patternFill>
    </fill>
  </fills>
  <borders count="12">
    <border/>
    <border>
      <left style="thin">
        <color rgb="FF000000"/>
      </left>
      <right style="thin">
        <color rgb="FF000000"/>
      </right>
      <top style="thin">
        <color rgb="FF000000"/>
      </top>
      <bottom style="thin">
        <color rgb="FF000000"/>
      </bottom>
    </border>
    <border>
      <left/>
      <right/>
      <top/>
      <bottom/>
    </border>
    <border>
      <left style="thin">
        <color rgb="FF000000"/>
      </left>
      <right/>
      <top/>
      <bottom style="medium">
        <color rgb="FF000000"/>
      </bottom>
    </border>
    <border>
      <left/>
      <right/>
      <top/>
      <bottom style="medium">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1" fillId="2" fontId="1" numFmtId="0" xfId="0" applyAlignment="1" applyBorder="1" applyFill="1" applyFont="1">
      <alignment horizontal="center" textRotation="90" vertical="center"/>
    </xf>
    <xf borderId="1" fillId="2" fontId="1" numFmtId="0" xfId="0" applyBorder="1" applyFont="1"/>
    <xf borderId="2" fillId="3" fontId="2" numFmtId="0" xfId="0" applyBorder="1" applyFill="1" applyFont="1"/>
    <xf borderId="0" fillId="0" fontId="1" numFmtId="0" xfId="0" applyFont="1"/>
    <xf borderId="1" fillId="2" fontId="1" numFmtId="0" xfId="0" applyAlignment="1" applyBorder="1" applyFont="1">
      <alignment horizontal="center" vertical="center"/>
    </xf>
    <xf borderId="3" fillId="3" fontId="2" numFmtId="0" xfId="0" applyBorder="1" applyFont="1"/>
    <xf borderId="4" fillId="3" fontId="2" numFmtId="0" xfId="0" applyBorder="1" applyFont="1"/>
    <xf borderId="5" fillId="2" fontId="1" numFmtId="0" xfId="0" applyAlignment="1" applyBorder="1" applyFont="1">
      <alignment horizontal="center" textRotation="90" vertical="center"/>
    </xf>
    <xf borderId="0" fillId="0" fontId="1" numFmtId="0" xfId="0" applyFont="1"/>
    <xf borderId="0" fillId="0" fontId="1" numFmtId="1" xfId="0" applyFont="1" applyNumberFormat="1"/>
    <xf borderId="0" fillId="0" fontId="3" numFmtId="1" xfId="0" applyFont="1" applyNumberFormat="1"/>
    <xf borderId="0" fillId="0" fontId="4" numFmtId="1" xfId="0" applyFont="1" applyNumberFormat="1"/>
    <xf borderId="0" fillId="0" fontId="5" numFmtId="1" xfId="0" applyFont="1" applyNumberFormat="1"/>
    <xf borderId="0" fillId="0" fontId="1" numFmtId="164" xfId="0" applyFont="1" applyNumberFormat="1"/>
    <xf borderId="6" fillId="0" fontId="6" numFmtId="0" xfId="0" applyBorder="1" applyFont="1"/>
    <xf borderId="7" fillId="0" fontId="6" numFmtId="0" xfId="0" applyBorder="1" applyFont="1"/>
    <xf borderId="2" fillId="3" fontId="1" numFmtId="0" xfId="0" applyAlignment="1" applyBorder="1" applyFont="1">
      <alignment readingOrder="0"/>
    </xf>
    <xf borderId="2" fillId="4" fontId="1" numFmtId="0" xfId="0" applyBorder="1" applyFill="1" applyFont="1"/>
    <xf borderId="2" fillId="2" fontId="1" numFmtId="0" xfId="0" applyAlignment="1" applyBorder="1" applyFont="1">
      <alignment horizontal="center" textRotation="90" vertical="center"/>
    </xf>
    <xf borderId="0" fillId="0" fontId="1" numFmtId="1" xfId="0" applyFont="1" applyNumberFormat="1"/>
    <xf borderId="0" fillId="0" fontId="1" numFmtId="0" xfId="0" applyAlignment="1" applyFont="1">
      <alignment horizontal="center" textRotation="90" vertical="center"/>
    </xf>
    <xf borderId="1" fillId="2" fontId="1" numFmtId="0" xfId="0" applyBorder="1" applyFont="1"/>
    <xf borderId="8" fillId="5" fontId="1" numFmtId="0" xfId="0" applyAlignment="1" applyBorder="1" applyFill="1" applyFont="1">
      <alignment horizontal="center" vertical="center"/>
    </xf>
    <xf borderId="9" fillId="0" fontId="6" numFmtId="0" xfId="0" applyBorder="1" applyFont="1"/>
    <xf borderId="10" fillId="0" fontId="6" numFmtId="0" xfId="0" applyBorder="1" applyFont="1"/>
    <xf borderId="8" fillId="5" fontId="1" numFmtId="0" xfId="0" applyAlignment="1" applyBorder="1" applyFont="1">
      <alignment horizontal="center" shrinkToFit="0" vertical="center" wrapText="1"/>
    </xf>
    <xf borderId="8" fillId="5" fontId="1" numFmtId="0" xfId="0" applyAlignment="1" applyBorder="1" applyFont="1">
      <alignment horizontal="center" shrinkToFit="1" vertical="center" wrapText="0"/>
    </xf>
    <xf borderId="8" fillId="5" fontId="1" numFmtId="0" xfId="0" applyAlignment="1" applyBorder="1" applyFont="1">
      <alignment horizontal="center"/>
    </xf>
    <xf borderId="8" fillId="0" fontId="1" numFmtId="0" xfId="0" applyAlignment="1" applyBorder="1" applyFont="1">
      <alignment horizontal="center"/>
    </xf>
    <xf borderId="1" fillId="5" fontId="1" numFmtId="165" xfId="0" applyBorder="1" applyFont="1" applyNumberFormat="1"/>
    <xf borderId="1" fillId="4" fontId="1" numFmtId="165" xfId="0" applyBorder="1" applyFont="1" applyNumberFormat="1"/>
    <xf borderId="1" fillId="6" fontId="1" numFmtId="0" xfId="0" applyBorder="1" applyFill="1" applyFont="1"/>
    <xf borderId="1" fillId="0" fontId="1" numFmtId="166" xfId="0" applyBorder="1" applyFont="1" applyNumberFormat="1"/>
    <xf borderId="1" fillId="0" fontId="1" numFmtId="165" xfId="0" applyBorder="1" applyFont="1" applyNumberFormat="1"/>
    <xf borderId="0" fillId="0" fontId="1" numFmtId="1" xfId="0" applyAlignment="1" applyFont="1" applyNumberFormat="1">
      <alignment readingOrder="0"/>
    </xf>
    <xf borderId="0" fillId="0" fontId="7" numFmtId="1" xfId="0" applyAlignment="1" applyFont="1" applyNumberFormat="1">
      <alignment horizontal="right" readingOrder="0" shrinkToFit="0" vertical="bottom" wrapText="0"/>
    </xf>
    <xf borderId="0" fillId="0" fontId="7" numFmtId="0" xfId="0" applyAlignment="1" applyFont="1">
      <alignment horizontal="right" readingOrder="0" shrinkToFit="0" vertical="bottom" wrapText="0"/>
    </xf>
    <xf borderId="0" fillId="0" fontId="8" numFmtId="0" xfId="0" applyAlignment="1" applyFont="1">
      <alignment readingOrder="0"/>
    </xf>
    <xf borderId="0" fillId="5" fontId="8" numFmtId="0" xfId="0" applyAlignment="1" applyFont="1">
      <alignment readingOrder="0"/>
    </xf>
    <xf borderId="0" fillId="7" fontId="8" numFmtId="0" xfId="0" applyAlignment="1" applyFill="1" applyFont="1">
      <alignment readingOrder="0"/>
    </xf>
    <xf borderId="0" fillId="0" fontId="7" numFmtId="0" xfId="0" applyAlignment="1" applyFont="1">
      <alignment readingOrder="0" shrinkToFit="0" vertical="bottom" wrapText="0"/>
    </xf>
    <xf borderId="0" fillId="5" fontId="1" numFmtId="0" xfId="0" applyAlignment="1" applyFont="1">
      <alignment readingOrder="0"/>
    </xf>
    <xf borderId="0" fillId="5" fontId="7" numFmtId="0" xfId="0" applyAlignment="1" applyFont="1">
      <alignment horizontal="right" readingOrder="0" shrinkToFit="0" vertical="bottom" wrapText="0"/>
    </xf>
    <xf borderId="0" fillId="4" fontId="1" numFmtId="0" xfId="0" applyFont="1"/>
    <xf borderId="0" fillId="0" fontId="1" numFmtId="1" xfId="0" applyAlignment="1" applyFont="1" applyNumberFormat="1">
      <alignment readingOrder="0"/>
    </xf>
    <xf borderId="0" fillId="0" fontId="3" numFmtId="1" xfId="0" applyAlignment="1" applyFont="1" applyNumberFormat="1">
      <alignment readingOrder="0"/>
    </xf>
    <xf borderId="0" fillId="0" fontId="4" numFmtId="1" xfId="0" applyAlignment="1" applyFont="1" applyNumberFormat="1">
      <alignment readingOrder="0"/>
    </xf>
    <xf borderId="0" fillId="0" fontId="5" numFmtId="1" xfId="0" applyAlignment="1" applyFont="1" applyNumberFormat="1">
      <alignment readingOrder="0"/>
    </xf>
    <xf borderId="11" fillId="0" fontId="6" numFmtId="0" xfId="0" applyBorder="1" applyFont="1"/>
    <xf borderId="0" fillId="3" fontId="1" numFmtId="0" xfId="0" applyAlignment="1" applyFont="1">
      <alignment readingOrder="0"/>
    </xf>
    <xf borderId="2" fillId="4" fontId="1" numFmtId="0" xfId="0" applyBorder="1" applyFont="1"/>
    <xf borderId="2" fillId="8" fontId="1" numFmtId="1" xfId="0" applyBorder="1" applyFill="1" applyFont="1" applyNumberFormat="1"/>
    <xf borderId="0" fillId="0" fontId="1" numFmtId="0" xfId="0" applyAlignment="1" applyFont="1">
      <alignment readingOrder="0"/>
    </xf>
    <xf borderId="0" fillId="0" fontId="1" numFmtId="0" xfId="0" applyAlignment="1" applyFont="1">
      <alignment readingOrder="0"/>
    </xf>
    <xf borderId="2" fillId="3" fontId="3" numFmtId="1" xfId="0" applyAlignment="1" applyBorder="1" applyFont="1" applyNumberFormat="1">
      <alignment horizontal="left"/>
    </xf>
    <xf borderId="2" fillId="3" fontId="3" numFmtId="1" xfId="0" applyAlignment="1" applyBorder="1" applyFont="1" applyNumberFormat="1">
      <alignment horizontal="right"/>
    </xf>
    <xf borderId="2" fillId="3" fontId="7" numFmtId="1" xfId="0" applyAlignment="1" applyBorder="1" applyFont="1" applyNumberFormat="1">
      <alignment horizontal="right"/>
    </xf>
    <xf borderId="2" fillId="3" fontId="5" numFmtId="1" xfId="0" applyAlignment="1" applyBorder="1" applyFont="1" applyNumberFormat="1">
      <alignment horizontal="right"/>
    </xf>
    <xf borderId="8" fillId="9" fontId="1" numFmtId="0" xfId="0" applyAlignment="1" applyBorder="1" applyFill="1" applyFont="1">
      <alignment horizontal="center" shrinkToFit="0" vertical="center" wrapText="1"/>
    </xf>
    <xf borderId="8" fillId="10" fontId="1" numFmtId="0" xfId="0" applyAlignment="1" applyBorder="1" applyFill="1" applyFont="1">
      <alignment horizontal="center" shrinkToFit="1" vertical="center" wrapText="0"/>
    </xf>
    <xf borderId="8" fillId="11" fontId="1" numFmtId="0" xfId="0" applyAlignment="1" applyBorder="1" applyFill="1" applyFont="1">
      <alignment horizontal="center" shrinkToFit="1" vertical="center" wrapText="0"/>
    </xf>
    <xf borderId="8" fillId="12" fontId="1" numFmtId="0" xfId="0" applyAlignment="1" applyBorder="1" applyFill="1" applyFont="1">
      <alignment horizontal="center" vertical="center"/>
    </xf>
    <xf borderId="8" fillId="13" fontId="1" numFmtId="0" xfId="0" applyAlignment="1" applyBorder="1" applyFill="1" applyFont="1">
      <alignment horizontal="center"/>
    </xf>
    <xf borderId="8" fillId="9" fontId="1" numFmtId="0" xfId="0" applyAlignment="1" applyBorder="1" applyFont="1">
      <alignment horizontal="center"/>
    </xf>
    <xf borderId="1" fillId="14" fontId="1" numFmtId="165" xfId="0" applyBorder="1" applyFill="1" applyFont="1" applyNumberFormat="1"/>
    <xf borderId="1" fillId="9" fontId="1" numFmtId="165" xfId="0" applyBorder="1" applyFont="1" applyNumberFormat="1"/>
    <xf borderId="1" fillId="10" fontId="1" numFmtId="165" xfId="0" applyBorder="1" applyFont="1" applyNumberFormat="1"/>
    <xf borderId="1" fillId="6" fontId="1" numFmtId="165" xfId="0" applyBorder="1" applyFont="1" applyNumberFormat="1"/>
    <xf borderId="1" fillId="6" fontId="1" numFmtId="165" xfId="0" applyAlignment="1" applyBorder="1" applyFont="1" applyNumberFormat="1">
      <alignment readingOrder="0"/>
    </xf>
    <xf borderId="1" fillId="11" fontId="1" numFmtId="165" xfId="0" applyBorder="1" applyFont="1" applyNumberFormat="1"/>
    <xf borderId="1" fillId="12" fontId="1" numFmtId="165" xfId="0" applyBorder="1" applyFont="1" applyNumberFormat="1"/>
    <xf borderId="1" fillId="13" fontId="1" numFmtId="165" xfId="0" applyBorder="1" applyFont="1" applyNumberFormat="1"/>
    <xf borderId="1" fillId="9" fontId="1" numFmtId="166" xfId="0" applyBorder="1" applyFont="1" applyNumberFormat="1"/>
    <xf borderId="0" fillId="14" fontId="1" numFmtId="1" xfId="0" applyAlignment="1" applyFont="1" applyNumberFormat="1">
      <alignment readingOrder="0"/>
    </xf>
    <xf borderId="0" fillId="9" fontId="1" numFmtId="1" xfId="0" applyAlignment="1" applyFont="1" applyNumberFormat="1">
      <alignment readingOrder="0"/>
    </xf>
    <xf borderId="0" fillId="9" fontId="8" numFmtId="0" xfId="0" applyAlignment="1" applyFont="1">
      <alignment readingOrder="0"/>
    </xf>
    <xf borderId="0" fillId="10" fontId="8" numFmtId="0" xfId="0" applyAlignment="1" applyFont="1">
      <alignment readingOrder="0"/>
    </xf>
    <xf borderId="0" fillId="11" fontId="8" numFmtId="0" xfId="0" applyAlignment="1" applyFont="1">
      <alignment readingOrder="0"/>
    </xf>
    <xf borderId="0" fillId="12" fontId="8" numFmtId="0" xfId="0" applyAlignment="1" applyFont="1">
      <alignment readingOrder="0"/>
    </xf>
    <xf borderId="0" fillId="12" fontId="8" numFmtId="0" xfId="0" applyFont="1"/>
    <xf borderId="0" fillId="13" fontId="8" numFmtId="0" xfId="0" applyAlignment="1" applyFont="1">
      <alignment readingOrder="0"/>
    </xf>
    <xf borderId="0" fillId="14" fontId="8" numFmtId="0" xfId="0" applyAlignment="1" applyFont="1">
      <alignment readingOrder="0"/>
    </xf>
    <xf borderId="0" fillId="11" fontId="8" numFmtId="0" xfId="0" applyFont="1"/>
    <xf borderId="1" fillId="9" fontId="1" numFmtId="165" xfId="0" applyAlignment="1" applyBorder="1" applyFont="1" applyNumberFormat="1">
      <alignment readingOrder="0"/>
    </xf>
    <xf borderId="0" fillId="9" fontId="1" numFmtId="1" xfId="0" applyFont="1" applyNumberFormat="1"/>
    <xf borderId="0" fillId="9" fontId="8" numFmtId="0" xfId="0" applyFont="1"/>
    <xf borderId="0" fillId="10" fontId="8" numFmtId="0" xfId="0" applyFont="1"/>
    <xf borderId="0" fillId="13" fontId="8" numFmtId="0" xfId="0" applyFont="1"/>
    <xf borderId="0" fillId="14" fontId="8" numFmtId="0" xfId="0" applyFont="1"/>
    <xf borderId="0" fillId="11" fontId="1" numFmtId="0" xfId="0" applyAlignment="1" applyFont="1">
      <alignment horizontal="right" vertical="bottom"/>
    </xf>
    <xf borderId="0" fillId="13" fontId="8" numFmtId="0" xfId="0" applyAlignment="1" applyFont="1">
      <alignment readingOrder="0"/>
    </xf>
    <xf borderId="0" fillId="9" fontId="1" numFmtId="0" xfId="0" applyAlignment="1" applyFont="1">
      <alignment horizontal="right" vertical="bottom"/>
    </xf>
    <xf borderId="0" fillId="10" fontId="1" numFmtId="0" xfId="0" applyAlignment="1" applyFont="1">
      <alignment horizontal="right" vertical="bottom"/>
    </xf>
    <xf borderId="0" fillId="13" fontId="1" numFmtId="0" xfId="0" applyAlignment="1" applyFont="1">
      <alignment horizontal="right" readingOrder="0" vertical="bottom"/>
    </xf>
    <xf borderId="0" fillId="3" fontId="1" numFmtId="1" xfId="0" applyAlignment="1" applyFont="1" applyNumberFormat="1">
      <alignment horizontal="right" vertical="bottom"/>
    </xf>
    <xf borderId="0" fillId="3" fontId="1" numFmtId="1" xfId="0" applyAlignment="1" applyFont="1" applyNumberFormat="1">
      <alignment horizontal="right" readingOrder="0" vertical="bottom"/>
    </xf>
    <xf borderId="1" fillId="6" fontId="1" numFmtId="0" xfId="0" applyAlignment="1" applyBorder="1" applyFont="1">
      <alignment readingOrder="0"/>
    </xf>
    <xf borderId="0" fillId="0" fontId="8" numFmtId="0" xfId="0" applyFont="1"/>
    <xf borderId="0" fillId="4" fontId="1" numFmtId="0" xfId="0" applyAlignment="1" applyFont="1">
      <alignment readingOrder="0"/>
    </xf>
    <xf borderId="0" fillId="4" fontId="8" numFmtId="0" xfId="0" applyAlignment="1" applyFont="1">
      <alignment readingOrder="0"/>
    </xf>
    <xf borderId="0" fillId="4" fontId="8" numFmtId="0" xfId="0" applyFont="1"/>
    <xf borderId="0" fillId="0" fontId="1" numFmtId="0" xfId="0" applyAlignment="1" applyFont="1">
      <alignment horizontal="right" vertical="bottom"/>
    </xf>
    <xf borderId="0" fillId="0" fontId="1" numFmtId="0" xfId="0" applyAlignment="1" applyFont="1">
      <alignment horizontal="right" vertical="bottom"/>
    </xf>
  </cellXfs>
  <cellStyles count="1">
    <cellStyle xfId="0" name="Normal" builtinId="0"/>
  </cellStyles>
  <dxfs count="4">
    <dxf>
      <font/>
      <fill>
        <patternFill patternType="none"/>
      </fill>
      <border/>
    </dxf>
    <dxf>
      <font/>
      <fill>
        <patternFill patternType="solid">
          <fgColor theme="0"/>
          <bgColor theme="0"/>
        </patternFill>
      </fill>
      <border/>
    </dxf>
    <dxf>
      <font/>
      <fill>
        <patternFill patternType="solid">
          <fgColor rgb="FFD9E2F3"/>
          <bgColor rgb="FFD9E2F3"/>
        </patternFill>
      </fill>
      <border/>
    </dxf>
    <dxf>
      <font/>
      <fill>
        <patternFill patternType="solid">
          <fgColor rgb="FFB7E1CD"/>
          <bgColor rgb="FFB7E1CD"/>
        </patternFill>
      </fill>
      <border/>
    </dxf>
  </dxfs>
  <tableStyles count="4">
    <tableStyle count="3" pivot="0" name="LIMRES_PM10-style">
      <tableStyleElement dxfId="1" type="headerRow"/>
      <tableStyleElement dxfId="2" type="firstRowStripe"/>
      <tableStyleElement dxfId="2" type="secondRowStripe"/>
    </tableStyle>
    <tableStyle count="3" pivot="0" name="LIMRES_PM2,5-style">
      <tableStyleElement dxfId="1" type="headerRow"/>
      <tableStyleElement dxfId="2" type="firstRowStripe"/>
      <tableStyleElement dxfId="2" type="secondRowStripe"/>
    </tableStyle>
    <tableStyle count="3" pivot="0" name="EMEP_PM10-style">
      <tableStyleElement dxfId="1" type="headerRow"/>
      <tableStyleElement dxfId="2" type="firstRowStripe"/>
      <tableStyleElement dxfId="2" type="secondRowStripe"/>
    </tableStyle>
    <tableStyle count="3" pivot="0" name="EMEP_PM2,5-style">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1:O66" displayName="Table_1" id="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LIMRES_PM10-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B1:N97" displayName="Table_2" id="2">
  <tableColumns count="13">
    <tableColumn name="compound" id="1"/>
    <tableColumn name="MeS" id="2"/>
    <tableColumn name="EtS" id="3"/>
    <tableColumn name="EtD5" id="4"/>
    <tableColumn name="PrS" id="5"/>
    <tableColumn name="HAS" id="6"/>
    <tableColumn name="GAS" id="7"/>
    <tableColumn name="LAS" id="8"/>
    <tableColumn name="PhS" id="9"/>
    <tableColumn name="mPhS" id="10"/>
    <tableColumn name="BS" id="11"/>
    <tableColumn name="mBS" id="12"/>
    <tableColumn name="OcS" id="13"/>
  </tableColumns>
  <tableStyleInfo name="LIMRES_PM2,5-style" showColumnStripes="0" showFirstColumn="1" showLastColumn="1" showRowStripes="1"/>
</table>
</file>

<file path=xl/tables/table3.xml><?xml version="1.0" encoding="utf-8"?>
<table xmlns="http://schemas.openxmlformats.org/spreadsheetml/2006/main" ref="B1:N98" displayName="Table_3" id="3">
  <tableColumns count="13">
    <tableColumn name="compound" id="1"/>
    <tableColumn name="MeS" id="2"/>
    <tableColumn name="EtS" id="3"/>
    <tableColumn name="EtD5" id="4"/>
    <tableColumn name="PrS" id="5"/>
    <tableColumn name="HAS" id="6"/>
    <tableColumn name="GAS" id="7"/>
    <tableColumn name="LAS" id="8"/>
    <tableColumn name="PhS" id="9"/>
    <tableColumn name="mPhS" id="10"/>
    <tableColumn name="BS" id="11"/>
    <tableColumn name="mBS" id="12"/>
    <tableColumn name="OcS" id="13"/>
  </tableColumns>
  <tableStyleInfo name="EMEP_PM10-style" showColumnStripes="0" showFirstColumn="1" showLastColumn="1" showRowStripes="1"/>
</table>
</file>

<file path=xl/tables/table4.xml><?xml version="1.0" encoding="utf-8"?>
<table xmlns="http://schemas.openxmlformats.org/spreadsheetml/2006/main" ref="B1:N98" displayName="Table_4" id="4">
  <tableColumns count="13">
    <tableColumn name="compound" id="1"/>
    <tableColumn name="MeS" id="2"/>
    <tableColumn name="EtS" id="3"/>
    <tableColumn name="EtD5" id="4"/>
    <tableColumn name="PrS" id="5"/>
    <tableColumn name="HAS" id="6"/>
    <tableColumn name="GAS" id="7"/>
    <tableColumn name="LAS" id="8"/>
    <tableColumn name="PhS" id="9"/>
    <tableColumn name="mPhS" id="10"/>
    <tableColumn name="BS" id="11"/>
    <tableColumn name="mBS" id="12"/>
    <tableColumn name="OcS" id="13"/>
  </tableColumns>
  <tableStyleInfo name="EMEP_PM2,5-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 Id="rId5"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 Id="rId5"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2.57"/>
    <col customWidth="1" min="3" max="10" width="8.71"/>
    <col customWidth="1" min="11" max="12" width="11.29"/>
    <col customWidth="1" min="13" max="37" width="8.71"/>
  </cols>
  <sheetData>
    <row r="1">
      <c r="A1" s="1"/>
      <c r="B1" s="2" t="s">
        <v>0</v>
      </c>
      <c r="C1" s="3" t="s">
        <v>1</v>
      </c>
      <c r="D1" s="3" t="s">
        <v>2</v>
      </c>
      <c r="E1" s="3" t="s">
        <v>3</v>
      </c>
      <c r="F1" s="3" t="s">
        <v>4</v>
      </c>
      <c r="G1" s="3" t="s">
        <v>5</v>
      </c>
      <c r="H1" s="3" t="s">
        <v>6</v>
      </c>
      <c r="I1" s="3" t="s">
        <v>7</v>
      </c>
      <c r="J1" s="3" t="s">
        <v>8</v>
      </c>
      <c r="K1" s="3" t="s">
        <v>9</v>
      </c>
      <c r="L1" s="3" t="s">
        <v>10</v>
      </c>
      <c r="M1" s="3" t="s">
        <v>11</v>
      </c>
      <c r="N1" s="3" t="s">
        <v>12</v>
      </c>
      <c r="O1" s="3"/>
      <c r="P1" s="4" t="s">
        <v>1</v>
      </c>
      <c r="Q1" s="4" t="s">
        <v>2</v>
      </c>
      <c r="R1" s="4" t="s">
        <v>4</v>
      </c>
      <c r="S1" s="4" t="s">
        <v>5</v>
      </c>
      <c r="T1" s="4" t="s">
        <v>6</v>
      </c>
      <c r="U1" s="4" t="s">
        <v>7</v>
      </c>
      <c r="V1" s="4" t="s">
        <v>8</v>
      </c>
      <c r="W1" s="4" t="s">
        <v>9</v>
      </c>
      <c r="X1" s="4" t="s">
        <v>10</v>
      </c>
      <c r="Y1" s="4" t="s">
        <v>11</v>
      </c>
      <c r="Z1" s="4" t="s">
        <v>12</v>
      </c>
    </row>
    <row r="2">
      <c r="A2" s="5" t="s">
        <v>13</v>
      </c>
      <c r="B2" s="2" t="s">
        <v>14</v>
      </c>
      <c r="C2" s="6">
        <v>110.9758</v>
      </c>
      <c r="D2" s="7">
        <v>124.9914</v>
      </c>
      <c r="E2" s="7">
        <v>130.0228</v>
      </c>
      <c r="F2" s="7">
        <v>139.0071</v>
      </c>
      <c r="G2" s="7">
        <v>152.9863</v>
      </c>
      <c r="H2" s="7">
        <v>154.9656</v>
      </c>
      <c r="I2" s="7">
        <v>168.9812</v>
      </c>
      <c r="J2" s="7">
        <v>172.9914</v>
      </c>
      <c r="K2" s="7">
        <v>187.0071</v>
      </c>
      <c r="L2" s="7">
        <v>187.0071</v>
      </c>
      <c r="M2" s="7">
        <v>201.0227</v>
      </c>
      <c r="N2" s="7">
        <v>209.0853</v>
      </c>
      <c r="O2" s="3"/>
      <c r="P2" s="4">
        <v>110.9758</v>
      </c>
      <c r="Q2" s="4">
        <v>124.9914</v>
      </c>
      <c r="R2" s="4">
        <v>139.0071</v>
      </c>
      <c r="S2" s="4">
        <v>152.9863</v>
      </c>
      <c r="T2" s="4">
        <v>154.9656</v>
      </c>
      <c r="U2" s="4">
        <v>168.9812</v>
      </c>
      <c r="V2" s="4">
        <v>172.9914</v>
      </c>
      <c r="W2" s="4">
        <v>187.0071</v>
      </c>
      <c r="X2" s="4">
        <v>187.0071</v>
      </c>
      <c r="Y2" s="4">
        <v>201.0227</v>
      </c>
      <c r="Z2" s="4">
        <v>209.0853</v>
      </c>
    </row>
    <row r="3">
      <c r="A3" s="8" t="s">
        <v>15</v>
      </c>
      <c r="B3" s="9" t="s">
        <v>16</v>
      </c>
      <c r="C3" s="10">
        <v>121884.0</v>
      </c>
      <c r="D3" s="11">
        <v>119594.0</v>
      </c>
      <c r="E3" s="12">
        <v>1589942.0</v>
      </c>
      <c r="F3" s="13">
        <v>615137.0</v>
      </c>
      <c r="G3" s="10">
        <v>868483.0</v>
      </c>
      <c r="H3" s="10">
        <v>1443707.0</v>
      </c>
      <c r="I3" s="10">
        <v>598201.0</v>
      </c>
      <c r="J3" s="10">
        <v>0.0</v>
      </c>
      <c r="K3" s="13">
        <v>276178.0</v>
      </c>
      <c r="L3" s="13">
        <v>0.0</v>
      </c>
      <c r="M3" s="10">
        <v>35156.0</v>
      </c>
      <c r="N3" s="10">
        <v>1953560.0</v>
      </c>
      <c r="O3" s="9"/>
      <c r="P3" s="14">
        <f>LIMRES_PM10!$C3/LIMRES_PM10!$E3</f>
        <v>0.07665940015</v>
      </c>
      <c r="Q3" s="14">
        <f>LIMRES_PM10!$D3/LIMRES_PM10!$E3</f>
        <v>0.07521909604</v>
      </c>
      <c r="R3" s="14">
        <f>LIMRES_PM10!$F3/LIMRES_PM10!$E3</f>
        <v>0.3868927294</v>
      </c>
      <c r="S3" s="14">
        <f>LIMRES_PM10!$G3/LIMRES_PM10!$E3</f>
        <v>0.5462356488</v>
      </c>
      <c r="T3" s="14">
        <f>LIMRES_PM10!$H3/LIMRES_PM10!$E3</f>
        <v>0.9080249468</v>
      </c>
      <c r="U3" s="14">
        <f>LIMRES_PM10!$I3/LIMRES_PM10!$E3</f>
        <v>0.3762407685</v>
      </c>
      <c r="V3" s="14">
        <f>LIMRES_PM10!$J3/LIMRES_PM10!$E3</f>
        <v>0</v>
      </c>
      <c r="W3" s="14">
        <f>LIMRES_PM10!$K3/LIMRES_PM10!$E3</f>
        <v>0.1737031917</v>
      </c>
      <c r="X3" s="14">
        <f>LIMRES_PM10!$L3/LIMRES_PM10!$E3</f>
        <v>0</v>
      </c>
      <c r="Y3" s="14">
        <f>LIMRES_PM10!$M3/LIMRES_PM10!$E3</f>
        <v>0.02211149841</v>
      </c>
      <c r="Z3" s="14">
        <f>LIMRES_PM10!$N3/LIMRES_PM10!$E3</f>
        <v>1.228698909</v>
      </c>
    </row>
    <row r="4">
      <c r="A4" s="15"/>
      <c r="B4" s="9" t="s">
        <v>17</v>
      </c>
      <c r="C4" s="10">
        <v>419736.0</v>
      </c>
      <c r="D4" s="11">
        <v>117782.0</v>
      </c>
      <c r="E4" s="12">
        <v>1564990.0</v>
      </c>
      <c r="F4" s="13">
        <v>531449.0</v>
      </c>
      <c r="G4" s="10">
        <v>517583.0</v>
      </c>
      <c r="H4" s="10">
        <v>614510.0</v>
      </c>
      <c r="I4" s="10">
        <v>289642.0</v>
      </c>
      <c r="J4" s="10">
        <v>0.0</v>
      </c>
      <c r="K4" s="13">
        <v>153679.0</v>
      </c>
      <c r="L4" s="13">
        <v>0.0</v>
      </c>
      <c r="M4" s="10">
        <v>81169.0</v>
      </c>
      <c r="N4" s="10">
        <v>2985686.0</v>
      </c>
      <c r="O4" s="9"/>
      <c r="P4" s="14">
        <f>LIMRES_PM10!$C4/LIMRES_PM10!$E4</f>
        <v>0.2682036307</v>
      </c>
      <c r="Q4" s="14">
        <f>LIMRES_PM10!$D4/LIMRES_PM10!$E4</f>
        <v>0.0752605448</v>
      </c>
      <c r="R4" s="14">
        <f>LIMRES_PM10!$F4/LIMRES_PM10!$E4</f>
        <v>0.3395861954</v>
      </c>
      <c r="S4" s="14">
        <f>LIMRES_PM10!$G4/LIMRES_PM10!$E4</f>
        <v>0.3307260749</v>
      </c>
      <c r="T4" s="14">
        <f>LIMRES_PM10!$H4/LIMRES_PM10!$E4</f>
        <v>0.392660656</v>
      </c>
      <c r="U4" s="14">
        <f>LIMRES_PM10!$I4/LIMRES_PM10!$E4</f>
        <v>0.185075943</v>
      </c>
      <c r="V4" s="14">
        <f>LIMRES_PM10!$J4/LIMRES_PM10!$E4</f>
        <v>0</v>
      </c>
      <c r="W4" s="14">
        <f>LIMRES_PM10!$K4/LIMRES_PM10!$E4</f>
        <v>0.09819807155</v>
      </c>
      <c r="X4" s="14">
        <f>LIMRES_PM10!$L4/LIMRES_PM10!$E4</f>
        <v>0</v>
      </c>
      <c r="Y4" s="14">
        <f>LIMRES_PM10!$M4/LIMRES_PM10!$E4</f>
        <v>0.05186550713</v>
      </c>
      <c r="Z4" s="14">
        <f>LIMRES_PM10!$N4/LIMRES_PM10!$E4</f>
        <v>1.907798772</v>
      </c>
    </row>
    <row r="5">
      <c r="A5" s="15"/>
      <c r="B5" s="9" t="s">
        <v>18</v>
      </c>
      <c r="C5" s="10">
        <v>223411.0</v>
      </c>
      <c r="D5" s="11">
        <v>82377.0</v>
      </c>
      <c r="E5" s="12">
        <v>1518291.0</v>
      </c>
      <c r="F5" s="13">
        <v>377798.0</v>
      </c>
      <c r="G5" s="10">
        <v>463521.0</v>
      </c>
      <c r="H5" s="10">
        <v>424706.0</v>
      </c>
      <c r="I5" s="10">
        <v>300657.0</v>
      </c>
      <c r="J5" s="10">
        <v>0.0</v>
      </c>
      <c r="K5" s="13">
        <v>1733.0</v>
      </c>
      <c r="L5" s="13">
        <v>8075.0</v>
      </c>
      <c r="M5" s="10">
        <v>34004.0</v>
      </c>
      <c r="N5" s="10">
        <v>898663.0</v>
      </c>
      <c r="O5" s="9"/>
      <c r="P5" s="14">
        <f>LIMRES_PM10!$C5/LIMRES_PM10!$E5</f>
        <v>0.1471463639</v>
      </c>
      <c r="Q5" s="14">
        <f>LIMRES_PM10!$D5/LIMRES_PM10!$E5</f>
        <v>0.05425639749</v>
      </c>
      <c r="R5" s="14">
        <f>LIMRES_PM10!$F5/LIMRES_PM10!$E5</f>
        <v>0.2488310871</v>
      </c>
      <c r="S5" s="14">
        <f>LIMRES_PM10!$G5/LIMRES_PM10!$E5</f>
        <v>0.3052912782</v>
      </c>
      <c r="T5" s="14">
        <f>LIMRES_PM10!$H5/LIMRES_PM10!$E5</f>
        <v>0.2797263502</v>
      </c>
      <c r="U5" s="14">
        <f>LIMRES_PM10!$I5/LIMRES_PM10!$E5</f>
        <v>0.1980233038</v>
      </c>
      <c r="V5" s="14">
        <f>LIMRES_PM10!$J5/LIMRES_PM10!$E5</f>
        <v>0</v>
      </c>
      <c r="W5" s="14">
        <f>LIMRES_PM10!$K5/LIMRES_PM10!$E5</f>
        <v>0.00114141492</v>
      </c>
      <c r="X5" s="14">
        <f>LIMRES_PM10!$L5/LIMRES_PM10!$E5</f>
        <v>0.005318479791</v>
      </c>
      <c r="Y5" s="14">
        <f>LIMRES_PM10!$M5/LIMRES_PM10!$E5</f>
        <v>0.02239623366</v>
      </c>
      <c r="Z5" s="14">
        <f>LIMRES_PM10!$N5/LIMRES_PM10!$E5</f>
        <v>0.591891146</v>
      </c>
    </row>
    <row r="6">
      <c r="A6" s="15"/>
      <c r="B6" s="9" t="s">
        <v>19</v>
      </c>
      <c r="C6" s="10">
        <v>593188.0</v>
      </c>
      <c r="D6" s="11">
        <v>123877.0</v>
      </c>
      <c r="E6" s="12">
        <v>1709328.0</v>
      </c>
      <c r="F6" s="13">
        <v>518278.0</v>
      </c>
      <c r="G6" s="10">
        <v>1140006.0</v>
      </c>
      <c r="H6" s="10">
        <v>2191477.0</v>
      </c>
      <c r="I6" s="10">
        <v>1120512.0</v>
      </c>
      <c r="J6" s="10">
        <v>0.0</v>
      </c>
      <c r="K6" s="13">
        <v>3548.0</v>
      </c>
      <c r="L6" s="13">
        <v>0.0</v>
      </c>
      <c r="M6" s="10">
        <v>28358.0</v>
      </c>
      <c r="N6" s="10">
        <v>879064.0</v>
      </c>
      <c r="O6" s="9"/>
      <c r="P6" s="14">
        <f>LIMRES_PM10!$C6/LIMRES_PM10!$E6</f>
        <v>0.3470299439</v>
      </c>
      <c r="Q6" s="14">
        <f>LIMRES_PM10!$D6/LIMRES_PM10!$E6</f>
        <v>0.07247116996</v>
      </c>
      <c r="R6" s="14">
        <f>LIMRES_PM10!$F6/LIMRES_PM10!$E6</f>
        <v>0.3032057042</v>
      </c>
      <c r="S6" s="14">
        <f>LIMRES_PM10!$G6/LIMRES_PM10!$E6</f>
        <v>0.6669322681</v>
      </c>
      <c r="T6" s="14">
        <f>LIMRES_PM10!$H6/LIMRES_PM10!$E6</f>
        <v>1.282069328</v>
      </c>
      <c r="U6" s="14">
        <f>LIMRES_PM10!$I6/LIMRES_PM10!$E6</f>
        <v>0.6555277864</v>
      </c>
      <c r="V6" s="14">
        <f>LIMRES_PM10!$J6/LIMRES_PM10!$E6</f>
        <v>0</v>
      </c>
      <c r="W6" s="14">
        <f>LIMRES_PM10!$K6/LIMRES_PM10!$E6</f>
        <v>0.002075669503</v>
      </c>
      <c r="X6" s="14">
        <f>LIMRES_PM10!$L6/LIMRES_PM10!$E6</f>
        <v>0</v>
      </c>
      <c r="Y6" s="14">
        <f>LIMRES_PM10!$M6/LIMRES_PM10!$E6</f>
        <v>0.01659014537</v>
      </c>
      <c r="Z6" s="14">
        <f>LIMRES_PM10!$N6/LIMRES_PM10!$E6</f>
        <v>0.5142746155</v>
      </c>
    </row>
    <row r="7">
      <c r="A7" s="15"/>
      <c r="B7" s="9" t="s">
        <v>20</v>
      </c>
      <c r="C7" s="10">
        <v>760422.0</v>
      </c>
      <c r="D7" s="11">
        <v>162703.0</v>
      </c>
      <c r="E7" s="12">
        <v>1657443.0</v>
      </c>
      <c r="F7" s="13">
        <v>753181.0</v>
      </c>
      <c r="G7" s="10">
        <v>1506544.0</v>
      </c>
      <c r="H7" s="10">
        <v>2538507.0</v>
      </c>
      <c r="I7" s="10">
        <v>1312565.0</v>
      </c>
      <c r="J7" s="10">
        <v>0.0</v>
      </c>
      <c r="K7" s="13">
        <v>0.0</v>
      </c>
      <c r="L7" s="13">
        <v>0.0</v>
      </c>
      <c r="M7" s="10">
        <v>0.0</v>
      </c>
      <c r="N7" s="10">
        <v>708701.0</v>
      </c>
      <c r="O7" s="9"/>
      <c r="P7" s="14">
        <f>LIMRES_PM10!$C7/LIMRES_PM10!$E7</f>
        <v>0.4587922481</v>
      </c>
      <c r="Q7" s="14">
        <f>LIMRES_PM10!$D7/LIMRES_PM10!$E7</f>
        <v>0.0981650651</v>
      </c>
      <c r="R7" s="14">
        <f>LIMRES_PM10!$F7/LIMRES_PM10!$E7</f>
        <v>0.4544234704</v>
      </c>
      <c r="S7" s="14">
        <f>LIMRES_PM10!$G7/LIMRES_PM10!$E7</f>
        <v>0.9089567484</v>
      </c>
      <c r="T7" s="14">
        <f>LIMRES_PM10!$H7/LIMRES_PM10!$E7</f>
        <v>1.531580272</v>
      </c>
      <c r="U7" s="14">
        <f>LIMRES_PM10!$I7/LIMRES_PM10!$E7</f>
        <v>0.7919216528</v>
      </c>
      <c r="V7" s="14">
        <f>LIMRES_PM10!$J7/LIMRES_PM10!$E7</f>
        <v>0</v>
      </c>
      <c r="W7" s="14">
        <f>LIMRES_PM10!$K7/LIMRES_PM10!$E7</f>
        <v>0</v>
      </c>
      <c r="X7" s="14">
        <f>LIMRES_PM10!$L7/LIMRES_PM10!$E7</f>
        <v>0</v>
      </c>
      <c r="Y7" s="14">
        <f>LIMRES_PM10!$M7/LIMRES_PM10!$E7</f>
        <v>0</v>
      </c>
      <c r="Z7" s="14">
        <f>LIMRES_PM10!$N7/LIMRES_PM10!$E7</f>
        <v>0.4275869517</v>
      </c>
    </row>
    <row r="8">
      <c r="A8" s="15"/>
      <c r="B8" s="9" t="s">
        <v>21</v>
      </c>
      <c r="C8" s="10">
        <v>416611.0</v>
      </c>
      <c r="D8" s="11">
        <v>52773.0</v>
      </c>
      <c r="E8" s="12">
        <v>1602687.0</v>
      </c>
      <c r="F8" s="13">
        <v>424670.0</v>
      </c>
      <c r="G8" s="10">
        <v>556977.0</v>
      </c>
      <c r="H8" s="10">
        <v>760888.0</v>
      </c>
      <c r="I8" s="10">
        <v>253527.0</v>
      </c>
      <c r="J8" s="10">
        <v>0.0</v>
      </c>
      <c r="K8" s="13">
        <v>0.0</v>
      </c>
      <c r="L8" s="13">
        <v>0.0</v>
      </c>
      <c r="M8" s="10">
        <v>28753.0</v>
      </c>
      <c r="N8" s="10">
        <v>374781.0</v>
      </c>
      <c r="O8" s="9"/>
      <c r="P8" s="14">
        <f>LIMRES_PM10!$C8/LIMRES_PM10!$E8</f>
        <v>0.2599453293</v>
      </c>
      <c r="Q8" s="14">
        <f>LIMRES_PM10!$D8/LIMRES_PM10!$E8</f>
        <v>0.03292782683</v>
      </c>
      <c r="R8" s="14">
        <f>LIMRES_PM10!$F8/LIMRES_PM10!$E8</f>
        <v>0.2649737597</v>
      </c>
      <c r="S8" s="14">
        <f>LIMRES_PM10!$G8/LIMRES_PM10!$E8</f>
        <v>0.3475269968</v>
      </c>
      <c r="T8" s="14">
        <f>LIMRES_PM10!$H8/LIMRES_PM10!$E8</f>
        <v>0.4747577038</v>
      </c>
      <c r="U8" s="14">
        <f>LIMRES_PM10!$I8/LIMRES_PM10!$E8</f>
        <v>0.1581887168</v>
      </c>
      <c r="V8" s="14">
        <f>LIMRES_PM10!$J8/LIMRES_PM10!$E8</f>
        <v>0</v>
      </c>
      <c r="W8" s="14">
        <f>LIMRES_PM10!$K8/LIMRES_PM10!$E8</f>
        <v>0</v>
      </c>
      <c r="X8" s="14">
        <f>LIMRES_PM10!$L8/LIMRES_PM10!$E8</f>
        <v>0</v>
      </c>
      <c r="Y8" s="14">
        <f>LIMRES_PM10!$M8/LIMRES_PM10!$E8</f>
        <v>0.01794049618</v>
      </c>
      <c r="Z8" s="14">
        <f>LIMRES_PM10!$N8/LIMRES_PM10!$E8</f>
        <v>0.2338454109</v>
      </c>
    </row>
    <row r="9">
      <c r="A9" s="15"/>
      <c r="B9" s="9" t="s">
        <v>22</v>
      </c>
      <c r="C9" s="10">
        <v>95669.0</v>
      </c>
      <c r="D9" s="11">
        <v>23927.0</v>
      </c>
      <c r="E9" s="12">
        <v>1567873.0</v>
      </c>
      <c r="F9" s="13">
        <v>131793.0</v>
      </c>
      <c r="G9" s="10">
        <v>245225.0</v>
      </c>
      <c r="H9" s="10">
        <v>267266.0</v>
      </c>
      <c r="I9" s="10">
        <v>55121.0</v>
      </c>
      <c r="J9" s="10">
        <v>0.0</v>
      </c>
      <c r="K9" s="13">
        <v>0.0</v>
      </c>
      <c r="L9" s="13">
        <v>0.0</v>
      </c>
      <c r="M9" s="10">
        <v>35368.0</v>
      </c>
      <c r="N9" s="10">
        <v>1702073.0</v>
      </c>
      <c r="O9" s="9"/>
      <c r="P9" s="14">
        <f>LIMRES_PM10!$C9/LIMRES_PM10!$E9</f>
        <v>0.06101833503</v>
      </c>
      <c r="Q9" s="14">
        <f>LIMRES_PM10!$D9/LIMRES_PM10!$E9</f>
        <v>0.01526080237</v>
      </c>
      <c r="R9" s="14">
        <f>LIMRES_PM10!$F9/LIMRES_PM10!$E9</f>
        <v>0.08405846647</v>
      </c>
      <c r="S9" s="14">
        <f>LIMRES_PM10!$G9/LIMRES_PM10!$E9</f>
        <v>0.156406163</v>
      </c>
      <c r="T9" s="14">
        <f>LIMRES_PM10!$H9/LIMRES_PM10!$E9</f>
        <v>0.1704640618</v>
      </c>
      <c r="U9" s="14">
        <f>LIMRES_PM10!$I9/LIMRES_PM10!$E9</f>
        <v>0.03515654648</v>
      </c>
      <c r="V9" s="14">
        <f>LIMRES_PM10!$J9/LIMRES_PM10!$E9</f>
        <v>0</v>
      </c>
      <c r="W9" s="14">
        <f>LIMRES_PM10!$K9/LIMRES_PM10!$E9</f>
        <v>0</v>
      </c>
      <c r="X9" s="14">
        <f>LIMRES_PM10!$L9/LIMRES_PM10!$E9</f>
        <v>0</v>
      </c>
      <c r="Y9" s="14">
        <f>LIMRES_PM10!$M9/LIMRES_PM10!$E9</f>
        <v>0.02255794953</v>
      </c>
      <c r="Z9" s="14">
        <f>LIMRES_PM10!$N9/LIMRES_PM10!$E9</f>
        <v>1.085593667</v>
      </c>
    </row>
    <row r="10">
      <c r="A10" s="16"/>
      <c r="B10" s="9" t="s">
        <v>23</v>
      </c>
      <c r="C10" s="10">
        <v>111807.0</v>
      </c>
      <c r="D10" s="11">
        <v>128247.0</v>
      </c>
      <c r="E10" s="12">
        <v>1526975.0</v>
      </c>
      <c r="F10" s="13">
        <v>645467.0</v>
      </c>
      <c r="G10" s="10">
        <v>39101.0</v>
      </c>
      <c r="H10" s="10">
        <v>0.0</v>
      </c>
      <c r="I10" s="10">
        <v>15889.0</v>
      </c>
      <c r="J10" s="10">
        <v>0.0</v>
      </c>
      <c r="K10" s="13">
        <v>0.0</v>
      </c>
      <c r="L10" s="13">
        <v>0.0</v>
      </c>
      <c r="M10" s="10">
        <v>0.0</v>
      </c>
      <c r="N10" s="10">
        <v>659237.0</v>
      </c>
      <c r="O10" s="9"/>
      <c r="P10" s="14">
        <f>LIMRES_PM10!$C10/LIMRES_PM10!$E10</f>
        <v>0.07322123807</v>
      </c>
      <c r="Q10" s="14">
        <f>LIMRES_PM10!$D10/LIMRES_PM10!$E10</f>
        <v>0.08398762259</v>
      </c>
      <c r="R10" s="14">
        <f>LIMRES_PM10!$F10/LIMRES_PM10!$E10</f>
        <v>0.4227096056</v>
      </c>
      <c r="S10" s="14">
        <f>LIMRES_PM10!$G10/LIMRES_PM10!$E10</f>
        <v>0.02560683705</v>
      </c>
      <c r="T10" s="14">
        <f>LIMRES_PM10!$H10/LIMRES_PM10!$E10</f>
        <v>0</v>
      </c>
      <c r="U10" s="14">
        <f>LIMRES_PM10!$I10/LIMRES_PM10!$E10</f>
        <v>0.01040554037</v>
      </c>
      <c r="V10" s="14">
        <f>LIMRES_PM10!$J10/LIMRES_PM10!$E10</f>
        <v>0</v>
      </c>
      <c r="W10" s="14">
        <f>LIMRES_PM10!$K10/LIMRES_PM10!$E10</f>
        <v>0</v>
      </c>
      <c r="X10" s="14">
        <f>LIMRES_PM10!$L10/LIMRES_PM10!$E10</f>
        <v>0</v>
      </c>
      <c r="Y10" s="14">
        <f>LIMRES_PM10!$M10/LIMRES_PM10!$E10</f>
        <v>0</v>
      </c>
      <c r="Z10" s="14">
        <f>LIMRES_PM10!$N10/LIMRES_PM10!$E10</f>
        <v>0.431727435</v>
      </c>
    </row>
    <row r="11">
      <c r="A11" s="8" t="s">
        <v>24</v>
      </c>
      <c r="B11" s="9" t="s">
        <v>25</v>
      </c>
      <c r="C11" s="9">
        <v>56784.0</v>
      </c>
      <c r="D11" s="11">
        <v>11913.0</v>
      </c>
      <c r="E11" s="12">
        <v>790624.0</v>
      </c>
      <c r="F11" s="13">
        <v>75114.0</v>
      </c>
      <c r="G11" s="10">
        <v>101279.0</v>
      </c>
      <c r="H11" s="10">
        <v>482504.0</v>
      </c>
      <c r="I11" s="10">
        <v>31836.0</v>
      </c>
      <c r="J11" s="10">
        <v>0.0</v>
      </c>
      <c r="K11" s="13">
        <v>375809.0</v>
      </c>
      <c r="L11" s="13">
        <v>0.0</v>
      </c>
      <c r="M11" s="10">
        <v>380032.0</v>
      </c>
      <c r="N11" s="10">
        <v>268264.0</v>
      </c>
      <c r="O11" s="9"/>
      <c r="P11" s="14">
        <f t="shared" ref="P11:Q11" si="1">C11/E11</f>
        <v>0.07182175092</v>
      </c>
      <c r="Q11" s="14">
        <f t="shared" si="1"/>
        <v>0.1585989296</v>
      </c>
      <c r="R11" s="14">
        <f t="shared" ref="R11:Z11" si="2">F11/$E11</f>
        <v>0.09500596997</v>
      </c>
      <c r="S11" s="14">
        <f t="shared" si="2"/>
        <v>0.128100083</v>
      </c>
      <c r="T11" s="14">
        <f t="shared" si="2"/>
        <v>0.610282511</v>
      </c>
      <c r="U11" s="14">
        <f t="shared" si="2"/>
        <v>0.0402669284</v>
      </c>
      <c r="V11" s="14">
        <f t="shared" si="2"/>
        <v>0</v>
      </c>
      <c r="W11" s="14">
        <f t="shared" si="2"/>
        <v>0.4753321427</v>
      </c>
      <c r="X11" s="14">
        <f t="shared" si="2"/>
        <v>0</v>
      </c>
      <c r="Y11" s="14">
        <f t="shared" si="2"/>
        <v>0.4806734933</v>
      </c>
      <c r="Z11" s="14">
        <f t="shared" si="2"/>
        <v>0.3393066742</v>
      </c>
    </row>
    <row r="12">
      <c r="A12" s="15"/>
      <c r="B12" s="9" t="s">
        <v>26</v>
      </c>
      <c r="C12" s="10">
        <v>90630.0</v>
      </c>
      <c r="D12" s="9">
        <v>0.0</v>
      </c>
      <c r="E12" s="9">
        <v>790624.0</v>
      </c>
      <c r="F12" s="9">
        <v>72728.0</v>
      </c>
      <c r="G12" s="9">
        <v>101280.0</v>
      </c>
      <c r="H12" s="9">
        <v>482504.0</v>
      </c>
      <c r="I12" s="9">
        <v>32078.0</v>
      </c>
      <c r="J12" s="9">
        <v>0.0</v>
      </c>
      <c r="K12" s="9">
        <v>29056.0</v>
      </c>
      <c r="L12" s="9">
        <v>0.0</v>
      </c>
      <c r="M12" s="9">
        <v>0.0</v>
      </c>
      <c r="N12" s="9">
        <v>309535.0</v>
      </c>
      <c r="O12" s="9"/>
      <c r="P12" s="14">
        <f>LIMRES_PM10!$C12/LIMRES_PM10!$E11</f>
        <v>0.114630975</v>
      </c>
      <c r="Q12" s="14">
        <f>LIMRES_PM10!$D11/LIMRES_PM10!$E11</f>
        <v>0.01506784515</v>
      </c>
      <c r="R12" s="14">
        <f>LIMRES_PM10!$F11/LIMRES_PM10!$E11</f>
        <v>0.09500596997</v>
      </c>
      <c r="S12" s="14">
        <f>LIMRES_PM10!$G11/LIMRES_PM10!$E11</f>
        <v>0.128100083</v>
      </c>
      <c r="T12" s="14">
        <f>LIMRES_PM10!$H11/LIMRES_PM10!$E11</f>
        <v>0.610282511</v>
      </c>
      <c r="U12" s="14">
        <f>LIMRES_PM10!$I11/LIMRES_PM10!$E11</f>
        <v>0.0402669284</v>
      </c>
      <c r="V12" s="14">
        <f>LIMRES_PM10!$J11/LIMRES_PM10!$E11</f>
        <v>0</v>
      </c>
      <c r="W12" s="14">
        <f>LIMRES_PM10!$K11/LIMRES_PM10!$E11</f>
        <v>0.4753321427</v>
      </c>
      <c r="X12" s="14">
        <f>LIMRES_PM10!$L11/LIMRES_PM10!$E11</f>
        <v>0</v>
      </c>
      <c r="Y12" s="14">
        <f>LIMRES_PM10!$M11/LIMRES_PM10!$E11</f>
        <v>0.4806734933</v>
      </c>
      <c r="Z12" s="14">
        <f>LIMRES_PM10!$N11/LIMRES_PM10!$E11</f>
        <v>0.3393066742</v>
      </c>
    </row>
    <row r="13">
      <c r="A13" s="15"/>
      <c r="B13" s="9" t="s">
        <v>27</v>
      </c>
      <c r="C13" s="10">
        <v>95414.0</v>
      </c>
      <c r="D13" s="11">
        <v>11408.0</v>
      </c>
      <c r="E13" s="12">
        <v>969515.0</v>
      </c>
      <c r="F13" s="13">
        <v>134814.0</v>
      </c>
      <c r="G13" s="10">
        <v>343740.0</v>
      </c>
      <c r="H13" s="10">
        <v>850554.0</v>
      </c>
      <c r="I13" s="10">
        <v>424405.0</v>
      </c>
      <c r="J13" s="10">
        <v>0.0</v>
      </c>
      <c r="K13" s="9">
        <v>53230.0</v>
      </c>
      <c r="L13" s="13">
        <v>0.0</v>
      </c>
      <c r="M13" s="10">
        <v>17585.0</v>
      </c>
      <c r="N13" s="10">
        <v>679410.0</v>
      </c>
      <c r="O13" s="9"/>
      <c r="P13" s="14">
        <f>LIMRES_PM10!$C13/LIMRES_PM10!$E13</f>
        <v>0.09841415553</v>
      </c>
      <c r="Q13" s="14">
        <f>LIMRES_PM10!$D13/LIMRES_PM10!$E13</f>
        <v>0.0117667081</v>
      </c>
      <c r="R13" s="14">
        <f>LIMRES_PM10!$F13/LIMRES_PM10!$E13</f>
        <v>0.1390530317</v>
      </c>
      <c r="S13" s="14">
        <f>LIMRES_PM10!$G13/LIMRES_PM10!$E13</f>
        <v>0.3545484082</v>
      </c>
      <c r="T13" s="14">
        <f>LIMRES_PM10!$H13/LIMRES_PM10!$E13</f>
        <v>0.877298443</v>
      </c>
      <c r="U13" s="14">
        <f>LIMRES_PM10!$I13/LIMRES_PM10!$E13</f>
        <v>0.4377498027</v>
      </c>
      <c r="V13" s="14">
        <f>LIMRES_PM10!$J13/LIMRES_PM10!$E13</f>
        <v>0</v>
      </c>
      <c r="W13" s="14">
        <f>LIMRES_PM10!$K13/LIMRES_PM10!$E13</f>
        <v>0.05490374053</v>
      </c>
      <c r="X13" s="14">
        <f>LIMRES_PM10!$L13/LIMRES_PM10!$E13</f>
        <v>0</v>
      </c>
      <c r="Y13" s="14">
        <f>LIMRES_PM10!$M13/LIMRES_PM10!$E13</f>
        <v>0.01813793495</v>
      </c>
      <c r="Z13" s="14">
        <f>LIMRES_PM10!$N13/LIMRES_PM10!$E13</f>
        <v>0.7007730669</v>
      </c>
    </row>
    <row r="14">
      <c r="A14" s="15"/>
      <c r="B14" s="9" t="s">
        <v>28</v>
      </c>
      <c r="C14" s="10">
        <v>249338.0</v>
      </c>
      <c r="D14" s="11">
        <v>32326.0</v>
      </c>
      <c r="E14" s="12">
        <v>875696.0</v>
      </c>
      <c r="F14" s="13">
        <v>180816.0</v>
      </c>
      <c r="G14" s="10">
        <v>813495.0</v>
      </c>
      <c r="H14" s="10">
        <v>1410970.0</v>
      </c>
      <c r="I14" s="10">
        <v>406760.0</v>
      </c>
      <c r="J14" s="10">
        <v>94623.0</v>
      </c>
      <c r="K14" s="13">
        <v>97490.0</v>
      </c>
      <c r="L14" s="13">
        <v>0.0</v>
      </c>
      <c r="M14" s="10">
        <v>37458.0</v>
      </c>
      <c r="N14" s="10">
        <v>290912.0</v>
      </c>
      <c r="O14" s="9"/>
      <c r="P14" s="14">
        <f>LIMRES_PM10!$C14/LIMRES_PM10!$E14</f>
        <v>0.2847312309</v>
      </c>
      <c r="Q14" s="14">
        <f>LIMRES_PM10!$D14/LIMRES_PM10!$E14</f>
        <v>0.03691463704</v>
      </c>
      <c r="R14" s="14">
        <f>LIMRES_PM10!$F14/LIMRES_PM10!$E14</f>
        <v>0.206482615</v>
      </c>
      <c r="S14" s="14">
        <f>LIMRES_PM10!$G14/LIMRES_PM10!$E14</f>
        <v>0.9289696424</v>
      </c>
      <c r="T14" s="14">
        <f>LIMRES_PM10!$H14/LIMRES_PM10!$E14</f>
        <v>1.611255504</v>
      </c>
      <c r="U14" s="14">
        <f>LIMRES_PM10!$I14/LIMRES_PM10!$E14</f>
        <v>0.4644990956</v>
      </c>
      <c r="V14" s="14">
        <f>LIMRES_PM10!$J14/LIMRES_PM10!$E14</f>
        <v>0.1080546217</v>
      </c>
      <c r="W14" s="14">
        <f>LIMRES_PM10!$K14/LIMRES_PM10!$E14</f>
        <v>0.1113285889</v>
      </c>
      <c r="X14" s="14">
        <f>LIMRES_PM10!$L14/LIMRES_PM10!$E14</f>
        <v>0</v>
      </c>
      <c r="Y14" s="14">
        <f>LIMRES_PM10!$M14/LIMRES_PM10!$E14</f>
        <v>0.04277511831</v>
      </c>
      <c r="Z14" s="14">
        <f>LIMRES_PM10!$N14/LIMRES_PM10!$E14</f>
        <v>0.3322066105</v>
      </c>
    </row>
    <row r="15">
      <c r="A15" s="15"/>
      <c r="B15" s="9" t="s">
        <v>29</v>
      </c>
      <c r="C15" s="10">
        <v>65844.0</v>
      </c>
      <c r="D15" s="11">
        <v>0.0</v>
      </c>
      <c r="E15" s="12">
        <v>770177.0</v>
      </c>
      <c r="F15" s="13">
        <v>92600.0</v>
      </c>
      <c r="G15" s="10">
        <v>181153.0</v>
      </c>
      <c r="H15" s="10">
        <v>325962.0</v>
      </c>
      <c r="I15" s="10">
        <v>113170.0</v>
      </c>
      <c r="J15" s="10">
        <v>0.0</v>
      </c>
      <c r="K15" s="13">
        <v>41684.0</v>
      </c>
      <c r="L15" s="13">
        <v>0.0</v>
      </c>
      <c r="M15" s="10">
        <v>11150.0</v>
      </c>
      <c r="N15" s="10">
        <v>235463.0</v>
      </c>
      <c r="O15" s="9"/>
      <c r="P15" s="14">
        <f>LIMRES_PM10!$C15/LIMRES_PM10!$E15</f>
        <v>0.08549203625</v>
      </c>
      <c r="Q15" s="14">
        <f>LIMRES_PM10!$D15/LIMRES_PM10!$E15</f>
        <v>0</v>
      </c>
      <c r="R15" s="14">
        <f>LIMRES_PM10!$F15/LIMRES_PM10!$E15</f>
        <v>0.1202321025</v>
      </c>
      <c r="S15" s="14">
        <f>LIMRES_PM10!$G15/LIMRES_PM10!$E15</f>
        <v>0.2352095687</v>
      </c>
      <c r="T15" s="14">
        <f>LIMRES_PM10!$H15/LIMRES_PM10!$E15</f>
        <v>0.4232299848</v>
      </c>
      <c r="U15" s="14">
        <f>LIMRES_PM10!$I15/LIMRES_PM10!$E15</f>
        <v>0.1469402488</v>
      </c>
      <c r="V15" s="14">
        <f>LIMRES_PM10!$J15/LIMRES_PM10!$E15</f>
        <v>0</v>
      </c>
      <c r="W15" s="14">
        <f>LIMRES_PM10!$K15/LIMRES_PM10!$E15</f>
        <v>0.05412262376</v>
      </c>
      <c r="X15" s="14">
        <f>LIMRES_PM10!$L15/LIMRES_PM10!$E15</f>
        <v>0</v>
      </c>
      <c r="Y15" s="14">
        <f>LIMRES_PM10!$M15/LIMRES_PM10!$E15</f>
        <v>0.01447719161</v>
      </c>
      <c r="Z15" s="14">
        <f>LIMRES_PM10!$N15/LIMRES_PM10!$E15</f>
        <v>0.3057258267</v>
      </c>
    </row>
    <row r="16">
      <c r="A16" s="15"/>
      <c r="B16" s="9" t="s">
        <v>30</v>
      </c>
      <c r="C16" s="10">
        <v>37258.0</v>
      </c>
      <c r="D16" s="11">
        <v>12428.0</v>
      </c>
      <c r="E16" s="12">
        <v>712971.0</v>
      </c>
      <c r="F16" s="13">
        <v>118390.0</v>
      </c>
      <c r="G16" s="10">
        <v>0.0</v>
      </c>
      <c r="H16" s="10">
        <v>228409.0</v>
      </c>
      <c r="I16" s="10">
        <v>0.0</v>
      </c>
      <c r="J16" s="10">
        <v>0.0</v>
      </c>
      <c r="K16" s="13">
        <v>0.0</v>
      </c>
      <c r="L16" s="13">
        <v>0.0</v>
      </c>
      <c r="M16" s="10">
        <v>0.0</v>
      </c>
      <c r="N16" s="10">
        <v>413103.0</v>
      </c>
      <c r="O16" s="9"/>
      <c r="P16" s="14">
        <f>LIMRES_PM10!$C16/LIMRES_PM10!$E16</f>
        <v>0.05225738494</v>
      </c>
      <c r="Q16" s="14">
        <f>LIMRES_PM10!$D16/LIMRES_PM10!$E16</f>
        <v>0.01743128402</v>
      </c>
      <c r="R16" s="14">
        <f>LIMRES_PM10!$F16/LIMRES_PM10!$E16</f>
        <v>0.1660516346</v>
      </c>
      <c r="S16" s="14">
        <f>LIMRES_PM10!$G16/LIMRES_PM10!$E16</f>
        <v>0</v>
      </c>
      <c r="T16" s="14">
        <f>LIMRES_PM10!$H16/LIMRES_PM10!$E16</f>
        <v>0.3203622588</v>
      </c>
      <c r="U16" s="14">
        <f>LIMRES_PM10!$I16/LIMRES_PM10!$E16</f>
        <v>0</v>
      </c>
      <c r="V16" s="14">
        <f>LIMRES_PM10!$J16/LIMRES_PM10!$E16</f>
        <v>0</v>
      </c>
      <c r="W16" s="14">
        <f>LIMRES_PM10!$K16/LIMRES_PM10!$E16</f>
        <v>0</v>
      </c>
      <c r="X16" s="14">
        <f>LIMRES_PM10!$L16/LIMRES_PM10!$E16</f>
        <v>0</v>
      </c>
      <c r="Y16" s="14">
        <f>LIMRES_PM10!$M16/LIMRES_PM10!$E16</f>
        <v>0</v>
      </c>
      <c r="Z16" s="14">
        <f>LIMRES_PM10!$N16/LIMRES_PM10!$E16</f>
        <v>0.5794106633</v>
      </c>
    </row>
    <row r="17">
      <c r="A17" s="15"/>
      <c r="B17" s="9" t="s">
        <v>31</v>
      </c>
      <c r="C17" s="10">
        <v>86234.0</v>
      </c>
      <c r="D17" s="11">
        <v>20995.0</v>
      </c>
      <c r="E17" s="12">
        <v>782129.0</v>
      </c>
      <c r="F17" s="13">
        <v>135743.0</v>
      </c>
      <c r="G17" s="10">
        <v>224794.0</v>
      </c>
      <c r="H17" s="10">
        <v>342395.0</v>
      </c>
      <c r="I17" s="10">
        <v>0.0</v>
      </c>
      <c r="J17" s="10">
        <v>0.0</v>
      </c>
      <c r="K17" s="13">
        <v>0.0</v>
      </c>
      <c r="L17" s="13">
        <v>0.0</v>
      </c>
      <c r="M17" s="10">
        <v>0.0</v>
      </c>
      <c r="N17" s="10">
        <v>236361.0</v>
      </c>
      <c r="O17" s="9"/>
      <c r="P17" s="14">
        <f>LIMRES_PM10!$C17/LIMRES_PM10!$E17</f>
        <v>0.1102554694</v>
      </c>
      <c r="Q17" s="14">
        <f>LIMRES_PM10!$D17/LIMRES_PM10!$E17</f>
        <v>0.02684339796</v>
      </c>
      <c r="R17" s="14">
        <f>LIMRES_PM10!$F17/LIMRES_PM10!$E17</f>
        <v>0.1735557689</v>
      </c>
      <c r="S17" s="14">
        <f>LIMRES_PM10!$G17/LIMRES_PM10!$E17</f>
        <v>0.2874129459</v>
      </c>
      <c r="T17" s="14">
        <f>LIMRES_PM10!$H17/LIMRES_PM10!$E17</f>
        <v>0.4377730528</v>
      </c>
      <c r="U17" s="14">
        <f>LIMRES_PM10!$I17/LIMRES_PM10!$E17</f>
        <v>0</v>
      </c>
      <c r="V17" s="14">
        <f>LIMRES_PM10!$J17/LIMRES_PM10!$E17</f>
        <v>0</v>
      </c>
      <c r="W17" s="14">
        <f>LIMRES_PM10!$K17/LIMRES_PM10!$E17</f>
        <v>0</v>
      </c>
      <c r="X17" s="14">
        <f>LIMRES_PM10!$L17/LIMRES_PM10!$E17</f>
        <v>0</v>
      </c>
      <c r="Y17" s="14">
        <f>LIMRES_PM10!$M17/LIMRES_PM10!$E17</f>
        <v>0</v>
      </c>
      <c r="Z17" s="14">
        <f>LIMRES_PM10!$N17/LIMRES_PM10!$E17</f>
        <v>0.3022020664</v>
      </c>
    </row>
    <row r="18">
      <c r="A18" s="16"/>
      <c r="B18" s="9" t="s">
        <v>32</v>
      </c>
      <c r="C18" s="10">
        <v>175132.0</v>
      </c>
      <c r="D18" s="11">
        <v>128466.0</v>
      </c>
      <c r="E18" s="12">
        <v>1081413.0</v>
      </c>
      <c r="F18" s="13">
        <v>382395.0</v>
      </c>
      <c r="G18" s="10">
        <v>30129.0</v>
      </c>
      <c r="H18" s="10">
        <v>17880.0</v>
      </c>
      <c r="I18" s="10">
        <v>0.0</v>
      </c>
      <c r="J18" s="10">
        <v>0.0</v>
      </c>
      <c r="K18" s="13">
        <v>0.0</v>
      </c>
      <c r="L18" s="13">
        <v>0.0</v>
      </c>
      <c r="M18" s="10">
        <v>0.0</v>
      </c>
      <c r="N18" s="10">
        <v>365461.0</v>
      </c>
      <c r="O18" s="9"/>
      <c r="P18" s="14">
        <f>LIMRES_PM10!$C18/LIMRES_PM10!$E18</f>
        <v>0.1619473781</v>
      </c>
      <c r="Q18" s="14">
        <f>LIMRES_PM10!$D18/LIMRES_PM10!$E18</f>
        <v>0.1187945771</v>
      </c>
      <c r="R18" s="14">
        <f>LIMRES_PM10!$F18/LIMRES_PM10!$E18</f>
        <v>0.3536068089</v>
      </c>
      <c r="S18" s="14">
        <f>LIMRES_PM10!$G18/LIMRES_PM10!$E18</f>
        <v>0.02786077105</v>
      </c>
      <c r="T18" s="14">
        <f>LIMRES_PM10!$H18/LIMRES_PM10!$E18</f>
        <v>0.01653392367</v>
      </c>
      <c r="U18" s="14">
        <f>LIMRES_PM10!$I18/LIMRES_PM10!$E18</f>
        <v>0</v>
      </c>
      <c r="V18" s="14">
        <f>LIMRES_PM10!$J18/LIMRES_PM10!$E18</f>
        <v>0</v>
      </c>
      <c r="W18" s="14">
        <f>LIMRES_PM10!$K18/LIMRES_PM10!$E18</f>
        <v>0</v>
      </c>
      <c r="X18" s="14">
        <f>LIMRES_PM10!$L18/LIMRES_PM10!$E18</f>
        <v>0</v>
      </c>
      <c r="Y18" s="14">
        <f>LIMRES_PM10!$M18/LIMRES_PM10!$E18</f>
        <v>0</v>
      </c>
      <c r="Z18" s="14">
        <f>LIMRES_PM10!$N18/LIMRES_PM10!$E18</f>
        <v>0.3379476666</v>
      </c>
    </row>
    <row r="19">
      <c r="A19" s="8" t="s">
        <v>33</v>
      </c>
      <c r="B19" s="9" t="s">
        <v>34</v>
      </c>
      <c r="C19" s="10">
        <v>296002.0</v>
      </c>
      <c r="D19" s="11">
        <v>22196.0</v>
      </c>
      <c r="E19" s="12">
        <v>830614.0</v>
      </c>
      <c r="F19" s="13">
        <v>521112.0</v>
      </c>
      <c r="G19" s="10">
        <v>1848526.0</v>
      </c>
      <c r="H19" s="10">
        <v>966217.0</v>
      </c>
      <c r="I19" s="10">
        <v>394607.0</v>
      </c>
      <c r="J19" s="10">
        <v>0.0</v>
      </c>
      <c r="K19" s="13">
        <v>45872.0</v>
      </c>
      <c r="L19" s="13">
        <v>16786.0</v>
      </c>
      <c r="M19" s="10">
        <v>0.0</v>
      </c>
      <c r="N19" s="10">
        <v>369590.0</v>
      </c>
      <c r="O19" s="9"/>
      <c r="P19" s="14">
        <f>LIMRES_PM10!$C19/LIMRES_PM10!$E19</f>
        <v>0.3563652912</v>
      </c>
      <c r="Q19" s="14">
        <f>LIMRES_PM10!$D19/LIMRES_PM10!$E19</f>
        <v>0.02672240054</v>
      </c>
      <c r="R19" s="14">
        <f>LIMRES_PM10!$F19/LIMRES_PM10!$E19</f>
        <v>0.6273816719</v>
      </c>
      <c r="S19" s="14">
        <f>LIMRES_PM10!$G19/LIMRES_PM10!$E19</f>
        <v>2.22549343</v>
      </c>
      <c r="T19" s="14">
        <f>LIMRES_PM10!$H19/LIMRES_PM10!$E19</f>
        <v>1.163256338</v>
      </c>
      <c r="U19" s="14">
        <f>LIMRES_PM10!$I19/LIMRES_PM10!$E19</f>
        <v>0.4750786767</v>
      </c>
      <c r="V19" s="14">
        <f>LIMRES_PM10!$J19/LIMRES_PM10!$E19</f>
        <v>0</v>
      </c>
      <c r="W19" s="14">
        <f>LIMRES_PM10!$K19/LIMRES_PM10!$E19</f>
        <v>0.05522661549</v>
      </c>
      <c r="X19" s="14">
        <f>LIMRES_PM10!$L19/LIMRES_PM10!$E19</f>
        <v>0.02020914649</v>
      </c>
      <c r="Y19" s="14">
        <f>LIMRES_PM10!$M19/LIMRES_PM10!$E19</f>
        <v>0</v>
      </c>
      <c r="Z19" s="14">
        <f>LIMRES_PM10!$N19/LIMRES_PM10!$E19</f>
        <v>0.4449599935</v>
      </c>
    </row>
    <row r="20">
      <c r="A20" s="15"/>
      <c r="B20" s="9" t="s">
        <v>35</v>
      </c>
      <c r="C20" s="10">
        <v>232532.0</v>
      </c>
      <c r="D20" s="11">
        <v>14828.0</v>
      </c>
      <c r="E20" s="12">
        <v>857853.0</v>
      </c>
      <c r="F20" s="13">
        <v>405796.0</v>
      </c>
      <c r="G20" s="10">
        <v>1856361.0</v>
      </c>
      <c r="H20" s="10">
        <v>1533492.0</v>
      </c>
      <c r="I20" s="10">
        <v>284677.0</v>
      </c>
      <c r="J20" s="10">
        <v>0.0</v>
      </c>
      <c r="K20" s="13">
        <v>0.0</v>
      </c>
      <c r="L20" s="13">
        <v>15995.0</v>
      </c>
      <c r="M20" s="10">
        <v>0.0</v>
      </c>
      <c r="N20" s="10">
        <v>268746.0</v>
      </c>
      <c r="O20" s="9"/>
      <c r="P20" s="14">
        <f>LIMRES_PM10!$C20/LIMRES_PM10!$E20</f>
        <v>0.2710627578</v>
      </c>
      <c r="Q20" s="14">
        <f>LIMRES_PM10!$D20/LIMRES_PM10!$E20</f>
        <v>0.0172850127</v>
      </c>
      <c r="R20" s="14">
        <f>LIMRES_PM10!$F20/LIMRES_PM10!$E20</f>
        <v>0.4730367557</v>
      </c>
      <c r="S20" s="14">
        <f>LIMRES_PM10!$G20/LIMRES_PM10!$E20</f>
        <v>2.163961658</v>
      </c>
      <c r="T20" s="14">
        <f>LIMRES_PM10!$H20/LIMRES_PM10!$E20</f>
        <v>1.787592979</v>
      </c>
      <c r="U20" s="14">
        <f>LIMRES_PM10!$I20/LIMRES_PM10!$E20</f>
        <v>0.3318482304</v>
      </c>
      <c r="V20" s="14">
        <f>LIMRES_PM10!$J20/LIMRES_PM10!$E20</f>
        <v>0</v>
      </c>
      <c r="W20" s="14">
        <f>LIMRES_PM10!$K20/LIMRES_PM10!$E20</f>
        <v>0</v>
      </c>
      <c r="X20" s="14">
        <f>LIMRES_PM10!$L20/LIMRES_PM10!$E20</f>
        <v>0.01864538563</v>
      </c>
      <c r="Y20" s="14">
        <f>LIMRES_PM10!$M20/LIMRES_PM10!$E20</f>
        <v>0</v>
      </c>
      <c r="Z20" s="14">
        <f>LIMRES_PM10!$N20/LIMRES_PM10!$E20</f>
        <v>0.3132774496</v>
      </c>
    </row>
    <row r="21" ht="15.75" customHeight="1">
      <c r="A21" s="15"/>
      <c r="B21" s="9" t="s">
        <v>36</v>
      </c>
      <c r="C21" s="10">
        <v>342929.0</v>
      </c>
      <c r="D21" s="11">
        <v>13198.0</v>
      </c>
      <c r="E21" s="12">
        <v>781415.0</v>
      </c>
      <c r="F21" s="13">
        <v>283935.0</v>
      </c>
      <c r="G21" s="10">
        <v>2099991.0</v>
      </c>
      <c r="H21" s="10">
        <v>2236522.0</v>
      </c>
      <c r="I21" s="10">
        <v>394607.0</v>
      </c>
      <c r="J21" s="10">
        <v>0.0</v>
      </c>
      <c r="K21" s="13">
        <v>0.0</v>
      </c>
      <c r="L21" s="13">
        <v>0.0</v>
      </c>
      <c r="M21" s="10">
        <v>0.0</v>
      </c>
      <c r="N21" s="10">
        <v>274079.0</v>
      </c>
      <c r="O21" s="9"/>
      <c r="P21" s="14">
        <f>LIMRES_PM10!$C21/LIMRES_PM10!$E21</f>
        <v>0.4388564335</v>
      </c>
      <c r="Q21" s="14">
        <f>LIMRES_PM10!$D21/LIMRES_PM10!$E21</f>
        <v>0.01688987286</v>
      </c>
      <c r="R21" s="14">
        <f>LIMRES_PM10!$F21/LIMRES_PM10!$E21</f>
        <v>0.3633600584</v>
      </c>
      <c r="S21" s="14">
        <f>LIMRES_PM10!$G21/LIMRES_PM10!$E21</f>
        <v>2.687420897</v>
      </c>
      <c r="T21" s="14">
        <f>LIMRES_PM10!$H21/LIMRES_PM10!$E21</f>
        <v>2.862143675</v>
      </c>
      <c r="U21" s="14">
        <f>LIMRES_PM10!$I21/LIMRES_PM10!$E21</f>
        <v>0.504990306</v>
      </c>
      <c r="V21" s="14">
        <f>LIMRES_PM10!$J21/LIMRES_PM10!$E21</f>
        <v>0</v>
      </c>
      <c r="W21" s="14">
        <f>LIMRES_PM10!$K21/LIMRES_PM10!$E21</f>
        <v>0</v>
      </c>
      <c r="X21" s="14">
        <f>LIMRES_PM10!$L21/LIMRES_PM10!$E21</f>
        <v>0</v>
      </c>
      <c r="Y21" s="14">
        <f>LIMRES_PM10!$M21/LIMRES_PM10!$E21</f>
        <v>0</v>
      </c>
      <c r="Z21" s="14">
        <f>LIMRES_PM10!$N21/LIMRES_PM10!$E21</f>
        <v>0.3507470422</v>
      </c>
    </row>
    <row r="22" ht="15.75" customHeight="1">
      <c r="A22" s="15"/>
      <c r="B22" s="17" t="s">
        <v>37</v>
      </c>
      <c r="C22" s="9" t="s">
        <v>38</v>
      </c>
      <c r="D22" s="11" t="s">
        <v>38</v>
      </c>
      <c r="E22" s="12" t="s">
        <v>38</v>
      </c>
      <c r="F22" s="13" t="s">
        <v>38</v>
      </c>
      <c r="G22" s="10" t="s">
        <v>38</v>
      </c>
      <c r="H22" s="10" t="s">
        <v>38</v>
      </c>
      <c r="I22" s="10" t="s">
        <v>38</v>
      </c>
      <c r="J22" s="10" t="s">
        <v>38</v>
      </c>
      <c r="K22" s="13" t="s">
        <v>38</v>
      </c>
      <c r="L22" s="13" t="s">
        <v>38</v>
      </c>
      <c r="M22" s="10" t="s">
        <v>38</v>
      </c>
      <c r="N22" s="10" t="s">
        <v>38</v>
      </c>
      <c r="O22" s="9"/>
      <c r="P22" s="14" t="str">
        <f>LIMRES_PM10!$C22/LIMRES_PM10!$E22</f>
        <v>#VALUE!</v>
      </c>
      <c r="Q22" s="14" t="str">
        <f>LIMRES_PM10!$D22/LIMRES_PM10!$E22</f>
        <v>#VALUE!</v>
      </c>
      <c r="R22" s="14" t="str">
        <f>LIMRES_PM10!$F22/LIMRES_PM10!$E22</f>
        <v>#VALUE!</v>
      </c>
      <c r="S22" s="14" t="str">
        <f>LIMRES_PM10!$G22/LIMRES_PM10!$E22</f>
        <v>#VALUE!</v>
      </c>
      <c r="T22" s="14" t="str">
        <f>LIMRES_PM10!$H22/LIMRES_PM10!$E22</f>
        <v>#VALUE!</v>
      </c>
      <c r="U22" s="14" t="str">
        <f>LIMRES_PM10!$I22/LIMRES_PM10!$E22</f>
        <v>#VALUE!</v>
      </c>
      <c r="V22" s="14" t="str">
        <f>LIMRES_PM10!$J22/LIMRES_PM10!$E22</f>
        <v>#VALUE!</v>
      </c>
      <c r="W22" s="14" t="str">
        <f>LIMRES_PM10!$K22/LIMRES_PM10!$E22</f>
        <v>#VALUE!</v>
      </c>
      <c r="X22" s="14" t="str">
        <f>LIMRES_PM10!$L22/LIMRES_PM10!$E22</f>
        <v>#VALUE!</v>
      </c>
      <c r="Y22" s="14" t="str">
        <f>LIMRES_PM10!$M22/LIMRES_PM10!$E22</f>
        <v>#VALUE!</v>
      </c>
      <c r="Z22" s="14" t="str">
        <f>LIMRES_PM10!$N22/LIMRES_PM10!$E22</f>
        <v>#VALUE!</v>
      </c>
    </row>
    <row r="23" ht="15.75" customHeight="1">
      <c r="A23" s="15"/>
      <c r="B23" s="9" t="s">
        <v>39</v>
      </c>
      <c r="C23" s="10">
        <v>249826.0</v>
      </c>
      <c r="D23" s="11">
        <v>43283.0</v>
      </c>
      <c r="E23" s="9">
        <v>684178.0</v>
      </c>
      <c r="F23" s="13">
        <v>287326.0</v>
      </c>
      <c r="G23" s="10">
        <v>1877622.0</v>
      </c>
      <c r="H23" s="10">
        <v>1327884.0</v>
      </c>
      <c r="I23" s="10">
        <v>282883.0</v>
      </c>
      <c r="J23" s="10">
        <v>0.0</v>
      </c>
      <c r="K23" s="13">
        <v>0.0</v>
      </c>
      <c r="L23" s="13">
        <v>0.0</v>
      </c>
      <c r="M23" s="10">
        <v>0.0</v>
      </c>
      <c r="N23" s="10">
        <v>326471.0</v>
      </c>
      <c r="O23" s="9"/>
      <c r="P23" s="14">
        <f>LIMRES_PM10!$C23/LIMRES_PM10!$E23</f>
        <v>0.3651476663</v>
      </c>
      <c r="Q23" s="14">
        <f>LIMRES_PM10!$D23/LIMRES_PM10!$E23</f>
        <v>0.06326277665</v>
      </c>
      <c r="R23" s="14">
        <f>LIMRES_PM10!$F23/LIMRES_PM10!$E23</f>
        <v>0.4199579642</v>
      </c>
      <c r="S23" s="14">
        <f>LIMRES_PM10!$G23/LIMRES_PM10!$E23</f>
        <v>2.744347231</v>
      </c>
      <c r="T23" s="14">
        <f>LIMRES_PM10!$H23/LIMRES_PM10!$E23</f>
        <v>1.940845803</v>
      </c>
      <c r="U23" s="14">
        <f>LIMRES_PM10!$I23/LIMRES_PM10!$E23</f>
        <v>0.4134640401</v>
      </c>
      <c r="V23" s="14">
        <f>LIMRES_PM10!$J23/LIMRES_PM10!$E23</f>
        <v>0</v>
      </c>
      <c r="W23" s="14">
        <f>LIMRES_PM10!$K23/LIMRES_PM10!$E23</f>
        <v>0</v>
      </c>
      <c r="X23" s="14">
        <f>LIMRES_PM10!$L23/LIMRES_PM10!$E23</f>
        <v>0</v>
      </c>
      <c r="Y23" s="14">
        <f>LIMRES_PM10!$M23/LIMRES_PM10!$E23</f>
        <v>0</v>
      </c>
      <c r="Z23" s="14">
        <f>LIMRES_PM10!$N23/LIMRES_PM10!$E23</f>
        <v>0.4771726071</v>
      </c>
    </row>
    <row r="24" ht="15.75" customHeight="1">
      <c r="A24" s="15"/>
      <c r="B24" s="9" t="s">
        <v>40</v>
      </c>
      <c r="C24" s="10">
        <v>218640.0</v>
      </c>
      <c r="D24" s="11">
        <v>0.0</v>
      </c>
      <c r="E24" s="12">
        <v>849551.0</v>
      </c>
      <c r="F24" s="13">
        <v>187523.0</v>
      </c>
      <c r="G24" s="10">
        <v>1475219.0</v>
      </c>
      <c r="H24" s="10">
        <v>2342587.0</v>
      </c>
      <c r="I24" s="10">
        <v>368309.0</v>
      </c>
      <c r="J24" s="10">
        <v>0.0</v>
      </c>
      <c r="K24" s="13">
        <v>0.0</v>
      </c>
      <c r="L24" s="13">
        <v>0.0</v>
      </c>
      <c r="M24" s="10">
        <v>0.0</v>
      </c>
      <c r="N24" s="10">
        <v>368395.0</v>
      </c>
      <c r="O24" s="9"/>
      <c r="P24" s="14">
        <f>LIMRES_PM10!$C24/LIMRES_PM10!$E24</f>
        <v>0.2573594758</v>
      </c>
      <c r="Q24" s="14">
        <f>LIMRES_PM10!$D24/LIMRES_PM10!$E24</f>
        <v>0</v>
      </c>
      <c r="R24" s="14">
        <f>LIMRES_PM10!$F24/LIMRES_PM10!$E24</f>
        <v>0.2207318925</v>
      </c>
      <c r="S24" s="14">
        <f>LIMRES_PM10!$G24/LIMRES_PM10!$E24</f>
        <v>1.736469029</v>
      </c>
      <c r="T24" s="14">
        <f>LIMRES_PM10!$H24/LIMRES_PM10!$E24</f>
        <v>2.757441284</v>
      </c>
      <c r="U24" s="14">
        <f>LIMRES_PM10!$I24/LIMRES_PM10!$E24</f>
        <v>0.4335337137</v>
      </c>
      <c r="V24" s="14">
        <f>LIMRES_PM10!$J24/LIMRES_PM10!$E24</f>
        <v>0</v>
      </c>
      <c r="W24" s="14">
        <f>LIMRES_PM10!$K24/LIMRES_PM10!$E24</f>
        <v>0</v>
      </c>
      <c r="X24" s="14">
        <f>LIMRES_PM10!$L24/LIMRES_PM10!$E24</f>
        <v>0</v>
      </c>
      <c r="Y24" s="14">
        <f>LIMRES_PM10!$M24/LIMRES_PM10!$E24</f>
        <v>0</v>
      </c>
      <c r="Z24" s="14">
        <f>LIMRES_PM10!$N24/LIMRES_PM10!$E24</f>
        <v>0.4336349436</v>
      </c>
    </row>
    <row r="25" ht="15.75" customHeight="1">
      <c r="A25" s="15"/>
      <c r="B25" s="9" t="s">
        <v>41</v>
      </c>
      <c r="C25" s="10">
        <v>167198.0</v>
      </c>
      <c r="D25" s="11">
        <v>18567.0</v>
      </c>
      <c r="E25" s="12">
        <v>821751.0</v>
      </c>
      <c r="F25" s="13">
        <v>181934.0</v>
      </c>
      <c r="G25" s="10">
        <v>1095180.0</v>
      </c>
      <c r="H25" s="10">
        <v>1327885.0</v>
      </c>
      <c r="I25" s="10">
        <v>282883.0</v>
      </c>
      <c r="J25" s="10">
        <v>0.0</v>
      </c>
      <c r="K25" s="13">
        <v>0.0</v>
      </c>
      <c r="L25" s="13">
        <v>0.0</v>
      </c>
      <c r="M25" s="10">
        <v>0.0</v>
      </c>
      <c r="N25" s="10">
        <v>94036.0</v>
      </c>
      <c r="O25" s="9"/>
      <c r="P25" s="14">
        <f>LIMRES_PM10!$C25/LIMRES_PM10!$E25</f>
        <v>0.2034655267</v>
      </c>
      <c r="Q25" s="14">
        <f>LIMRES_PM10!$D25/LIMRES_PM10!$E25</f>
        <v>0.02259443554</v>
      </c>
      <c r="R25" s="14">
        <f>LIMRES_PM10!$F25/LIMRES_PM10!$E25</f>
        <v>0.2213979661</v>
      </c>
      <c r="S25" s="14">
        <f>LIMRES_PM10!$G25/LIMRES_PM10!$E25</f>
        <v>1.332739479</v>
      </c>
      <c r="T25" s="14">
        <f>LIMRES_PM10!$H25/LIMRES_PM10!$E25</f>
        <v>1.615921368</v>
      </c>
      <c r="U25" s="14">
        <f>LIMRES_PM10!$I25/LIMRES_PM10!$E25</f>
        <v>0.344244181</v>
      </c>
      <c r="V25" s="14">
        <f>LIMRES_PM10!$J25/LIMRES_PM10!$E25</f>
        <v>0</v>
      </c>
      <c r="W25" s="14">
        <f>LIMRES_PM10!$K25/LIMRES_PM10!$E25</f>
        <v>0</v>
      </c>
      <c r="X25" s="14">
        <f>LIMRES_PM10!$L25/LIMRES_PM10!$E25</f>
        <v>0</v>
      </c>
      <c r="Y25" s="14">
        <f>LIMRES_PM10!$M25/LIMRES_PM10!$E25</f>
        <v>0</v>
      </c>
      <c r="Z25" s="14">
        <f>LIMRES_PM10!$N25/LIMRES_PM10!$E25</f>
        <v>0.114433691</v>
      </c>
    </row>
    <row r="26" ht="15.75" customHeight="1">
      <c r="A26" s="16"/>
      <c r="B26" s="9" t="s">
        <v>42</v>
      </c>
      <c r="C26" s="10">
        <v>117033.0</v>
      </c>
      <c r="D26" s="11">
        <v>91523.0</v>
      </c>
      <c r="E26" s="12">
        <v>805938.0</v>
      </c>
      <c r="F26" s="13">
        <v>502194.0</v>
      </c>
      <c r="G26" s="10">
        <v>106531.0</v>
      </c>
      <c r="H26" s="10">
        <v>40230.0</v>
      </c>
      <c r="I26" s="10">
        <v>33651.0</v>
      </c>
      <c r="J26" s="10">
        <v>0.0</v>
      </c>
      <c r="K26" s="13">
        <v>42304.0</v>
      </c>
      <c r="L26" s="13">
        <v>0.0</v>
      </c>
      <c r="M26" s="10">
        <v>19011.0</v>
      </c>
      <c r="N26" s="10">
        <v>455532.0</v>
      </c>
      <c r="O26" s="9"/>
      <c r="P26" s="14">
        <f>LIMRES_PM10!$C26/LIMRES_PM10!$E26</f>
        <v>0.1452134035</v>
      </c>
      <c r="Q26" s="14">
        <f>LIMRES_PM10!$D26/LIMRES_PM10!$E26</f>
        <v>0.1135608446</v>
      </c>
      <c r="R26" s="14">
        <f>LIMRES_PM10!$F26/LIMRES_PM10!$E26</f>
        <v>0.623117411</v>
      </c>
      <c r="S26" s="14">
        <f>LIMRES_PM10!$G26/LIMRES_PM10!$E26</f>
        <v>0.1321826245</v>
      </c>
      <c r="T26" s="14">
        <f>LIMRES_PM10!$H26/LIMRES_PM10!$E26</f>
        <v>0.04991699113</v>
      </c>
      <c r="U26" s="14">
        <f>LIMRES_PM10!$I26/LIMRES_PM10!$E26</f>
        <v>0.04175383218</v>
      </c>
      <c r="V26" s="14">
        <f>LIMRES_PM10!$J26/LIMRES_PM10!$E26</f>
        <v>0</v>
      </c>
      <c r="W26" s="14">
        <f>LIMRES_PM10!$K26/LIMRES_PM10!$E26</f>
        <v>0.05249039008</v>
      </c>
      <c r="X26" s="14">
        <f>LIMRES_PM10!$L26/LIMRES_PM10!$E26</f>
        <v>0</v>
      </c>
      <c r="Y26" s="14">
        <f>LIMRES_PM10!$M26/LIMRES_PM10!$E26</f>
        <v>0.02358866315</v>
      </c>
      <c r="Z26" s="14">
        <f>LIMRES_PM10!$N26/LIMRES_PM10!$E26</f>
        <v>0.5652196571</v>
      </c>
    </row>
    <row r="27" ht="15.75" customHeight="1">
      <c r="A27" s="8" t="s">
        <v>43</v>
      </c>
      <c r="B27" s="9" t="s">
        <v>44</v>
      </c>
      <c r="C27" s="10">
        <v>202648.9</v>
      </c>
      <c r="D27" s="10">
        <v>24589.31</v>
      </c>
      <c r="E27" s="10">
        <v>308402.27</v>
      </c>
      <c r="F27" s="10">
        <v>95138.98</v>
      </c>
      <c r="G27" s="10">
        <v>1280094.42</v>
      </c>
      <c r="H27" s="10">
        <v>97087.93</v>
      </c>
      <c r="I27" s="10">
        <v>0.0</v>
      </c>
      <c r="J27" s="10">
        <v>0.0</v>
      </c>
      <c r="K27" s="10">
        <v>261560.02</v>
      </c>
      <c r="L27" s="10"/>
      <c r="M27" s="10">
        <v>0.0</v>
      </c>
      <c r="N27" s="10">
        <v>188211.87</v>
      </c>
      <c r="O27" s="9"/>
      <c r="P27" s="14">
        <f>LIMRES_PM10!$C27/LIMRES_PM10!$E27</f>
        <v>0.6570927639</v>
      </c>
      <c r="Q27" s="14">
        <f>LIMRES_PM10!$D27/LIMRES_PM10!$E27</f>
        <v>0.07973128732</v>
      </c>
      <c r="R27" s="14">
        <f>LIMRES_PM10!$F27/LIMRES_PM10!$E27</f>
        <v>0.3084898824</v>
      </c>
      <c r="S27" s="14">
        <f>LIMRES_PM10!$G27/LIMRES_PM10!$E27</f>
        <v>4.150729565</v>
      </c>
      <c r="T27" s="14">
        <f>LIMRES_PM10!$H27/LIMRES_PM10!$E27</f>
        <v>0.3148093884</v>
      </c>
      <c r="U27" s="14">
        <f>LIMRES_PM10!$I27/LIMRES_PM10!$E27</f>
        <v>0</v>
      </c>
      <c r="V27" s="14">
        <f>LIMRES_PM10!$J27/LIMRES_PM10!$E27</f>
        <v>0</v>
      </c>
      <c r="W27" s="14">
        <f>LIMRES_PM10!$K27/LIMRES_PM10!$E27</f>
        <v>0.8481131478</v>
      </c>
      <c r="X27" s="14">
        <f>LIMRES_PM10!$L27/LIMRES_PM10!$E27</f>
        <v>0</v>
      </c>
      <c r="Y27" s="14">
        <f>LIMRES_PM10!$M27/LIMRES_PM10!$E27</f>
        <v>0</v>
      </c>
      <c r="Z27" s="14">
        <f>LIMRES_PM10!$N27/LIMRES_PM10!$E27</f>
        <v>0.6102804302</v>
      </c>
    </row>
    <row r="28" ht="15.75" customHeight="1">
      <c r="A28" s="15"/>
      <c r="B28" s="9" t="s">
        <v>45</v>
      </c>
      <c r="C28" s="10">
        <v>300239.4</v>
      </c>
      <c r="D28" s="10">
        <v>43154.01</v>
      </c>
      <c r="E28" s="10">
        <v>346853.36</v>
      </c>
      <c r="F28" s="10">
        <v>149267.44</v>
      </c>
      <c r="G28" s="10">
        <v>1436621.96</v>
      </c>
      <c r="H28" s="10">
        <v>106000.5</v>
      </c>
      <c r="I28" s="10">
        <v>0.0</v>
      </c>
      <c r="J28" s="10">
        <v>0.0</v>
      </c>
      <c r="K28" s="10">
        <v>271192.74</v>
      </c>
      <c r="L28" s="10"/>
      <c r="M28" s="10">
        <v>0.0</v>
      </c>
      <c r="N28" s="10">
        <v>189461.6</v>
      </c>
      <c r="O28" s="9"/>
      <c r="P28" s="14">
        <f>LIMRES_PM10!$C28/LIMRES_PM10!$E28</f>
        <v>0.8656090286</v>
      </c>
      <c r="Q28" s="14">
        <f>LIMRES_PM10!$D28/LIMRES_PM10!$E28</f>
        <v>0.1244157185</v>
      </c>
      <c r="R28" s="14">
        <f>LIMRES_PM10!$F28/LIMRES_PM10!$E28</f>
        <v>0.4303473952</v>
      </c>
      <c r="S28" s="14">
        <f>LIMRES_PM10!$G28/LIMRES_PM10!$E28</f>
        <v>4.141871251</v>
      </c>
      <c r="T28" s="14">
        <f>LIMRES_PM10!$H28/LIMRES_PM10!$E28</f>
        <v>0.3056060924</v>
      </c>
      <c r="U28" s="14">
        <f>LIMRES_PM10!$I28/LIMRES_PM10!$E28</f>
        <v>0</v>
      </c>
      <c r="V28" s="14">
        <f>LIMRES_PM10!$J28/LIMRES_PM10!$E28</f>
        <v>0</v>
      </c>
      <c r="W28" s="14">
        <f>LIMRES_PM10!$K28/LIMRES_PM10!$E28</f>
        <v>0.7818656853</v>
      </c>
      <c r="X28" s="14">
        <f>LIMRES_PM10!$L28/LIMRES_PM10!$E28</f>
        <v>0</v>
      </c>
      <c r="Y28" s="14">
        <f>LIMRES_PM10!$M28/LIMRES_PM10!$E28</f>
        <v>0</v>
      </c>
      <c r="Z28" s="14">
        <f>LIMRES_PM10!$N28/LIMRES_PM10!$E28</f>
        <v>0.5462296805</v>
      </c>
    </row>
    <row r="29" ht="15.75" customHeight="1">
      <c r="A29" s="15"/>
      <c r="B29" s="9" t="s">
        <v>46</v>
      </c>
      <c r="C29" s="10">
        <v>274876.56</v>
      </c>
      <c r="D29" s="10">
        <v>40386.12</v>
      </c>
      <c r="E29" s="10">
        <v>316596.03</v>
      </c>
      <c r="F29" s="10">
        <v>122335.35</v>
      </c>
      <c r="G29" s="10">
        <v>1535960.67</v>
      </c>
      <c r="H29" s="10">
        <v>196675.67</v>
      </c>
      <c r="I29" s="10">
        <v>0.0</v>
      </c>
      <c r="J29" s="10">
        <v>0.0</v>
      </c>
      <c r="K29" s="10">
        <v>382240.71</v>
      </c>
      <c r="L29" s="10"/>
      <c r="M29" s="10">
        <v>0.0</v>
      </c>
      <c r="N29" s="10">
        <v>205146.25</v>
      </c>
      <c r="O29" s="9"/>
      <c r="P29" s="14">
        <f>LIMRES_PM10!$C29/LIMRES_PM10!$E29</f>
        <v>0.8682249111</v>
      </c>
      <c r="Q29" s="14">
        <f>LIMRES_PM10!$D29/LIMRES_PM10!$E29</f>
        <v>0.1275635705</v>
      </c>
      <c r="R29" s="14">
        <f>LIMRES_PM10!$F29/LIMRES_PM10!$E29</f>
        <v>0.3864083514</v>
      </c>
      <c r="S29" s="14">
        <f>LIMRES_PM10!$G29/LIMRES_PM10!$E29</f>
        <v>4.851484303</v>
      </c>
      <c r="T29" s="14">
        <f>LIMRES_PM10!$H29/LIMRES_PM10!$E29</f>
        <v>0.6212196344</v>
      </c>
      <c r="U29" s="14">
        <f>LIMRES_PM10!$I29/LIMRES_PM10!$E29</f>
        <v>0</v>
      </c>
      <c r="V29" s="14">
        <f>LIMRES_PM10!$J29/LIMRES_PM10!$E29</f>
        <v>0</v>
      </c>
      <c r="W29" s="14">
        <f>LIMRES_PM10!$K29/LIMRES_PM10!$E29</f>
        <v>1.207345241</v>
      </c>
      <c r="X29" s="14">
        <f>LIMRES_PM10!$L29/LIMRES_PM10!$E29</f>
        <v>0</v>
      </c>
      <c r="Y29" s="14">
        <f>LIMRES_PM10!$M29/LIMRES_PM10!$E29</f>
        <v>0</v>
      </c>
      <c r="Z29" s="14">
        <f>LIMRES_PM10!$N29/LIMRES_PM10!$E29</f>
        <v>0.6479748025</v>
      </c>
    </row>
    <row r="30" ht="15.75" customHeight="1">
      <c r="A30" s="15"/>
      <c r="B30" s="9" t="s">
        <v>47</v>
      </c>
      <c r="C30" s="10">
        <v>261744.89</v>
      </c>
      <c r="D30" s="10">
        <v>28252.31</v>
      </c>
      <c r="E30" s="10">
        <v>334789.95</v>
      </c>
      <c r="F30" s="10">
        <v>93009.05</v>
      </c>
      <c r="G30" s="10">
        <v>1819231.14</v>
      </c>
      <c r="H30" s="10">
        <v>117456.82</v>
      </c>
      <c r="I30" s="10">
        <v>0.0</v>
      </c>
      <c r="J30" s="10">
        <v>0.0</v>
      </c>
      <c r="K30" s="10">
        <v>319770.87</v>
      </c>
      <c r="L30" s="10"/>
      <c r="M30" s="10">
        <v>0.0</v>
      </c>
      <c r="N30" s="10">
        <v>184524.23</v>
      </c>
      <c r="O30" s="9"/>
      <c r="P30" s="14">
        <f>LIMRES_PM10!$C30/LIMRES_PM10!$E30</f>
        <v>0.7818182416</v>
      </c>
      <c r="Q30" s="14">
        <f>LIMRES_PM10!$D30/LIMRES_PM10!$E30</f>
        <v>0.08438816637</v>
      </c>
      <c r="R30" s="14">
        <f>LIMRES_PM10!$F30/LIMRES_PM10!$E30</f>
        <v>0.2778131482</v>
      </c>
      <c r="S30" s="14">
        <f>LIMRES_PM10!$G30/LIMRES_PM10!$E30</f>
        <v>5.433947883</v>
      </c>
      <c r="T30" s="14">
        <f>LIMRES_PM10!$H30/LIMRES_PM10!$E30</f>
        <v>0.3508373534</v>
      </c>
      <c r="U30" s="14">
        <f>LIMRES_PM10!$I30/LIMRES_PM10!$E30</f>
        <v>0</v>
      </c>
      <c r="V30" s="14">
        <f>LIMRES_PM10!$J30/LIMRES_PM10!$E30</f>
        <v>0</v>
      </c>
      <c r="W30" s="14">
        <f>LIMRES_PM10!$K30/LIMRES_PM10!$E30</f>
        <v>0.9551387967</v>
      </c>
      <c r="X30" s="14">
        <f>LIMRES_PM10!$L30/LIMRES_PM10!$E30</f>
        <v>0</v>
      </c>
      <c r="Y30" s="14">
        <f>LIMRES_PM10!$M30/LIMRES_PM10!$E30</f>
        <v>0</v>
      </c>
      <c r="Z30" s="14">
        <f>LIMRES_PM10!$N30/LIMRES_PM10!$E30</f>
        <v>0.5511641852</v>
      </c>
    </row>
    <row r="31" ht="15.75" customHeight="1">
      <c r="A31" s="15"/>
      <c r="B31" s="9" t="s">
        <v>48</v>
      </c>
      <c r="C31" s="10">
        <v>398425.16</v>
      </c>
      <c r="D31" s="10">
        <v>38056.21</v>
      </c>
      <c r="E31" s="10">
        <v>336149.76</v>
      </c>
      <c r="F31" s="10">
        <v>118525.96</v>
      </c>
      <c r="G31" s="10">
        <v>2731260.93</v>
      </c>
      <c r="H31" s="10">
        <v>119233.49</v>
      </c>
      <c r="I31" s="10">
        <v>0.0</v>
      </c>
      <c r="J31" s="10">
        <v>0.0</v>
      </c>
      <c r="K31" s="10">
        <v>221631.75</v>
      </c>
      <c r="L31" s="10"/>
      <c r="M31" s="10">
        <v>0.0</v>
      </c>
      <c r="N31" s="10">
        <v>200822.23</v>
      </c>
      <c r="O31" s="9"/>
      <c r="P31" s="14">
        <f>LIMRES_PM10!$C31/LIMRES_PM10!$E31</f>
        <v>1.185260879</v>
      </c>
      <c r="Q31" s="14">
        <f>LIMRES_PM10!$D31/LIMRES_PM10!$E31</f>
        <v>0.1132120695</v>
      </c>
      <c r="R31" s="14">
        <f>LIMRES_PM10!$F31/LIMRES_PM10!$E31</f>
        <v>0.3525986751</v>
      </c>
      <c r="S31" s="14">
        <f>LIMRES_PM10!$G31/LIMRES_PM10!$E31</f>
        <v>8.125131281</v>
      </c>
      <c r="T31" s="14">
        <f>LIMRES_PM10!$H31/LIMRES_PM10!$E31</f>
        <v>0.354703481</v>
      </c>
      <c r="U31" s="14">
        <f>LIMRES_PM10!$I31/LIMRES_PM10!$E31</f>
        <v>0</v>
      </c>
      <c r="V31" s="14">
        <f>LIMRES_PM10!$J31/LIMRES_PM10!$E31</f>
        <v>0</v>
      </c>
      <c r="W31" s="14">
        <f>LIMRES_PM10!$K31/LIMRES_PM10!$E31</f>
        <v>0.6593244333</v>
      </c>
      <c r="X31" s="14">
        <f>LIMRES_PM10!$L31/LIMRES_PM10!$E31</f>
        <v>0</v>
      </c>
      <c r="Y31" s="14">
        <f>LIMRES_PM10!$M31/LIMRES_PM10!$E31</f>
        <v>0</v>
      </c>
      <c r="Z31" s="14">
        <f>LIMRES_PM10!$N31/LIMRES_PM10!$E31</f>
        <v>0.5974189302</v>
      </c>
    </row>
    <row r="32" ht="15.75" customHeight="1">
      <c r="A32" s="15"/>
      <c r="B32" s="9" t="s">
        <v>49</v>
      </c>
      <c r="C32" s="10">
        <v>313009.63</v>
      </c>
      <c r="D32" s="10">
        <v>33783.13</v>
      </c>
      <c r="E32" s="10">
        <v>317256.85</v>
      </c>
      <c r="F32" s="10">
        <v>107029.29</v>
      </c>
      <c r="G32" s="10">
        <v>2583298.47</v>
      </c>
      <c r="H32" s="10">
        <v>39584.41</v>
      </c>
      <c r="I32" s="10">
        <v>0.0</v>
      </c>
      <c r="J32" s="10">
        <v>0.0</v>
      </c>
      <c r="K32" s="10">
        <v>344455.91</v>
      </c>
      <c r="L32" s="10"/>
      <c r="M32" s="10">
        <v>0.0</v>
      </c>
      <c r="N32" s="10">
        <v>1109931.11</v>
      </c>
      <c r="O32" s="9"/>
      <c r="P32" s="14">
        <f>LIMRES_PM10!$C32/LIMRES_PM10!$E32</f>
        <v>0.9866126768</v>
      </c>
      <c r="Q32" s="14">
        <f>LIMRES_PM10!$D32/LIMRES_PM10!$E32</f>
        <v>0.1064851082</v>
      </c>
      <c r="R32" s="14">
        <f>LIMRES_PM10!$F32/LIMRES_PM10!$E32</f>
        <v>0.3373584841</v>
      </c>
      <c r="S32" s="14">
        <f>LIMRES_PM10!$G32/LIMRES_PM10!$E32</f>
        <v>8.142608962</v>
      </c>
      <c r="T32" s="14">
        <f>LIMRES_PM10!$H32/LIMRES_PM10!$E32</f>
        <v>0.12477086</v>
      </c>
      <c r="U32" s="14">
        <f>LIMRES_PM10!$I32/LIMRES_PM10!$E32</f>
        <v>0</v>
      </c>
      <c r="V32" s="14">
        <f>LIMRES_PM10!$J32/LIMRES_PM10!$E32</f>
        <v>0</v>
      </c>
      <c r="W32" s="14">
        <f>LIMRES_PM10!$K32/LIMRES_PM10!$E32</f>
        <v>1.085731987</v>
      </c>
      <c r="X32" s="14">
        <f>LIMRES_PM10!$L32/LIMRES_PM10!$E32</f>
        <v>0</v>
      </c>
      <c r="Y32" s="14">
        <f>LIMRES_PM10!$M32/LIMRES_PM10!$E32</f>
        <v>0</v>
      </c>
      <c r="Z32" s="14">
        <f>LIMRES_PM10!$N32/LIMRES_PM10!$E32</f>
        <v>3.49852528</v>
      </c>
    </row>
    <row r="33" ht="15.75" customHeight="1">
      <c r="A33" s="15"/>
      <c r="B33" s="9" t="s">
        <v>50</v>
      </c>
      <c r="C33" s="10">
        <v>285402.7</v>
      </c>
      <c r="D33" s="10">
        <v>33510.05</v>
      </c>
      <c r="E33" s="10">
        <v>312285.79</v>
      </c>
      <c r="F33" s="10">
        <v>112872.87</v>
      </c>
      <c r="G33" s="10">
        <v>1110029.39</v>
      </c>
      <c r="H33" s="10">
        <v>27451.87</v>
      </c>
      <c r="I33" s="10">
        <v>0.0</v>
      </c>
      <c r="J33" s="10">
        <v>0.0</v>
      </c>
      <c r="K33" s="10">
        <v>235439.21</v>
      </c>
      <c r="L33" s="10"/>
      <c r="M33" s="10">
        <v>0.0</v>
      </c>
      <c r="N33" s="10">
        <v>616206.01</v>
      </c>
      <c r="O33" s="9"/>
      <c r="P33" s="14">
        <f>LIMRES_PM10!$C33/LIMRES_PM10!$E33</f>
        <v>0.9139151032</v>
      </c>
      <c r="Q33" s="14">
        <f>LIMRES_PM10!$D33/LIMRES_PM10!$E33</f>
        <v>0.1073057151</v>
      </c>
      <c r="R33" s="14">
        <f>LIMRES_PM10!$F33/LIMRES_PM10!$E33</f>
        <v>0.3614409416</v>
      </c>
      <c r="S33" s="14">
        <f>LIMRES_PM10!$G33/LIMRES_PM10!$E33</f>
        <v>3.554530579</v>
      </c>
      <c r="T33" s="14">
        <f>LIMRES_PM10!$H33/LIMRES_PM10!$E33</f>
        <v>0.08790624127</v>
      </c>
      <c r="U33" s="14">
        <f>LIMRES_PM10!$I33/LIMRES_PM10!$E33</f>
        <v>0</v>
      </c>
      <c r="V33" s="14">
        <f>LIMRES_PM10!$J33/LIMRES_PM10!$E33</f>
        <v>0</v>
      </c>
      <c r="W33" s="14">
        <f>LIMRES_PM10!$K33/LIMRES_PM10!$E33</f>
        <v>0.7539222646</v>
      </c>
      <c r="X33" s="14">
        <f>LIMRES_PM10!$L33/LIMRES_PM10!$E33</f>
        <v>0</v>
      </c>
      <c r="Y33" s="14">
        <f>LIMRES_PM10!$M33/LIMRES_PM10!$E33</f>
        <v>0</v>
      </c>
      <c r="Z33" s="14">
        <f>LIMRES_PM10!$N33/LIMRES_PM10!$E33</f>
        <v>1.973211813</v>
      </c>
    </row>
    <row r="34" ht="15.75" customHeight="1">
      <c r="A34" s="16"/>
      <c r="B34" s="9" t="s">
        <v>51</v>
      </c>
      <c r="C34" s="10">
        <v>135195.53</v>
      </c>
      <c r="D34" s="10">
        <v>20324.0</v>
      </c>
      <c r="E34" s="10">
        <v>355244.67</v>
      </c>
      <c r="F34" s="10">
        <v>124169.09</v>
      </c>
      <c r="G34" s="10">
        <v>0.0</v>
      </c>
      <c r="H34" s="10">
        <v>0.0</v>
      </c>
      <c r="I34" s="10">
        <v>0.0</v>
      </c>
      <c r="J34" s="10">
        <v>0.0</v>
      </c>
      <c r="K34" s="10">
        <v>316015.0</v>
      </c>
      <c r="L34" s="10"/>
      <c r="M34" s="10">
        <v>0.0</v>
      </c>
      <c r="N34" s="10">
        <v>0.0</v>
      </c>
      <c r="O34" s="9"/>
      <c r="P34" s="14">
        <f>LIMRES_PM10!$C34/LIMRES_PM10!$E34</f>
        <v>0.3805701856</v>
      </c>
      <c r="Q34" s="14">
        <f>LIMRES_PM10!$D34/LIMRES_PM10!$E34</f>
        <v>0.05721127357</v>
      </c>
      <c r="R34" s="14">
        <f>LIMRES_PM10!$F34/LIMRES_PM10!$E34</f>
        <v>0.3495311837</v>
      </c>
      <c r="S34" s="14">
        <f>LIMRES_PM10!$G34/LIMRES_PM10!$E34</f>
        <v>0</v>
      </c>
      <c r="T34" s="14">
        <f>LIMRES_PM10!$H34/LIMRES_PM10!$E34</f>
        <v>0</v>
      </c>
      <c r="U34" s="14">
        <f>LIMRES_PM10!$I34/LIMRES_PM10!$E34</f>
        <v>0</v>
      </c>
      <c r="V34" s="14">
        <f>LIMRES_PM10!$J34/LIMRES_PM10!$E34</f>
        <v>0</v>
      </c>
      <c r="W34" s="14">
        <f>LIMRES_PM10!$K34/LIMRES_PM10!$E34</f>
        <v>0.8895699969</v>
      </c>
      <c r="X34" s="14">
        <f>LIMRES_PM10!$L34/LIMRES_PM10!$E34</f>
        <v>0</v>
      </c>
      <c r="Y34" s="14">
        <f>LIMRES_PM10!$M34/LIMRES_PM10!$E34</f>
        <v>0</v>
      </c>
      <c r="Z34" s="14">
        <f>LIMRES_PM10!$N34/LIMRES_PM10!$E34</f>
        <v>0</v>
      </c>
    </row>
    <row r="35" ht="15.75" customHeight="1">
      <c r="A35" s="8" t="s">
        <v>52</v>
      </c>
      <c r="B35" s="9" t="s">
        <v>53</v>
      </c>
      <c r="C35" s="10">
        <v>306628.0</v>
      </c>
      <c r="D35" s="10">
        <v>26285.0</v>
      </c>
      <c r="E35" s="10">
        <v>829669.0</v>
      </c>
      <c r="F35" s="10">
        <v>346169.0</v>
      </c>
      <c r="G35" s="10">
        <v>2866282.0</v>
      </c>
      <c r="H35" s="10">
        <v>2250670.0</v>
      </c>
      <c r="I35" s="10">
        <v>417578.0</v>
      </c>
      <c r="J35" s="10">
        <v>0.0</v>
      </c>
      <c r="K35" s="10">
        <v>0.0</v>
      </c>
      <c r="L35" s="10">
        <v>0.0</v>
      </c>
      <c r="M35" s="10">
        <v>0.0</v>
      </c>
      <c r="N35" s="10">
        <v>224195.0</v>
      </c>
      <c r="O35" s="9"/>
      <c r="P35" s="14">
        <f>LIMRES_PM10!$C35/LIMRES_PM10!$E35</f>
        <v>0.3695787115</v>
      </c>
      <c r="Q35" s="14">
        <f>LIMRES_PM10!$D35/LIMRES_PM10!$E35</f>
        <v>0.03168130905</v>
      </c>
      <c r="R35" s="14">
        <f>LIMRES_PM10!$F35/LIMRES_PM10!$E35</f>
        <v>0.4172374766</v>
      </c>
      <c r="S35" s="14">
        <f>LIMRES_PM10!$G35/LIMRES_PM10!$E35</f>
        <v>3.454729537</v>
      </c>
      <c r="T35" s="14">
        <f>LIMRES_PM10!$H35/LIMRES_PM10!$E35</f>
        <v>2.712732427</v>
      </c>
      <c r="U35" s="14">
        <f>LIMRES_PM10!$I35/LIMRES_PM10!$E35</f>
        <v>0.5033067404</v>
      </c>
      <c r="V35" s="14">
        <f>LIMRES_PM10!$J35/LIMRES_PM10!$E35</f>
        <v>0</v>
      </c>
      <c r="W35" s="14">
        <f>LIMRES_PM10!$K35/LIMRES_PM10!$E35</f>
        <v>0</v>
      </c>
      <c r="X35" s="14">
        <f>LIMRES_PM10!$L35/LIMRES_PM10!$E35</f>
        <v>0</v>
      </c>
      <c r="Y35" s="14">
        <f>LIMRES_PM10!$M35/LIMRES_PM10!$E35</f>
        <v>0</v>
      </c>
      <c r="Z35" s="14">
        <f>LIMRES_PM10!$N35/LIMRES_PM10!$E35</f>
        <v>0.2702222212</v>
      </c>
    </row>
    <row r="36" ht="15.75" customHeight="1">
      <c r="A36" s="15"/>
      <c r="B36" s="9" t="s">
        <v>54</v>
      </c>
      <c r="C36" s="10">
        <v>2113288.93</v>
      </c>
      <c r="D36" s="10">
        <v>176994.71</v>
      </c>
      <c r="E36" s="10">
        <v>2227825.1</v>
      </c>
      <c r="F36" s="10">
        <v>1137213.54</v>
      </c>
      <c r="G36" s="10">
        <v>8152273.07</v>
      </c>
      <c r="H36" s="10">
        <f>2390656+1781317+465433</f>
        <v>4637406</v>
      </c>
      <c r="I36" s="10">
        <v>1901602.77</v>
      </c>
      <c r="J36" s="10">
        <v>57821.0</v>
      </c>
      <c r="K36" s="10">
        <v>348593.66</v>
      </c>
      <c r="L36" s="10"/>
      <c r="M36" s="10">
        <v>0.0</v>
      </c>
      <c r="N36" s="10">
        <f>41934.75+56371.61</f>
        <v>98306.36</v>
      </c>
      <c r="O36" s="9"/>
      <c r="P36" s="14">
        <f>LIMRES_PM10!$C36/LIMRES_PM10!$E36</f>
        <v>0.9485883474</v>
      </c>
      <c r="Q36" s="14">
        <f>LIMRES_PM10!$D36/LIMRES_PM10!$E36</f>
        <v>0.0794473094</v>
      </c>
      <c r="R36" s="14">
        <f>LIMRES_PM10!$F36/LIMRES_PM10!$E36</f>
        <v>0.5104590751</v>
      </c>
      <c r="S36" s="14">
        <f>LIMRES_PM10!$G36/LIMRES_PM10!$E36</f>
        <v>3.659296715</v>
      </c>
      <c r="T36" s="14">
        <f>LIMRES_PM10!$H36/LIMRES_PM10!$E36</f>
        <v>2.081584412</v>
      </c>
      <c r="U36" s="14">
        <f>LIMRES_PM10!$I36/LIMRES_PM10!$E36</f>
        <v>0.8535691469</v>
      </c>
      <c r="V36" s="14">
        <f>LIMRES_PM10!$J36/LIMRES_PM10!$E36</f>
        <v>0.02595401228</v>
      </c>
      <c r="W36" s="14">
        <f>LIMRES_PM10!$K36/LIMRES_PM10!$E36</f>
        <v>0.1564726333</v>
      </c>
      <c r="X36" s="14">
        <f>LIMRES_PM10!$L36/LIMRES_PM10!$E36</f>
        <v>0</v>
      </c>
      <c r="Y36" s="14">
        <f>LIMRES_PM10!$M36/LIMRES_PM10!$E36</f>
        <v>0</v>
      </c>
      <c r="Z36" s="14">
        <f>LIMRES_PM10!$N36/LIMRES_PM10!$E36</f>
        <v>0.04412660581</v>
      </c>
    </row>
    <row r="37" ht="15.75" customHeight="1">
      <c r="A37" s="15"/>
      <c r="B37" s="9" t="s">
        <v>55</v>
      </c>
      <c r="C37" s="10">
        <v>2696100.52</v>
      </c>
      <c r="D37" s="10">
        <v>167412.37</v>
      </c>
      <c r="E37" s="10">
        <v>2312695.67</v>
      </c>
      <c r="F37" s="10">
        <v>782777.13</v>
      </c>
      <c r="G37" s="10">
        <v>1031742.78</v>
      </c>
      <c r="H37" s="10">
        <f>3594585+2671296.76+5098941</f>
        <v>11364822.76</v>
      </c>
      <c r="I37" s="10">
        <v>2734840.22</v>
      </c>
      <c r="J37" s="10">
        <v>39500.0</v>
      </c>
      <c r="K37" s="10">
        <v>329113.22</v>
      </c>
      <c r="L37" s="10"/>
      <c r="M37" s="10">
        <v>0.0</v>
      </c>
      <c r="N37" s="10">
        <f>503449.98+537202.96</f>
        <v>1040652.94</v>
      </c>
      <c r="O37" s="9"/>
      <c r="P37" s="14">
        <f>LIMRES_PM10!$C37/LIMRES_PM10!$E37</f>
        <v>1.165782664</v>
      </c>
      <c r="Q37" s="14">
        <f>LIMRES_PM10!$D37/LIMRES_PM10!$E37</f>
        <v>0.0723884133</v>
      </c>
      <c r="R37" s="14">
        <f>LIMRES_PM10!$F37/LIMRES_PM10!$E37</f>
        <v>0.3384695791</v>
      </c>
      <c r="S37" s="14">
        <f>LIMRES_PM10!$G37/LIMRES_PM10!$E37</f>
        <v>0.4461212919</v>
      </c>
      <c r="T37" s="14">
        <f>LIMRES_PM10!$H37/LIMRES_PM10!$E37</f>
        <v>4.914102148</v>
      </c>
      <c r="U37" s="14">
        <f>LIMRES_PM10!$I37/LIMRES_PM10!$E37</f>
        <v>1.18253355</v>
      </c>
      <c r="V37" s="14">
        <f>LIMRES_PM10!$J37/LIMRES_PM10!$E37</f>
        <v>0.0170796359</v>
      </c>
      <c r="W37" s="14">
        <f>LIMRES_PM10!$K37/LIMRES_PM10!$E37</f>
        <v>0.1423071891</v>
      </c>
      <c r="X37" s="14">
        <f>LIMRES_PM10!$L37/LIMRES_PM10!$E37</f>
        <v>0</v>
      </c>
      <c r="Y37" s="14">
        <f>LIMRES_PM10!$M37/LIMRES_PM10!$E37</f>
        <v>0</v>
      </c>
      <c r="Z37" s="14">
        <f>LIMRES_PM10!$N37/LIMRES_PM10!$E37</f>
        <v>0.449974008</v>
      </c>
    </row>
    <row r="38" ht="15.75" customHeight="1">
      <c r="A38" s="15"/>
      <c r="B38" s="9" t="s">
        <v>56</v>
      </c>
      <c r="C38" s="10">
        <v>2214239.03</v>
      </c>
      <c r="D38" s="10">
        <v>162375.99</v>
      </c>
      <c r="E38" s="10">
        <v>2284827.0</v>
      </c>
      <c r="F38" s="10">
        <v>991486.39</v>
      </c>
      <c r="G38" s="10">
        <v>1.025711494E7</v>
      </c>
      <c r="H38" s="10">
        <f>2066384+1495732+3466173</f>
        <v>7028289</v>
      </c>
      <c r="I38" s="10">
        <v>1996165.45</v>
      </c>
      <c r="J38" s="10">
        <v>33870.06</v>
      </c>
      <c r="K38" s="10">
        <v>232362.36</v>
      </c>
      <c r="L38" s="10"/>
      <c r="M38" s="10">
        <v>0.0</v>
      </c>
      <c r="N38" s="10">
        <f>323598.71+415979.76</f>
        <v>739578.47</v>
      </c>
      <c r="O38" s="9"/>
      <c r="P38" s="14">
        <f>LIMRES_PM10!$C38/LIMRES_PM10!$E38</f>
        <v>0.9691057704</v>
      </c>
      <c r="Q38" s="14">
        <f>LIMRES_PM10!$D38/LIMRES_PM10!$E38</f>
        <v>0.07106708298</v>
      </c>
      <c r="R38" s="14">
        <f>LIMRES_PM10!$F38/LIMRES_PM10!$E38</f>
        <v>0.4339437472</v>
      </c>
      <c r="S38" s="14">
        <f>LIMRES_PM10!$G38/LIMRES_PM10!$E38</f>
        <v>4.489230449</v>
      </c>
      <c r="T38" s="14">
        <f>LIMRES_PM10!$H38/LIMRES_PM10!$E38</f>
        <v>3.07607053</v>
      </c>
      <c r="U38" s="14">
        <f>LIMRES_PM10!$I38/LIMRES_PM10!$E38</f>
        <v>0.8736615289</v>
      </c>
      <c r="V38" s="14">
        <f>LIMRES_PM10!$J38/LIMRES_PM10!$E38</f>
        <v>0.0148239057</v>
      </c>
      <c r="W38" s="14">
        <f>LIMRES_PM10!$K38/LIMRES_PM10!$E38</f>
        <v>0.1016980104</v>
      </c>
      <c r="X38" s="14">
        <f>LIMRES_PM10!$L38/LIMRES_PM10!$E38</f>
        <v>0</v>
      </c>
      <c r="Y38" s="14">
        <f>LIMRES_PM10!$M38/LIMRES_PM10!$E38</f>
        <v>0</v>
      </c>
      <c r="Z38" s="14">
        <f>LIMRES_PM10!$N38/LIMRES_PM10!$E38</f>
        <v>0.3236912335</v>
      </c>
    </row>
    <row r="39" ht="15.75" customHeight="1">
      <c r="A39" s="15"/>
      <c r="B39" s="9" t="s">
        <v>57</v>
      </c>
      <c r="C39" s="10">
        <v>1048826.0</v>
      </c>
      <c r="D39" s="10">
        <v>110451.0</v>
      </c>
      <c r="E39" s="10">
        <v>2176878.55</v>
      </c>
      <c r="F39" s="10">
        <v>482518.29</v>
      </c>
      <c r="G39" s="10">
        <v>2939997.45</v>
      </c>
      <c r="H39" s="10">
        <f>621257+220044+1019440</f>
        <v>1860741</v>
      </c>
      <c r="I39" s="10">
        <v>581218.0</v>
      </c>
      <c r="J39" s="10">
        <v>48069.0</v>
      </c>
      <c r="K39" s="10">
        <v>641221.0</v>
      </c>
      <c r="L39" s="10"/>
      <c r="M39" s="10">
        <v>0.0</v>
      </c>
      <c r="N39" s="10">
        <f>471881+705602</f>
        <v>1177483</v>
      </c>
      <c r="O39" s="9"/>
      <c r="P39" s="14">
        <f>LIMRES_PM10!$C39/LIMRES_PM10!$E39</f>
        <v>0.481802717</v>
      </c>
      <c r="Q39" s="14">
        <f>LIMRES_PM10!$D39/LIMRES_PM10!$E39</f>
        <v>0.05073824628</v>
      </c>
      <c r="R39" s="14">
        <f>LIMRES_PM10!$F39/LIMRES_PM10!$E39</f>
        <v>0.2216560451</v>
      </c>
      <c r="S39" s="14">
        <f>LIMRES_PM10!$G39/LIMRES_PM10!$E39</f>
        <v>1.350556488</v>
      </c>
      <c r="T39" s="14">
        <f>LIMRES_PM10!$H39/LIMRES_PM10!$E39</f>
        <v>0.8547748334</v>
      </c>
      <c r="U39" s="14">
        <f>LIMRES_PM10!$I39/LIMRES_PM10!$E39</f>
        <v>0.2669960619</v>
      </c>
      <c r="V39" s="14">
        <f>LIMRES_PM10!$J39/LIMRES_PM10!$E39</f>
        <v>0.02208161774</v>
      </c>
      <c r="W39" s="14">
        <f>LIMRES_PM10!$K39/LIMRES_PM10!$E39</f>
        <v>0.2945598412</v>
      </c>
      <c r="X39" s="14">
        <f>LIMRES_PM10!$L39/LIMRES_PM10!$E39</f>
        <v>0</v>
      </c>
      <c r="Y39" s="14">
        <f>LIMRES_PM10!$M39/LIMRES_PM10!$E39</f>
        <v>0</v>
      </c>
      <c r="Z39" s="14">
        <f>LIMRES_PM10!$N39/LIMRES_PM10!$E39</f>
        <v>0.5409043146</v>
      </c>
    </row>
    <row r="40" ht="15.75" customHeight="1">
      <c r="A40" s="15"/>
      <c r="B40" s="9" t="s">
        <v>58</v>
      </c>
      <c r="C40" s="10">
        <v>1345849.0</v>
      </c>
      <c r="D40" s="10">
        <v>128539.31</v>
      </c>
      <c r="E40" s="10">
        <v>2357895.76</v>
      </c>
      <c r="F40" s="10">
        <v>564924.27</v>
      </c>
      <c r="G40" s="10">
        <v>4795042.0</v>
      </c>
      <c r="H40" s="10">
        <f>2028468+1725983</f>
        <v>3754451</v>
      </c>
      <c r="I40" s="10">
        <v>1153321.0</v>
      </c>
      <c r="J40" s="10">
        <v>819253.0</v>
      </c>
      <c r="K40" s="10">
        <v>8184841.0</v>
      </c>
      <c r="L40" s="10"/>
      <c r="M40" s="10">
        <v>0.0</v>
      </c>
      <c r="N40" s="10">
        <v>719602.0</v>
      </c>
      <c r="O40" s="9"/>
      <c r="P40" s="14">
        <f>LIMRES_PM10!$C40/LIMRES_PM10!$E40</f>
        <v>0.5707839264</v>
      </c>
      <c r="Q40" s="14">
        <f>LIMRES_PM10!$D40/LIMRES_PM10!$E40</f>
        <v>0.05451441585</v>
      </c>
      <c r="R40" s="14">
        <f>LIMRES_PM10!$F40/LIMRES_PM10!$E40</f>
        <v>0.2395883141</v>
      </c>
      <c r="S40" s="14">
        <f>LIMRES_PM10!$G40/LIMRES_PM10!$E40</f>
        <v>2.03361068</v>
      </c>
      <c r="T40" s="14">
        <f>LIMRES_PM10!$H40/LIMRES_PM10!$E40</f>
        <v>1.592288796</v>
      </c>
      <c r="U40" s="14">
        <f>LIMRES_PM10!$I40/LIMRES_PM10!$E40</f>
        <v>0.4891314619</v>
      </c>
      <c r="V40" s="14">
        <f>LIMRES_PM10!$J40/LIMRES_PM10!$E40</f>
        <v>0.3474508983</v>
      </c>
      <c r="W40" s="14">
        <f>LIMRES_PM10!$K40/LIMRES_PM10!$E40</f>
        <v>3.471248025</v>
      </c>
      <c r="X40" s="14">
        <f>LIMRES_PM10!$L40/LIMRES_PM10!$E40</f>
        <v>0</v>
      </c>
      <c r="Y40" s="14">
        <f>LIMRES_PM10!$M40/LIMRES_PM10!$E40</f>
        <v>0</v>
      </c>
      <c r="Z40" s="14">
        <f>LIMRES_PM10!$N40/LIMRES_PM10!$E40</f>
        <v>0.3051882158</v>
      </c>
    </row>
    <row r="41" ht="15.75" customHeight="1">
      <c r="A41" s="15"/>
      <c r="B41" s="9" t="s">
        <v>59</v>
      </c>
      <c r="C41" s="10">
        <v>307889.0</v>
      </c>
      <c r="D41" s="10">
        <v>26242.0</v>
      </c>
      <c r="E41" s="10">
        <v>671380.0</v>
      </c>
      <c r="F41" s="10">
        <v>560385.0</v>
      </c>
      <c r="G41" s="10">
        <v>3162541.0</v>
      </c>
      <c r="H41" s="10">
        <v>3513704.0</v>
      </c>
      <c r="I41" s="10">
        <v>313623.0</v>
      </c>
      <c r="J41" s="10">
        <v>0.0</v>
      </c>
      <c r="K41" s="10">
        <v>0.0</v>
      </c>
      <c r="L41" s="10">
        <v>0.0</v>
      </c>
      <c r="M41" s="10">
        <v>0.0</v>
      </c>
      <c r="N41" s="10">
        <v>462088.0</v>
      </c>
      <c r="O41" s="9"/>
      <c r="P41" s="14">
        <f>LIMRES_PM10!$C41/LIMRES_PM10!$E41</f>
        <v>0.4585912598</v>
      </c>
      <c r="Q41" s="14">
        <f>LIMRES_PM10!$D41/LIMRES_PM10!$E41</f>
        <v>0.03908665733</v>
      </c>
      <c r="R41" s="14">
        <f>LIMRES_PM10!$F41/LIMRES_PM10!$E41</f>
        <v>0.8346763383</v>
      </c>
      <c r="S41" s="14">
        <f>LIMRES_PM10!$G41/LIMRES_PM10!$E41</f>
        <v>4.710508207</v>
      </c>
      <c r="T41" s="14">
        <f>LIMRES_PM10!$H41/LIMRES_PM10!$E41</f>
        <v>5.233554768</v>
      </c>
      <c r="U41" s="14">
        <f>LIMRES_PM10!$I41/LIMRES_PM10!$E41</f>
        <v>0.4671318776</v>
      </c>
      <c r="V41" s="14">
        <f>LIMRES_PM10!$J41/LIMRES_PM10!$E41</f>
        <v>0</v>
      </c>
      <c r="W41" s="14">
        <f>LIMRES_PM10!$K41/LIMRES_PM10!$E41</f>
        <v>0</v>
      </c>
      <c r="X41" s="14">
        <f>LIMRES_PM10!$L41/LIMRES_PM10!$E41</f>
        <v>0</v>
      </c>
      <c r="Y41" s="14">
        <f>LIMRES_PM10!$M41/LIMRES_PM10!$E41</f>
        <v>0</v>
      </c>
      <c r="Z41" s="14">
        <f>LIMRES_PM10!$N41/LIMRES_PM10!$E41</f>
        <v>0.6882659597</v>
      </c>
    </row>
    <row r="42" ht="15.75" customHeight="1">
      <c r="A42" s="16"/>
      <c r="B42" s="9" t="s">
        <v>60</v>
      </c>
      <c r="C42" s="10">
        <v>603920.0</v>
      </c>
      <c r="D42" s="10">
        <v>108047.0</v>
      </c>
      <c r="E42" s="10">
        <v>2424518.0</v>
      </c>
      <c r="F42" s="10">
        <v>581021.0</v>
      </c>
      <c r="G42" s="10">
        <v>82913.0</v>
      </c>
      <c r="H42" s="10">
        <v>7327.0</v>
      </c>
      <c r="I42" s="10">
        <v>10387.0</v>
      </c>
      <c r="J42" s="10">
        <v>54820.0</v>
      </c>
      <c r="K42" s="10">
        <f>171707+159433</f>
        <v>331140</v>
      </c>
      <c r="L42" s="10"/>
      <c r="M42" s="10">
        <v>0.0</v>
      </c>
      <c r="N42" s="10">
        <v>984300.0</v>
      </c>
      <c r="O42" s="9"/>
      <c r="P42" s="14">
        <f>LIMRES_PM10!$C42/LIMRES_PM10!$E42</f>
        <v>0.2490886848</v>
      </c>
      <c r="Q42" s="14">
        <f>LIMRES_PM10!$D42/LIMRES_PM10!$E42</f>
        <v>0.04456432165</v>
      </c>
      <c r="R42" s="14">
        <f>LIMRES_PM10!$F42/LIMRES_PM10!$E42</f>
        <v>0.239643921</v>
      </c>
      <c r="S42" s="14">
        <f>LIMRES_PM10!$G42/LIMRES_PM10!$E42</f>
        <v>0.03419772507</v>
      </c>
      <c r="T42" s="14">
        <f>LIMRES_PM10!$H42/LIMRES_PM10!$E42</f>
        <v>0.003022043969</v>
      </c>
      <c r="U42" s="14">
        <f>LIMRES_PM10!$I42/LIMRES_PM10!$E42</f>
        <v>0.004284150499</v>
      </c>
      <c r="V42" s="14">
        <f>LIMRES_PM10!$J42/LIMRES_PM10!$E42</f>
        <v>0.02261067973</v>
      </c>
      <c r="W42" s="14">
        <f>LIMRES_PM10!$K42/LIMRES_PM10!$E42</f>
        <v>0.1365797243</v>
      </c>
      <c r="X42" s="14">
        <f>LIMRES_PM10!$L42/LIMRES_PM10!$E42</f>
        <v>0</v>
      </c>
      <c r="Y42" s="14">
        <f>LIMRES_PM10!$M42/LIMRES_PM10!$E42</f>
        <v>0</v>
      </c>
      <c r="Z42" s="14">
        <f>LIMRES_PM10!$N42/LIMRES_PM10!$E42</f>
        <v>0.4059776005</v>
      </c>
    </row>
    <row r="43" ht="15.75" customHeight="1">
      <c r="A43" s="8" t="s">
        <v>61</v>
      </c>
      <c r="B43" s="9" t="s">
        <v>62</v>
      </c>
      <c r="C43" s="10">
        <v>206701.0</v>
      </c>
      <c r="D43" s="10">
        <v>59310.0</v>
      </c>
      <c r="E43" s="10">
        <v>919446.0</v>
      </c>
      <c r="F43" s="10">
        <v>492337.0</v>
      </c>
      <c r="G43" s="10">
        <v>1548459.0</v>
      </c>
      <c r="H43" s="10">
        <v>1696550.0</v>
      </c>
      <c r="I43" s="10">
        <v>128672.0</v>
      </c>
      <c r="J43" s="10">
        <v>0.0</v>
      </c>
      <c r="K43" s="10">
        <v>0.0</v>
      </c>
      <c r="L43" s="10">
        <v>0.0</v>
      </c>
      <c r="M43" s="10">
        <v>25590.0</v>
      </c>
      <c r="N43" s="10">
        <v>375028.0</v>
      </c>
      <c r="O43" s="9"/>
      <c r="P43" s="14">
        <f>LIMRES_PM10!$C43/LIMRES_PM10!$E43</f>
        <v>0.2248103749</v>
      </c>
      <c r="Q43" s="14">
        <f>LIMRES_PM10!$D43/LIMRES_PM10!$E43</f>
        <v>0.06450623528</v>
      </c>
      <c r="R43" s="14">
        <f>LIMRES_PM10!$F43/LIMRES_PM10!$E43</f>
        <v>0.5354713599</v>
      </c>
      <c r="S43" s="14">
        <f>LIMRES_PM10!$G43/LIMRES_PM10!$E43</f>
        <v>1.684121743</v>
      </c>
      <c r="T43" s="14">
        <f>LIMRES_PM10!$H43/LIMRES_PM10!$E43</f>
        <v>1.845187211</v>
      </c>
      <c r="U43" s="14">
        <f>LIMRES_PM10!$I43/LIMRES_PM10!$E43</f>
        <v>0.1399451409</v>
      </c>
      <c r="V43" s="14">
        <f>LIMRES_PM10!$J43/LIMRES_PM10!$E43</f>
        <v>0</v>
      </c>
      <c r="W43" s="14">
        <f>LIMRES_PM10!$K43/LIMRES_PM10!$E43</f>
        <v>0</v>
      </c>
      <c r="X43" s="14">
        <f>LIMRES_PM10!$L43/LIMRES_PM10!$E43</f>
        <v>0</v>
      </c>
      <c r="Y43" s="14">
        <f>LIMRES_PM10!$M43/LIMRES_PM10!$E43</f>
        <v>0.02783197708</v>
      </c>
      <c r="Z43" s="14">
        <f>LIMRES_PM10!$N43/LIMRES_PM10!$E43</f>
        <v>0.407884748</v>
      </c>
    </row>
    <row r="44" ht="15.75" customHeight="1">
      <c r="A44" s="15"/>
      <c r="B44" s="9" t="s">
        <v>63</v>
      </c>
      <c r="C44" s="10">
        <v>279744.0</v>
      </c>
      <c r="D44" s="10">
        <v>65931.0</v>
      </c>
      <c r="E44" s="10">
        <v>969397.0</v>
      </c>
      <c r="F44" s="10">
        <v>541730.0</v>
      </c>
      <c r="G44" s="10">
        <v>2346852.0</v>
      </c>
      <c r="H44" s="10">
        <v>1662429.0</v>
      </c>
      <c r="I44" s="10">
        <v>299004.0</v>
      </c>
      <c r="J44" s="10">
        <v>0.0</v>
      </c>
      <c r="K44" s="10">
        <v>0.0</v>
      </c>
      <c r="L44" s="10">
        <v>0.0</v>
      </c>
      <c r="M44" s="10">
        <v>0.0</v>
      </c>
      <c r="N44" s="10">
        <v>304148.0</v>
      </c>
      <c r="O44" s="9"/>
      <c r="P44" s="14">
        <f>LIMRES_PM10!$C44/LIMRES_PM10!$E44</f>
        <v>0.288575269</v>
      </c>
      <c r="Q44" s="14">
        <f>LIMRES_PM10!$D44/LIMRES_PM10!$E44</f>
        <v>0.06801238296</v>
      </c>
      <c r="R44" s="14">
        <f>LIMRES_PM10!$F44/LIMRES_PM10!$E44</f>
        <v>0.5588319337</v>
      </c>
      <c r="S44" s="14">
        <f>LIMRES_PM10!$G44/LIMRES_PM10!$E44</f>
        <v>2.420940028</v>
      </c>
      <c r="T44" s="14">
        <f>LIMRES_PM10!$H44/LIMRES_PM10!$E44</f>
        <v>1.714910403</v>
      </c>
      <c r="U44" s="14">
        <f>LIMRES_PM10!$I44/LIMRES_PM10!$E44</f>
        <v>0.30844329</v>
      </c>
      <c r="V44" s="14">
        <f>LIMRES_PM10!$J44/LIMRES_PM10!$E44</f>
        <v>0</v>
      </c>
      <c r="W44" s="14">
        <f>LIMRES_PM10!$K44/LIMRES_PM10!$E44</f>
        <v>0</v>
      </c>
      <c r="X44" s="14">
        <f>LIMRES_PM10!$L44/LIMRES_PM10!$E44</f>
        <v>0</v>
      </c>
      <c r="Y44" s="14">
        <f>LIMRES_PM10!$M44/LIMRES_PM10!$E44</f>
        <v>0</v>
      </c>
      <c r="Z44" s="14">
        <f>LIMRES_PM10!$N44/LIMRES_PM10!$E44</f>
        <v>0.3137496815</v>
      </c>
    </row>
    <row r="45" ht="15.75" customHeight="1">
      <c r="A45" s="15"/>
      <c r="B45" s="9" t="s">
        <v>64</v>
      </c>
      <c r="C45" s="10">
        <v>360087.0</v>
      </c>
      <c r="D45" s="10">
        <v>147292.0</v>
      </c>
      <c r="E45" s="10">
        <v>941706.0</v>
      </c>
      <c r="F45" s="10">
        <v>706830.0</v>
      </c>
      <c r="G45" s="10">
        <v>2306670.0</v>
      </c>
      <c r="H45" s="10">
        <v>2130572.0</v>
      </c>
      <c r="I45" s="10">
        <v>418974.0</v>
      </c>
      <c r="J45" s="10">
        <v>0.0</v>
      </c>
      <c r="K45" s="10">
        <v>0.0</v>
      </c>
      <c r="L45" s="10">
        <v>0.0</v>
      </c>
      <c r="M45" s="10">
        <v>30553.0</v>
      </c>
      <c r="N45" s="10">
        <v>328509.0</v>
      </c>
      <c r="O45" s="9"/>
      <c r="P45" s="14">
        <f>LIMRES_PM10!$C45/LIMRES_PM10!$E45</f>
        <v>0.3823773025</v>
      </c>
      <c r="Q45" s="14">
        <f>LIMRES_PM10!$D45/LIMRES_PM10!$E45</f>
        <v>0.15640975</v>
      </c>
      <c r="R45" s="14">
        <f>LIMRES_PM10!$F45/LIMRES_PM10!$E45</f>
        <v>0.7505845774</v>
      </c>
      <c r="S45" s="14">
        <f>LIMRES_PM10!$G45/LIMRES_PM10!$E45</f>
        <v>2.449458748</v>
      </c>
      <c r="T45" s="14">
        <f>LIMRES_PM10!$H45/LIMRES_PM10!$E45</f>
        <v>2.262459834</v>
      </c>
      <c r="U45" s="14">
        <f>LIMRES_PM10!$I45/LIMRES_PM10!$E45</f>
        <v>0.4449095578</v>
      </c>
      <c r="V45" s="14">
        <f>LIMRES_PM10!$J45/LIMRES_PM10!$E45</f>
        <v>0</v>
      </c>
      <c r="W45" s="14">
        <f>LIMRES_PM10!$K45/LIMRES_PM10!$E45</f>
        <v>0</v>
      </c>
      <c r="X45" s="14">
        <f>LIMRES_PM10!$L45/LIMRES_PM10!$E45</f>
        <v>0</v>
      </c>
      <c r="Y45" s="14">
        <f>LIMRES_PM10!$M45/LIMRES_PM10!$E45</f>
        <v>0.03244430852</v>
      </c>
      <c r="Z45" s="14">
        <f>LIMRES_PM10!$N45/LIMRES_PM10!$E45</f>
        <v>0.3488445438</v>
      </c>
    </row>
    <row r="46" ht="15.75" customHeight="1">
      <c r="A46" s="15"/>
      <c r="B46" s="9" t="s">
        <v>65</v>
      </c>
      <c r="C46" s="10">
        <v>192267.0</v>
      </c>
      <c r="D46" s="10">
        <v>50521.0</v>
      </c>
      <c r="E46" s="10">
        <v>859489.0</v>
      </c>
      <c r="F46" s="10">
        <v>347939.0</v>
      </c>
      <c r="G46" s="10">
        <v>1161795.0</v>
      </c>
      <c r="H46" s="10">
        <v>1111597.0</v>
      </c>
      <c r="I46" s="10">
        <v>285399.0</v>
      </c>
      <c r="J46" s="10">
        <v>0.0</v>
      </c>
      <c r="K46" s="10">
        <v>0.0</v>
      </c>
      <c r="L46" s="10">
        <v>0.0</v>
      </c>
      <c r="M46" s="10">
        <v>0.0</v>
      </c>
      <c r="N46" s="10">
        <v>229059.0</v>
      </c>
      <c r="O46" s="9"/>
      <c r="P46" s="14">
        <f>LIMRES_PM10!$C46/LIMRES_PM10!$E46</f>
        <v>0.223699198</v>
      </c>
      <c r="Q46" s="14">
        <f>LIMRES_PM10!$D46/LIMRES_PM10!$E46</f>
        <v>0.05878027526</v>
      </c>
      <c r="R46" s="14">
        <f>LIMRES_PM10!$F46/LIMRES_PM10!$E46</f>
        <v>0.4048207714</v>
      </c>
      <c r="S46" s="14">
        <f>LIMRES_PM10!$G46/LIMRES_PM10!$E46</f>
        <v>1.351727596</v>
      </c>
      <c r="T46" s="14">
        <f>LIMRES_PM10!$H46/LIMRES_PM10!$E46</f>
        <v>1.293323126</v>
      </c>
      <c r="U46" s="14">
        <f>LIMRES_PM10!$I46/LIMRES_PM10!$E46</f>
        <v>0.3320566057</v>
      </c>
      <c r="V46" s="14">
        <f>LIMRES_PM10!$J46/LIMRES_PM10!$E46</f>
        <v>0</v>
      </c>
      <c r="W46" s="14">
        <f>LIMRES_PM10!$K46/LIMRES_PM10!$E46</f>
        <v>0</v>
      </c>
      <c r="X46" s="14">
        <f>LIMRES_PM10!$L46/LIMRES_PM10!$E46</f>
        <v>0</v>
      </c>
      <c r="Y46" s="14">
        <f>LIMRES_PM10!$M46/LIMRES_PM10!$E46</f>
        <v>0</v>
      </c>
      <c r="Z46" s="14">
        <f>LIMRES_PM10!$N46/LIMRES_PM10!$E46</f>
        <v>0.2665060286</v>
      </c>
    </row>
    <row r="47" ht="15.75" customHeight="1">
      <c r="A47" s="15"/>
      <c r="B47" s="9" t="s">
        <v>66</v>
      </c>
      <c r="C47" s="10">
        <v>292211.0</v>
      </c>
      <c r="D47" s="10">
        <v>20704.0</v>
      </c>
      <c r="E47" s="10">
        <v>866379.0</v>
      </c>
      <c r="F47" s="10">
        <v>336824.0</v>
      </c>
      <c r="G47" s="10">
        <v>1561331.0</v>
      </c>
      <c r="H47" s="10">
        <v>2693133.0</v>
      </c>
      <c r="I47" s="10">
        <v>436474.0</v>
      </c>
      <c r="J47" s="10">
        <v>0.0</v>
      </c>
      <c r="K47" s="10">
        <v>0.0</v>
      </c>
      <c r="L47" s="10">
        <v>0.0</v>
      </c>
      <c r="M47" s="10">
        <v>0.0</v>
      </c>
      <c r="N47" s="10">
        <v>5595502.0</v>
      </c>
      <c r="O47" s="9"/>
      <c r="P47" s="14">
        <f>LIMRES_PM10!$C47/LIMRES_PM10!$E47</f>
        <v>0.337278489</v>
      </c>
      <c r="Q47" s="14">
        <f>LIMRES_PM10!$D47/LIMRES_PM10!$E47</f>
        <v>0.02389716279</v>
      </c>
      <c r="R47" s="14">
        <f>LIMRES_PM10!$F47/LIMRES_PM10!$E47</f>
        <v>0.3887721194</v>
      </c>
      <c r="S47" s="14">
        <f>LIMRES_PM10!$G47/LIMRES_PM10!$E47</f>
        <v>1.802133939</v>
      </c>
      <c r="T47" s="14">
        <f>LIMRES_PM10!$H47/LIMRES_PM10!$E47</f>
        <v>3.108492934</v>
      </c>
      <c r="U47" s="14">
        <f>LIMRES_PM10!$I47/LIMRES_PM10!$E47</f>
        <v>0.503791066</v>
      </c>
      <c r="V47" s="14">
        <f>LIMRES_PM10!$J47/LIMRES_PM10!$E47</f>
        <v>0</v>
      </c>
      <c r="W47" s="14">
        <f>LIMRES_PM10!$K47/LIMRES_PM10!$E47</f>
        <v>0</v>
      </c>
      <c r="X47" s="14">
        <f>LIMRES_PM10!$L47/LIMRES_PM10!$E47</f>
        <v>0</v>
      </c>
      <c r="Y47" s="14">
        <f>LIMRES_PM10!$M47/LIMRES_PM10!$E47</f>
        <v>0</v>
      </c>
      <c r="Z47" s="14">
        <f>LIMRES_PM10!$N47/LIMRES_PM10!$E47</f>
        <v>6.458492184</v>
      </c>
    </row>
    <row r="48" ht="15.75" customHeight="1">
      <c r="A48" s="15"/>
      <c r="B48" s="9" t="s">
        <v>67</v>
      </c>
      <c r="C48" s="10">
        <v>365559.0</v>
      </c>
      <c r="D48" s="10">
        <v>17399.0</v>
      </c>
      <c r="E48" s="10">
        <v>931472.0</v>
      </c>
      <c r="F48" s="10">
        <v>556283.0</v>
      </c>
      <c r="G48" s="10">
        <v>1791671.0</v>
      </c>
      <c r="H48" s="10">
        <v>3650586.0</v>
      </c>
      <c r="I48" s="10">
        <v>679901.0</v>
      </c>
      <c r="J48" s="10">
        <v>0.0</v>
      </c>
      <c r="K48" s="10">
        <v>0.0</v>
      </c>
      <c r="L48" s="10">
        <v>0.0</v>
      </c>
      <c r="M48" s="10">
        <v>0.0</v>
      </c>
      <c r="N48" s="10">
        <v>353708.0</v>
      </c>
      <c r="O48" s="9"/>
      <c r="P48" s="14">
        <f>LIMRES_PM10!$C48/LIMRES_PM10!$E48</f>
        <v>0.3924530206</v>
      </c>
      <c r="Q48" s="14">
        <f>LIMRES_PM10!$D48/LIMRES_PM10!$E48</f>
        <v>0.01867903705</v>
      </c>
      <c r="R48" s="14">
        <f>LIMRES_PM10!$F48/LIMRES_PM10!$E48</f>
        <v>0.5972085044</v>
      </c>
      <c r="S48" s="14">
        <f>LIMRES_PM10!$G48/LIMRES_PM10!$E48</f>
        <v>1.923483476</v>
      </c>
      <c r="T48" s="14">
        <f>LIMRES_PM10!$H48/LIMRES_PM10!$E48</f>
        <v>3.919158064</v>
      </c>
      <c r="U48" s="14">
        <f>LIMRES_PM10!$I48/LIMRES_PM10!$E48</f>
        <v>0.7299210282</v>
      </c>
      <c r="V48" s="14">
        <f>LIMRES_PM10!$J48/LIMRES_PM10!$E48</f>
        <v>0</v>
      </c>
      <c r="W48" s="14">
        <f>LIMRES_PM10!$K48/LIMRES_PM10!$E48</f>
        <v>0</v>
      </c>
      <c r="X48" s="14">
        <f>LIMRES_PM10!$L48/LIMRES_PM10!$E48</f>
        <v>0</v>
      </c>
      <c r="Y48" s="14">
        <f>LIMRES_PM10!$M48/LIMRES_PM10!$E48</f>
        <v>0</v>
      </c>
      <c r="Z48" s="14">
        <f>LIMRES_PM10!$N48/LIMRES_PM10!$E48</f>
        <v>0.3797301476</v>
      </c>
    </row>
    <row r="49" ht="15.75" customHeight="1">
      <c r="A49" s="15"/>
      <c r="B49" s="9" t="s">
        <v>68</v>
      </c>
      <c r="C49" s="10">
        <v>186087.0</v>
      </c>
      <c r="D49" s="10">
        <v>25222.0</v>
      </c>
      <c r="E49" s="10">
        <v>862263.0</v>
      </c>
      <c r="F49" s="10">
        <v>269845.0</v>
      </c>
      <c r="G49" s="10">
        <v>153101.0</v>
      </c>
      <c r="H49" s="10">
        <v>2582783.0</v>
      </c>
      <c r="I49" s="10">
        <v>419930.0</v>
      </c>
      <c r="J49" s="10">
        <v>0.0</v>
      </c>
      <c r="K49" s="10">
        <v>0.0</v>
      </c>
      <c r="L49" s="10">
        <v>0.0</v>
      </c>
      <c r="M49" s="10">
        <v>0.0</v>
      </c>
      <c r="N49" s="10">
        <v>221331.0</v>
      </c>
      <c r="O49" s="9"/>
      <c r="P49" s="14">
        <f>LIMRES_PM10!$C49/LIMRES_PM10!$E49</f>
        <v>0.215812345</v>
      </c>
      <c r="Q49" s="14">
        <f>LIMRES_PM10!$D49/LIMRES_PM10!$E49</f>
        <v>0.0292509362</v>
      </c>
      <c r="R49" s="14">
        <f>LIMRES_PM10!$F49/LIMRES_PM10!$E49</f>
        <v>0.3129497613</v>
      </c>
      <c r="S49" s="14">
        <f>LIMRES_PM10!$G49/LIMRES_PM10!$E49</f>
        <v>0.1775571954</v>
      </c>
      <c r="T49" s="14">
        <f>LIMRES_PM10!$H49/LIMRES_PM10!$E49</f>
        <v>2.995354086</v>
      </c>
      <c r="U49" s="14">
        <f>LIMRES_PM10!$I49/LIMRES_PM10!$E49</f>
        <v>0.487009184</v>
      </c>
      <c r="V49" s="14">
        <f>LIMRES_PM10!$J49/LIMRES_PM10!$E49</f>
        <v>0</v>
      </c>
      <c r="W49" s="14">
        <f>LIMRES_PM10!$K49/LIMRES_PM10!$E49</f>
        <v>0</v>
      </c>
      <c r="X49" s="14">
        <f>LIMRES_PM10!$L49/LIMRES_PM10!$E49</f>
        <v>0</v>
      </c>
      <c r="Y49" s="14">
        <f>LIMRES_PM10!$M49/LIMRES_PM10!$E49</f>
        <v>0</v>
      </c>
      <c r="Z49" s="14">
        <f>LIMRES_PM10!$N49/LIMRES_PM10!$E49</f>
        <v>0.2566861851</v>
      </c>
    </row>
    <row r="50" ht="15.75" customHeight="1">
      <c r="A50" s="16"/>
      <c r="B50" s="9" t="s">
        <v>69</v>
      </c>
      <c r="C50" s="10">
        <v>212071.0</v>
      </c>
      <c r="D50" s="10">
        <v>139847.0</v>
      </c>
      <c r="E50" s="10">
        <v>753823.0</v>
      </c>
      <c r="F50" s="10">
        <v>749209.0</v>
      </c>
      <c r="G50" s="10">
        <v>127527.0</v>
      </c>
      <c r="H50" s="10">
        <v>25549.0</v>
      </c>
      <c r="I50" s="10">
        <v>67357.0</v>
      </c>
      <c r="J50" s="10">
        <v>0.0</v>
      </c>
      <c r="K50" s="10">
        <v>57411.0</v>
      </c>
      <c r="L50" s="10">
        <v>0.0</v>
      </c>
      <c r="M50" s="10">
        <v>41614.0</v>
      </c>
      <c r="N50" s="10">
        <v>474616.0</v>
      </c>
      <c r="O50" s="9"/>
      <c r="P50" s="14">
        <f>LIMRES_PM10!$C50/LIMRES_PM10!$E50</f>
        <v>0.2813273142</v>
      </c>
      <c r="Q50" s="14">
        <f>LIMRES_PM10!$D50/LIMRES_PM10!$E50</f>
        <v>0.1855170246</v>
      </c>
      <c r="R50" s="14">
        <f>LIMRES_PM10!$F50/LIMRES_PM10!$E50</f>
        <v>0.9938791998</v>
      </c>
      <c r="S50" s="14">
        <f>LIMRES_PM10!$G50/LIMRES_PM10!$E50</f>
        <v>0.1691736654</v>
      </c>
      <c r="T50" s="14">
        <f>LIMRES_PM10!$H50/LIMRES_PM10!$E50</f>
        <v>0.0338925716</v>
      </c>
      <c r="U50" s="14">
        <f>LIMRES_PM10!$I50/LIMRES_PM10!$E50</f>
        <v>0.08935386689</v>
      </c>
      <c r="V50" s="14">
        <f>LIMRES_PM10!$J50/LIMRES_PM10!$E50</f>
        <v>0</v>
      </c>
      <c r="W50" s="14">
        <f>LIMRES_PM10!$K50/LIMRES_PM10!$E50</f>
        <v>0.07615978817</v>
      </c>
      <c r="X50" s="14">
        <f>LIMRES_PM10!$L50/LIMRES_PM10!$E50</f>
        <v>0</v>
      </c>
      <c r="Y50" s="14">
        <f>LIMRES_PM10!$M50/LIMRES_PM10!$E50</f>
        <v>0.05520394045</v>
      </c>
      <c r="Z50" s="14">
        <f>LIMRES_PM10!$N50/LIMRES_PM10!$E50</f>
        <v>0.6296119911</v>
      </c>
    </row>
    <row r="51" ht="15.75" customHeight="1">
      <c r="A51" s="8" t="s">
        <v>70</v>
      </c>
      <c r="B51" s="9" t="s">
        <v>71</v>
      </c>
      <c r="C51" s="10">
        <v>202934.0</v>
      </c>
      <c r="D51" s="10">
        <v>49133.0</v>
      </c>
      <c r="E51" s="10">
        <v>907968.0</v>
      </c>
      <c r="F51" s="10">
        <v>444865.0</v>
      </c>
      <c r="G51" s="10">
        <v>2167483.0</v>
      </c>
      <c r="H51" s="10">
        <v>2221161.0</v>
      </c>
      <c r="I51" s="10">
        <v>489728.0</v>
      </c>
      <c r="J51" s="10">
        <v>0.0</v>
      </c>
      <c r="K51" s="10">
        <v>18846.0</v>
      </c>
      <c r="L51" s="10">
        <v>0.0</v>
      </c>
      <c r="M51" s="10">
        <v>27516.0</v>
      </c>
      <c r="N51" s="10">
        <v>458998.0</v>
      </c>
      <c r="O51" s="9"/>
      <c r="P51" s="14">
        <f>LIMRES_PM10!$C51/LIMRES_PM10!$E51</f>
        <v>0.2235034715</v>
      </c>
      <c r="Q51" s="14">
        <f>LIMRES_PM10!$D51/LIMRES_PM10!$E51</f>
        <v>0.05411314055</v>
      </c>
      <c r="R51" s="14">
        <f>LIMRES_PM10!$F51/LIMRES_PM10!$E51</f>
        <v>0.4899566945</v>
      </c>
      <c r="S51" s="14">
        <f>LIMRES_PM10!$G51/LIMRES_PM10!$E51</f>
        <v>2.387179945</v>
      </c>
      <c r="T51" s="14">
        <f>LIMRES_PM10!$H51/LIMRES_PM10!$E51</f>
        <v>2.446298768</v>
      </c>
      <c r="U51" s="14">
        <f>LIMRES_PM10!$I51/LIMRES_PM10!$E51</f>
        <v>0.5393670262</v>
      </c>
      <c r="V51" s="14">
        <f>LIMRES_PM10!$J51/LIMRES_PM10!$E51</f>
        <v>0</v>
      </c>
      <c r="W51" s="14">
        <f>LIMRES_PM10!$K51/LIMRES_PM10!$E51</f>
        <v>0.02075623811</v>
      </c>
      <c r="X51" s="14">
        <f>LIMRES_PM10!$L51/LIMRES_PM10!$E51</f>
        <v>0</v>
      </c>
      <c r="Y51" s="14">
        <f>LIMRES_PM10!$M51/LIMRES_PM10!$E51</f>
        <v>0.03030503278</v>
      </c>
      <c r="Z51" s="14">
        <f>LIMRES_PM10!$N51/LIMRES_PM10!$E51</f>
        <v>0.505522221</v>
      </c>
    </row>
    <row r="52" ht="15.75" customHeight="1">
      <c r="A52" s="15"/>
      <c r="B52" s="9" t="s">
        <v>72</v>
      </c>
      <c r="C52" s="10">
        <v>261705.0</v>
      </c>
      <c r="D52" s="10">
        <v>30115.0</v>
      </c>
      <c r="E52" s="10">
        <v>876389.0</v>
      </c>
      <c r="F52" s="10">
        <v>315616.0</v>
      </c>
      <c r="G52" s="10">
        <v>1223206.0</v>
      </c>
      <c r="H52" s="10">
        <v>1068961.0</v>
      </c>
      <c r="I52" s="10">
        <v>278692.0</v>
      </c>
      <c r="J52" s="10">
        <v>0.0</v>
      </c>
      <c r="K52" s="10">
        <v>0.0</v>
      </c>
      <c r="L52" s="10">
        <v>0.0</v>
      </c>
      <c r="M52" s="10">
        <v>11439.0</v>
      </c>
      <c r="N52" s="10">
        <v>250892.0</v>
      </c>
      <c r="O52" s="9"/>
      <c r="P52" s="14">
        <f>LIMRES_PM10!$C52/LIMRES_PM10!$E52</f>
        <v>0.2986173948</v>
      </c>
      <c r="Q52" s="14">
        <f>LIMRES_PM10!$D52/LIMRES_PM10!$E52</f>
        <v>0.03436259469</v>
      </c>
      <c r="R52" s="14">
        <f>LIMRES_PM10!$F52/LIMRES_PM10!$E52</f>
        <v>0.3601323157</v>
      </c>
      <c r="S52" s="14">
        <f>LIMRES_PM10!$G52/LIMRES_PM10!$E52</f>
        <v>1.395734086</v>
      </c>
      <c r="T52" s="14">
        <f>LIMRES_PM10!$H52/LIMRES_PM10!$E52</f>
        <v>1.219733475</v>
      </c>
      <c r="U52" s="14">
        <f>LIMRES_PM10!$I52/LIMRES_PM10!$E52</f>
        <v>0.31800034</v>
      </c>
      <c r="V52" s="14">
        <f>LIMRES_PM10!$J52/LIMRES_PM10!$E52</f>
        <v>0</v>
      </c>
      <c r="W52" s="14">
        <f>LIMRES_PM10!$K52/LIMRES_PM10!$E52</f>
        <v>0</v>
      </c>
      <c r="X52" s="14">
        <f>LIMRES_PM10!$L52/LIMRES_PM10!$E52</f>
        <v>0</v>
      </c>
      <c r="Y52" s="14">
        <f>LIMRES_PM10!$M52/LIMRES_PM10!$E52</f>
        <v>0.01305242307</v>
      </c>
      <c r="Z52" s="14">
        <f>LIMRES_PM10!$N52/LIMRES_PM10!$E52</f>
        <v>0.2862792664</v>
      </c>
    </row>
    <row r="53" ht="15.75" customHeight="1">
      <c r="A53" s="15"/>
      <c r="B53" s="9" t="s">
        <v>73</v>
      </c>
      <c r="C53" s="10">
        <v>202934.0</v>
      </c>
      <c r="D53" s="10">
        <v>47871.0</v>
      </c>
      <c r="E53" s="10">
        <v>860327.0</v>
      </c>
      <c r="F53" s="10">
        <v>397162.0</v>
      </c>
      <c r="G53" s="10">
        <v>1120646.0</v>
      </c>
      <c r="H53" s="10">
        <v>1206078.0</v>
      </c>
      <c r="I53" s="10">
        <v>238515.0</v>
      </c>
      <c r="J53" s="10">
        <v>0.0</v>
      </c>
      <c r="K53" s="10">
        <v>17537.0</v>
      </c>
      <c r="L53" s="10">
        <v>0.0</v>
      </c>
      <c r="M53" s="10">
        <v>27959.0</v>
      </c>
      <c r="N53" s="10">
        <v>779485.0</v>
      </c>
      <c r="O53" s="9"/>
      <c r="P53" s="14">
        <f>LIMRES_PM10!$C53/LIMRES_PM10!$E53</f>
        <v>0.2358800782</v>
      </c>
      <c r="Q53" s="14">
        <f>LIMRES_PM10!$D53/LIMRES_PM10!$E53</f>
        <v>0.05564279629</v>
      </c>
      <c r="R53" s="14">
        <f>LIMRES_PM10!$F53/LIMRES_PM10!$E53</f>
        <v>0.4616407482</v>
      </c>
      <c r="S53" s="14">
        <f>LIMRES_PM10!$G53/LIMRES_PM10!$E53</f>
        <v>1.30258146</v>
      </c>
      <c r="T53" s="14">
        <f>LIMRES_PM10!$H53/LIMRES_PM10!$E53</f>
        <v>1.401883237</v>
      </c>
      <c r="U53" s="14">
        <f>LIMRES_PM10!$I53/LIMRES_PM10!$E53</f>
        <v>0.2772376085</v>
      </c>
      <c r="V53" s="14">
        <f>LIMRES_PM10!$J53/LIMRES_PM10!$E53</f>
        <v>0</v>
      </c>
      <c r="W53" s="14">
        <f>LIMRES_PM10!$K53/LIMRES_PM10!$E53</f>
        <v>0.02038410976</v>
      </c>
      <c r="X53" s="14">
        <f>LIMRES_PM10!$L53/LIMRES_PM10!$E53</f>
        <v>0</v>
      </c>
      <c r="Y53" s="14">
        <f>LIMRES_PM10!$M53/LIMRES_PM10!$E53</f>
        <v>0.03249810828</v>
      </c>
      <c r="Z53" s="14">
        <f>LIMRES_PM10!$N53/LIMRES_PM10!$E53</f>
        <v>0.9060334036</v>
      </c>
    </row>
    <row r="54" ht="15.75" customHeight="1">
      <c r="A54" s="15"/>
      <c r="B54" s="9" t="s">
        <v>74</v>
      </c>
      <c r="C54" s="10">
        <v>75627.0</v>
      </c>
      <c r="D54" s="10">
        <v>12076.0</v>
      </c>
      <c r="E54" s="10">
        <v>887197.0</v>
      </c>
      <c r="F54" s="10">
        <v>264150.0</v>
      </c>
      <c r="G54" s="10">
        <v>437147.0</v>
      </c>
      <c r="H54" s="10">
        <v>450473.0</v>
      </c>
      <c r="I54" s="10">
        <v>25928.0</v>
      </c>
      <c r="J54" s="10">
        <v>0.0</v>
      </c>
      <c r="K54" s="10">
        <v>0.0</v>
      </c>
      <c r="L54" s="10">
        <v>0.0</v>
      </c>
      <c r="M54" s="10">
        <v>16442.0</v>
      </c>
      <c r="N54" s="10">
        <v>838284.0</v>
      </c>
      <c r="O54" s="9"/>
      <c r="P54" s="14">
        <f>LIMRES_PM10!$C54/LIMRES_PM10!$E54</f>
        <v>0.08524262368</v>
      </c>
      <c r="Q54" s="14">
        <f>LIMRES_PM10!$D54/LIMRES_PM10!$E54</f>
        <v>0.01361140761</v>
      </c>
      <c r="R54" s="14">
        <f>LIMRES_PM10!$F54/LIMRES_PM10!$E54</f>
        <v>0.2977354522</v>
      </c>
      <c r="S54" s="14">
        <f>LIMRES_PM10!$G54/LIMRES_PM10!$E54</f>
        <v>0.4927282216</v>
      </c>
      <c r="T54" s="14">
        <f>LIMRES_PM10!$H54/LIMRES_PM10!$E54</f>
        <v>0.5077485609</v>
      </c>
      <c r="U54" s="14">
        <f>LIMRES_PM10!$I54/LIMRES_PM10!$E54</f>
        <v>0.02922462542</v>
      </c>
      <c r="V54" s="14">
        <f>LIMRES_PM10!$J54/LIMRES_PM10!$E54</f>
        <v>0</v>
      </c>
      <c r="W54" s="14">
        <f>LIMRES_PM10!$K54/LIMRES_PM10!$E54</f>
        <v>0</v>
      </c>
      <c r="X54" s="14">
        <f>LIMRES_PM10!$L54/LIMRES_PM10!$E54</f>
        <v>0</v>
      </c>
      <c r="Y54" s="14">
        <f>LIMRES_PM10!$M54/LIMRES_PM10!$E54</f>
        <v>0.01853252434</v>
      </c>
      <c r="Z54" s="14">
        <f>LIMRES_PM10!$N54/LIMRES_PM10!$E54</f>
        <v>0.944867938</v>
      </c>
    </row>
    <row r="55" ht="15.75" customHeight="1">
      <c r="A55" s="15"/>
      <c r="B55" s="9" t="s">
        <v>75</v>
      </c>
      <c r="C55" s="10">
        <v>231938.0</v>
      </c>
      <c r="D55" s="10">
        <v>0.0</v>
      </c>
      <c r="E55" s="10">
        <v>910988.0</v>
      </c>
      <c r="F55" s="10">
        <v>329715.0</v>
      </c>
      <c r="G55" s="10">
        <v>253464.0</v>
      </c>
      <c r="H55" s="10">
        <v>477834.0</v>
      </c>
      <c r="I55" s="10">
        <v>121909.0</v>
      </c>
      <c r="J55" s="10">
        <v>0.0</v>
      </c>
      <c r="K55" s="10">
        <v>0.0</v>
      </c>
      <c r="L55" s="10">
        <v>0.0</v>
      </c>
      <c r="M55" s="10">
        <v>27890.0</v>
      </c>
      <c r="N55" s="10">
        <v>533419.0</v>
      </c>
      <c r="O55" s="9"/>
      <c r="P55" s="14">
        <f>LIMRES_PM10!$C55/LIMRES_PM10!$E55</f>
        <v>0.2546004997</v>
      </c>
      <c r="Q55" s="14">
        <f>LIMRES_PM10!$D55/LIMRES_PM10!$E55</f>
        <v>0</v>
      </c>
      <c r="R55" s="14">
        <f>LIMRES_PM10!$F55/LIMRES_PM10!$E55</f>
        <v>0.3619312219</v>
      </c>
      <c r="S55" s="14">
        <f>LIMRES_PM10!$G55/LIMRES_PM10!$E55</f>
        <v>0.2782297901</v>
      </c>
      <c r="T55" s="14">
        <f>LIMRES_PM10!$H55/LIMRES_PM10!$E55</f>
        <v>0.5245228258</v>
      </c>
      <c r="U55" s="14">
        <f>LIMRES_PM10!$I55/LIMRES_PM10!$E55</f>
        <v>0.1338206431</v>
      </c>
      <c r="V55" s="14">
        <f>LIMRES_PM10!$J55/LIMRES_PM10!$E55</f>
        <v>0</v>
      </c>
      <c r="W55" s="14">
        <f>LIMRES_PM10!$K55/LIMRES_PM10!$E55</f>
        <v>0</v>
      </c>
      <c r="X55" s="14">
        <f>LIMRES_PM10!$L55/LIMRES_PM10!$E55</f>
        <v>0</v>
      </c>
      <c r="Y55" s="14">
        <f>LIMRES_PM10!$M55/LIMRES_PM10!$E55</f>
        <v>0.03061511238</v>
      </c>
      <c r="Z55" s="14">
        <f>LIMRES_PM10!$N55/LIMRES_PM10!$E55</f>
        <v>0.5855389972</v>
      </c>
    </row>
    <row r="56" ht="15.75" customHeight="1">
      <c r="A56" s="15"/>
      <c r="B56" s="9" t="s">
        <v>76</v>
      </c>
      <c r="C56" s="10">
        <v>106864.0</v>
      </c>
      <c r="D56" s="10">
        <v>28230.0</v>
      </c>
      <c r="E56" s="10">
        <v>802538.0</v>
      </c>
      <c r="F56" s="10">
        <v>479326.0</v>
      </c>
      <c r="G56" s="10">
        <v>249588.0</v>
      </c>
      <c r="H56" s="10">
        <v>527404.0</v>
      </c>
      <c r="I56" s="10">
        <v>0.0</v>
      </c>
      <c r="J56" s="10">
        <v>0.0</v>
      </c>
      <c r="K56" s="10">
        <v>0.0</v>
      </c>
      <c r="L56" s="10">
        <v>0.0</v>
      </c>
      <c r="M56" s="10">
        <v>14098.0</v>
      </c>
      <c r="N56" s="10">
        <v>838284.0</v>
      </c>
      <c r="O56" s="9"/>
      <c r="P56" s="14">
        <f>LIMRES_PM10!$C56/LIMRES_PM10!$E56</f>
        <v>0.1331575576</v>
      </c>
      <c r="Q56" s="14">
        <f>LIMRES_PM10!$D56/LIMRES_PM10!$E56</f>
        <v>0.03517590444</v>
      </c>
      <c r="R56" s="14">
        <f>LIMRES_PM10!$F56/LIMRES_PM10!$E56</f>
        <v>0.5972626841</v>
      </c>
      <c r="S56" s="14">
        <f>LIMRES_PM10!$G56/LIMRES_PM10!$E56</f>
        <v>0.3109983577</v>
      </c>
      <c r="T56" s="14">
        <f>LIMRES_PM10!$H56/LIMRES_PM10!$E56</f>
        <v>0.6571701278</v>
      </c>
      <c r="U56" s="14">
        <f>LIMRES_PM10!$I56/LIMRES_PM10!$E56</f>
        <v>0</v>
      </c>
      <c r="V56" s="14">
        <f>LIMRES_PM10!$J56/LIMRES_PM10!$E56</f>
        <v>0</v>
      </c>
      <c r="W56" s="14">
        <f>LIMRES_PM10!$K56/LIMRES_PM10!$E56</f>
        <v>0</v>
      </c>
      <c r="X56" s="14">
        <f>LIMRES_PM10!$L56/LIMRES_PM10!$E56</f>
        <v>0</v>
      </c>
      <c r="Y56" s="14">
        <f>LIMRES_PM10!$M56/LIMRES_PM10!$E56</f>
        <v>0.01756676942</v>
      </c>
      <c r="Z56" s="14">
        <f>LIMRES_PM10!$N56/LIMRES_PM10!$E56</f>
        <v>1.044541193</v>
      </c>
    </row>
    <row r="57" ht="15.75" customHeight="1">
      <c r="A57" s="15"/>
      <c r="B57" s="9" t="s">
        <v>77</v>
      </c>
      <c r="C57" s="10">
        <v>87814.0</v>
      </c>
      <c r="D57" s="10">
        <v>36035.0</v>
      </c>
      <c r="E57" s="10">
        <v>893274.0</v>
      </c>
      <c r="F57" s="10">
        <v>329715.0</v>
      </c>
      <c r="G57" s="10">
        <v>476471.0</v>
      </c>
      <c r="H57" s="10">
        <v>499854.0</v>
      </c>
      <c r="I57" s="10">
        <v>59777.0</v>
      </c>
      <c r="J57" s="10">
        <v>0.0</v>
      </c>
      <c r="K57" s="10">
        <v>0.0</v>
      </c>
      <c r="L57" s="10">
        <v>0.0</v>
      </c>
      <c r="M57" s="10">
        <v>14186.0</v>
      </c>
      <c r="N57" s="10">
        <v>4987656.0</v>
      </c>
      <c r="O57" s="9"/>
      <c r="P57" s="14">
        <f>LIMRES_PM10!$C57/LIMRES_PM10!$E57</f>
        <v>0.098305783</v>
      </c>
      <c r="Q57" s="14">
        <f>LIMRES_PM10!$D57/LIMRES_PM10!$E57</f>
        <v>0.04034036589</v>
      </c>
      <c r="R57" s="14">
        <f>LIMRES_PM10!$F57/LIMRES_PM10!$E57</f>
        <v>0.3691084706</v>
      </c>
      <c r="S57" s="14">
        <f>LIMRES_PM10!$G57/LIMRES_PM10!$E57</f>
        <v>0.5333984869</v>
      </c>
      <c r="T57" s="14">
        <f>LIMRES_PM10!$H57/LIMRES_PM10!$E57</f>
        <v>0.5595752255</v>
      </c>
      <c r="U57" s="14">
        <f>LIMRES_PM10!$I57/LIMRES_PM10!$E57</f>
        <v>0.06691899686</v>
      </c>
      <c r="V57" s="14">
        <f>LIMRES_PM10!$J57/LIMRES_PM10!$E57</f>
        <v>0</v>
      </c>
      <c r="W57" s="14">
        <f>LIMRES_PM10!$K57/LIMRES_PM10!$E57</f>
        <v>0</v>
      </c>
      <c r="X57" s="14">
        <f>LIMRES_PM10!$L57/LIMRES_PM10!$E57</f>
        <v>0</v>
      </c>
      <c r="Y57" s="14">
        <f>LIMRES_PM10!$M57/LIMRES_PM10!$E57</f>
        <v>0.01588090552</v>
      </c>
      <c r="Z57" s="14">
        <f>LIMRES_PM10!$N57/LIMRES_PM10!$E57</f>
        <v>5.583567864</v>
      </c>
    </row>
    <row r="58" ht="15.75" customHeight="1">
      <c r="A58" s="16"/>
      <c r="B58" s="9" t="s">
        <v>78</v>
      </c>
      <c r="C58" s="10">
        <v>255123.0</v>
      </c>
      <c r="D58" s="10">
        <v>163592.0</v>
      </c>
      <c r="E58" s="10">
        <v>889676.0</v>
      </c>
      <c r="F58" s="10">
        <v>697579.0</v>
      </c>
      <c r="G58" s="10">
        <v>54651.0</v>
      </c>
      <c r="H58" s="10">
        <v>0.0</v>
      </c>
      <c r="I58" s="10">
        <v>0.0</v>
      </c>
      <c r="J58" s="10">
        <v>0.0</v>
      </c>
      <c r="K58" s="10">
        <v>33701.0</v>
      </c>
      <c r="L58" s="10">
        <v>0.0</v>
      </c>
      <c r="M58" s="10">
        <v>27569.0</v>
      </c>
      <c r="N58" s="10">
        <v>458988.0</v>
      </c>
      <c r="O58" s="9"/>
      <c r="P58" s="14">
        <f>LIMRES_PM10!$C58/LIMRES_PM10!$E58</f>
        <v>0.2867594495</v>
      </c>
      <c r="Q58" s="14">
        <f>LIMRES_PM10!$D58/LIMRES_PM10!$E58</f>
        <v>0.1838781759</v>
      </c>
      <c r="R58" s="14">
        <f>LIMRES_PM10!$F58/LIMRES_PM10!$E58</f>
        <v>0.7840820703</v>
      </c>
      <c r="S58" s="14">
        <f>LIMRES_PM10!$G58/LIMRES_PM10!$E58</f>
        <v>0.06142798052</v>
      </c>
      <c r="T58" s="14">
        <f>LIMRES_PM10!$H58/LIMRES_PM10!$E58</f>
        <v>0</v>
      </c>
      <c r="U58" s="14">
        <f>LIMRES_PM10!$I58/LIMRES_PM10!$E58</f>
        <v>0</v>
      </c>
      <c r="V58" s="14">
        <f>LIMRES_PM10!$J58/LIMRES_PM10!$E58</f>
        <v>0</v>
      </c>
      <c r="W58" s="14">
        <f>LIMRES_PM10!$K58/LIMRES_PM10!$E58</f>
        <v>0.03788008219</v>
      </c>
      <c r="X58" s="14">
        <f>LIMRES_PM10!$L58/LIMRES_PM10!$E58</f>
        <v>0</v>
      </c>
      <c r="Y58" s="14">
        <f>LIMRES_PM10!$M58/LIMRES_PM10!$E58</f>
        <v>0.0309876854</v>
      </c>
      <c r="Z58" s="14">
        <f>LIMRES_PM10!$N58/LIMRES_PM10!$E58</f>
        <v>0.5159046664</v>
      </c>
    </row>
    <row r="59" ht="15.75" customHeight="1">
      <c r="A59" s="8" t="s">
        <v>79</v>
      </c>
      <c r="B59" s="9" t="s">
        <v>80</v>
      </c>
      <c r="C59" s="10">
        <v>1305117.0</v>
      </c>
      <c r="D59" s="10">
        <v>309127.0</v>
      </c>
      <c r="E59" s="10">
        <v>1012080.0</v>
      </c>
      <c r="F59" s="10">
        <v>618978.0</v>
      </c>
      <c r="G59" s="10">
        <v>514427.0</v>
      </c>
      <c r="H59" s="10">
        <v>295458.0</v>
      </c>
      <c r="I59" s="10">
        <v>675548.0</v>
      </c>
      <c r="J59" s="10">
        <v>50272.0</v>
      </c>
      <c r="K59" s="10">
        <v>0.0</v>
      </c>
      <c r="L59" s="10">
        <v>38891.0</v>
      </c>
      <c r="M59" s="10">
        <v>19537.0</v>
      </c>
      <c r="N59" s="10">
        <v>1597323.0</v>
      </c>
      <c r="O59" s="9"/>
      <c r="P59" s="14">
        <f>LIMRES_PM10!$C59/LIMRES_PM10!$E59</f>
        <v>1.289539364</v>
      </c>
      <c r="Q59" s="14">
        <f>LIMRES_PM10!$D59/LIMRES_PM10!$E59</f>
        <v>0.3054373172</v>
      </c>
      <c r="R59" s="14">
        <f>LIMRES_PM10!$F59/LIMRES_PM10!$E59</f>
        <v>0.6115899929</v>
      </c>
      <c r="S59" s="14">
        <f>LIMRES_PM10!$G59/LIMRES_PM10!$E59</f>
        <v>0.5082868943</v>
      </c>
      <c r="T59" s="14">
        <f>LIMRES_PM10!$H59/LIMRES_PM10!$E59</f>
        <v>0.2919314679</v>
      </c>
      <c r="U59" s="14">
        <f>LIMRES_PM10!$I59/LIMRES_PM10!$E59</f>
        <v>0.6674847838</v>
      </c>
      <c r="V59" s="14">
        <f>LIMRES_PM10!$J59/LIMRES_PM10!$E59</f>
        <v>0.04967196269</v>
      </c>
      <c r="W59" s="14">
        <f>LIMRES_PM10!$K59/LIMRES_PM10!$E59</f>
        <v>0</v>
      </c>
      <c r="X59" s="14">
        <f>LIMRES_PM10!$L59/LIMRES_PM10!$E59</f>
        <v>0.03842680421</v>
      </c>
      <c r="Y59" s="14">
        <f>LIMRES_PM10!$M59/LIMRES_PM10!$E59</f>
        <v>0.01930380998</v>
      </c>
      <c r="Z59" s="14">
        <f>LIMRES_PM10!$N59/LIMRES_PM10!$E59</f>
        <v>1.578257648</v>
      </c>
    </row>
    <row r="60" ht="15.75" customHeight="1">
      <c r="A60" s="15"/>
      <c r="B60" s="9" t="s">
        <v>81</v>
      </c>
      <c r="C60" s="10">
        <v>841517.0</v>
      </c>
      <c r="D60" s="10">
        <v>186533.0</v>
      </c>
      <c r="E60" s="10">
        <v>991393.0</v>
      </c>
      <c r="F60" s="10">
        <v>403775.0</v>
      </c>
      <c r="G60" s="10">
        <v>948579.0</v>
      </c>
      <c r="H60" s="10">
        <v>1605968.0</v>
      </c>
      <c r="I60" s="10">
        <v>540079.0</v>
      </c>
      <c r="J60" s="10">
        <v>42062.0</v>
      </c>
      <c r="K60" s="10">
        <v>0.0</v>
      </c>
      <c r="L60" s="10">
        <v>36195.0</v>
      </c>
      <c r="M60" s="10">
        <v>33098.0</v>
      </c>
      <c r="N60" s="10">
        <v>3720033.0</v>
      </c>
      <c r="O60" s="9"/>
      <c r="P60" s="14">
        <f>LIMRES_PM10!$C60/LIMRES_PM10!$E60</f>
        <v>0.848822818</v>
      </c>
      <c r="Q60" s="14">
        <f>LIMRES_PM10!$D60/LIMRES_PM10!$E60</f>
        <v>0.1881524279</v>
      </c>
      <c r="R60" s="14">
        <f>LIMRES_PM10!$F60/LIMRES_PM10!$E60</f>
        <v>0.4072804629</v>
      </c>
      <c r="S60" s="14">
        <f>LIMRES_PM10!$G60/LIMRES_PM10!$E60</f>
        <v>0.9568143007</v>
      </c>
      <c r="T60" s="14">
        <f>LIMRES_PM10!$H60/LIMRES_PM10!$E60</f>
        <v>1.61991057</v>
      </c>
      <c r="U60" s="14">
        <f>LIMRES_PM10!$I60/LIMRES_PM10!$E60</f>
        <v>0.5447678166</v>
      </c>
      <c r="V60" s="14">
        <f>LIMRES_PM10!$J60/LIMRES_PM10!$E60</f>
        <v>0.04242717066</v>
      </c>
      <c r="W60" s="14">
        <f>LIMRES_PM10!$K60/LIMRES_PM10!$E60</f>
        <v>0</v>
      </c>
      <c r="X60" s="14">
        <f>LIMRES_PM10!$L60/LIMRES_PM10!$E60</f>
        <v>0.03650923499</v>
      </c>
      <c r="Y60" s="14">
        <f>LIMRES_PM10!$M60/LIMRES_PM10!$E60</f>
        <v>0.03338534769</v>
      </c>
      <c r="Z60" s="14">
        <f>LIMRES_PM10!$N60/LIMRES_PM10!$E60</f>
        <v>3.752329298</v>
      </c>
    </row>
    <row r="61" ht="15.75" customHeight="1">
      <c r="A61" s="15"/>
      <c r="B61" s="9" t="s">
        <v>82</v>
      </c>
      <c r="C61" s="10">
        <v>367896.0</v>
      </c>
      <c r="D61" s="10">
        <v>99409.0</v>
      </c>
      <c r="E61" s="10">
        <v>876957.0</v>
      </c>
      <c r="F61" s="10">
        <v>305135.0</v>
      </c>
      <c r="G61" s="10">
        <v>410788.0</v>
      </c>
      <c r="H61" s="10">
        <v>813945.0</v>
      </c>
      <c r="I61" s="10">
        <v>182301.0</v>
      </c>
      <c r="J61" s="10">
        <v>41886.0</v>
      </c>
      <c r="K61" s="10">
        <v>0.0</v>
      </c>
      <c r="L61" s="10">
        <v>22404.0</v>
      </c>
      <c r="M61" s="10">
        <v>37140.0</v>
      </c>
      <c r="N61" s="10">
        <v>1150569.0</v>
      </c>
      <c r="O61" s="9"/>
      <c r="P61" s="14">
        <f>LIMRES_PM10!$C61/LIMRES_PM10!$E61</f>
        <v>0.4195142977</v>
      </c>
      <c r="Q61" s="14">
        <f>LIMRES_PM10!$D61/LIMRES_PM10!$E61</f>
        <v>0.1133567552</v>
      </c>
      <c r="R61" s="14">
        <f>LIMRES_PM10!$F61/LIMRES_PM10!$E61</f>
        <v>0.3479475048</v>
      </c>
      <c r="S61" s="14">
        <f>LIMRES_PM10!$G61/LIMRES_PM10!$E61</f>
        <v>0.4684243355</v>
      </c>
      <c r="T61" s="14">
        <f>LIMRES_PM10!$H61/LIMRES_PM10!$E61</f>
        <v>0.9281469901</v>
      </c>
      <c r="U61" s="14">
        <f>LIMRES_PM10!$I61/LIMRES_PM10!$E61</f>
        <v>0.2078790636</v>
      </c>
      <c r="V61" s="14">
        <f>LIMRES_PM10!$J61/LIMRES_PM10!$E61</f>
        <v>0.04776288917</v>
      </c>
      <c r="W61" s="14">
        <f>LIMRES_PM10!$K61/LIMRES_PM10!$E61</f>
        <v>0</v>
      </c>
      <c r="X61" s="14">
        <f>LIMRES_PM10!$L61/LIMRES_PM10!$E61</f>
        <v>0.02554743277</v>
      </c>
      <c r="Y61" s="14">
        <f>LIMRES_PM10!$M61/LIMRES_PM10!$E61</f>
        <v>0.04235099326</v>
      </c>
      <c r="Z61" s="14">
        <f>LIMRES_PM10!$N61/LIMRES_PM10!$E61</f>
        <v>1.312001615</v>
      </c>
    </row>
    <row r="62" ht="15.75" customHeight="1">
      <c r="A62" s="15"/>
      <c r="B62" s="9" t="s">
        <v>83</v>
      </c>
      <c r="C62" s="10">
        <v>300420.0</v>
      </c>
      <c r="D62" s="10">
        <v>100340.0</v>
      </c>
      <c r="E62" s="10">
        <v>852518.0</v>
      </c>
      <c r="F62" s="10">
        <v>345530.0</v>
      </c>
      <c r="G62" s="10">
        <v>514427.0</v>
      </c>
      <c r="H62" s="10">
        <v>719802.0</v>
      </c>
      <c r="I62" s="10">
        <v>144776.0</v>
      </c>
      <c r="J62" s="10">
        <v>34614.0</v>
      </c>
      <c r="K62" s="10">
        <v>0.0</v>
      </c>
      <c r="L62" s="10">
        <v>36766.0</v>
      </c>
      <c r="M62" s="10">
        <v>45041.0</v>
      </c>
      <c r="N62" s="10">
        <v>2068686.0</v>
      </c>
      <c r="O62" s="9"/>
      <c r="P62" s="14">
        <f>LIMRES_PM10!$C62/LIMRES_PM10!$E62</f>
        <v>0.3523913865</v>
      </c>
      <c r="Q62" s="14">
        <f>LIMRES_PM10!$D62/LIMRES_PM10!$E62</f>
        <v>0.1176983946</v>
      </c>
      <c r="R62" s="14">
        <f>LIMRES_PM10!$F62/LIMRES_PM10!$E62</f>
        <v>0.4053052252</v>
      </c>
      <c r="S62" s="14">
        <f>LIMRES_PM10!$G62/LIMRES_PM10!$E62</f>
        <v>0.6034206902</v>
      </c>
      <c r="T62" s="14">
        <f>LIMRES_PM10!$H62/LIMRES_PM10!$E62</f>
        <v>0.8443246946</v>
      </c>
      <c r="U62" s="14">
        <f>LIMRES_PM10!$I62/LIMRES_PM10!$E62</f>
        <v>0.1698216343</v>
      </c>
      <c r="V62" s="14">
        <f>LIMRES_PM10!$J62/LIMRES_PM10!$E62</f>
        <v>0.04060207526</v>
      </c>
      <c r="W62" s="14">
        <f>LIMRES_PM10!$K62/LIMRES_PM10!$E62</f>
        <v>0</v>
      </c>
      <c r="X62" s="14">
        <f>LIMRES_PM10!$L62/LIMRES_PM10!$E62</f>
        <v>0.04312636214</v>
      </c>
      <c r="Y62" s="14">
        <f>LIMRES_PM10!$M62/LIMRES_PM10!$E62</f>
        <v>0.05283290206</v>
      </c>
      <c r="Z62" s="14">
        <f>LIMRES_PM10!$N62/LIMRES_PM10!$E62</f>
        <v>2.426559908</v>
      </c>
    </row>
    <row r="63" ht="15.75" customHeight="1">
      <c r="A63" s="15"/>
      <c r="B63" s="9" t="s">
        <v>84</v>
      </c>
      <c r="C63" s="10">
        <v>299690.0</v>
      </c>
      <c r="D63" s="10">
        <v>72939.0</v>
      </c>
      <c r="E63" s="10">
        <v>939864.0</v>
      </c>
      <c r="F63" s="10">
        <v>299864.0</v>
      </c>
      <c r="G63" s="10">
        <v>457627.0</v>
      </c>
      <c r="H63" s="10">
        <v>550098.0</v>
      </c>
      <c r="I63" s="10">
        <v>169124.0</v>
      </c>
      <c r="J63" s="10">
        <v>22096.0</v>
      </c>
      <c r="K63" s="10">
        <v>0.0</v>
      </c>
      <c r="L63" s="10">
        <v>11298.0</v>
      </c>
      <c r="M63" s="10">
        <v>27349.0</v>
      </c>
      <c r="N63" s="10">
        <v>1101542.0</v>
      </c>
      <c r="O63" s="9"/>
      <c r="P63" s="14">
        <f>LIMRES_PM10!$C63/LIMRES_PM10!$E63</f>
        <v>0.3188652826</v>
      </c>
      <c r="Q63" s="14">
        <f>LIMRES_PM10!$D63/LIMRES_PM10!$E63</f>
        <v>0.07760590894</v>
      </c>
      <c r="R63" s="14">
        <f>LIMRES_PM10!$F63/LIMRES_PM10!$E63</f>
        <v>0.3190504158</v>
      </c>
      <c r="S63" s="14">
        <f>LIMRES_PM10!$G63/LIMRES_PM10!$E63</f>
        <v>0.4869076803</v>
      </c>
      <c r="T63" s="14">
        <f>LIMRES_PM10!$H63/LIMRES_PM10!$E63</f>
        <v>0.5852953193</v>
      </c>
      <c r="U63" s="14">
        <f>LIMRES_PM10!$I63/LIMRES_PM10!$E63</f>
        <v>0.1799451836</v>
      </c>
      <c r="V63" s="14">
        <f>LIMRES_PM10!$J63/LIMRES_PM10!$E63</f>
        <v>0.02350978439</v>
      </c>
      <c r="W63" s="14">
        <f>LIMRES_PM10!$K63/LIMRES_PM10!$E63</f>
        <v>0</v>
      </c>
      <c r="X63" s="14">
        <f>LIMRES_PM10!$L63/LIMRES_PM10!$E63</f>
        <v>0.01202088813</v>
      </c>
      <c r="Y63" s="14">
        <f>LIMRES_PM10!$M63/LIMRES_PM10!$E63</f>
        <v>0.0290988909</v>
      </c>
      <c r="Z63" s="14">
        <f>LIMRES_PM10!$N63/LIMRES_PM10!$E63</f>
        <v>1.172022761</v>
      </c>
    </row>
    <row r="64" ht="15.75" customHeight="1">
      <c r="A64" s="15"/>
      <c r="B64" s="9" t="s">
        <v>85</v>
      </c>
      <c r="C64" s="10">
        <v>173058.0</v>
      </c>
      <c r="D64" s="10">
        <v>45297.0</v>
      </c>
      <c r="E64" s="10">
        <v>825249.0</v>
      </c>
      <c r="F64" s="10">
        <v>137005.0</v>
      </c>
      <c r="G64" s="10">
        <v>311954.0</v>
      </c>
      <c r="H64" s="10">
        <v>340031.0</v>
      </c>
      <c r="I64" s="10">
        <v>106734.0</v>
      </c>
      <c r="J64" s="10">
        <v>40182.0</v>
      </c>
      <c r="K64" s="10">
        <v>0.0</v>
      </c>
      <c r="L64" s="10">
        <v>10120.0</v>
      </c>
      <c r="M64" s="10">
        <v>28239.0</v>
      </c>
      <c r="N64" s="10">
        <v>299878.0</v>
      </c>
      <c r="O64" s="9"/>
      <c r="P64" s="14">
        <f>LIMRES_PM10!$C64/LIMRES_PM10!$E64</f>
        <v>0.2097039803</v>
      </c>
      <c r="Q64" s="14">
        <f>LIMRES_PM10!$D64/LIMRES_PM10!$E64</f>
        <v>0.05488888808</v>
      </c>
      <c r="R64" s="14">
        <f>LIMRES_PM10!$F64/LIMRES_PM10!$E64</f>
        <v>0.1660165599</v>
      </c>
      <c r="S64" s="14">
        <f>LIMRES_PM10!$G64/LIMRES_PM10!$E64</f>
        <v>0.3780119697</v>
      </c>
      <c r="T64" s="14">
        <f>LIMRES_PM10!$H64/LIMRES_PM10!$E64</f>
        <v>0.4120344284</v>
      </c>
      <c r="U64" s="14">
        <f>LIMRES_PM10!$I64/LIMRES_PM10!$E64</f>
        <v>0.1293355096</v>
      </c>
      <c r="V64" s="14">
        <f>LIMRES_PM10!$J64/LIMRES_PM10!$E64</f>
        <v>0.04869075879</v>
      </c>
      <c r="W64" s="14">
        <f>LIMRES_PM10!$K64/LIMRES_PM10!$E64</f>
        <v>0</v>
      </c>
      <c r="X64" s="14">
        <f>LIMRES_PM10!$L64/LIMRES_PM10!$E64</f>
        <v>0.01226296548</v>
      </c>
      <c r="Y64" s="14">
        <f>LIMRES_PM10!$M64/LIMRES_PM10!$E64</f>
        <v>0.03421876306</v>
      </c>
      <c r="Z64" s="14">
        <f>LIMRES_PM10!$N64/LIMRES_PM10!$E64</f>
        <v>0.3633788105</v>
      </c>
    </row>
    <row r="65" ht="15.75" customHeight="1">
      <c r="A65" s="15"/>
      <c r="B65" s="18" t="s">
        <v>86</v>
      </c>
      <c r="C65" s="10" t="s">
        <v>38</v>
      </c>
      <c r="D65" s="10" t="s">
        <v>38</v>
      </c>
      <c r="E65" s="10" t="s">
        <v>38</v>
      </c>
      <c r="F65" s="10" t="s">
        <v>38</v>
      </c>
      <c r="G65" s="10" t="s">
        <v>38</v>
      </c>
      <c r="H65" s="10" t="s">
        <v>38</v>
      </c>
      <c r="I65" s="10" t="s">
        <v>38</v>
      </c>
      <c r="J65" s="10" t="s">
        <v>38</v>
      </c>
      <c r="K65" s="10" t="s">
        <v>38</v>
      </c>
      <c r="L65" s="10" t="s">
        <v>38</v>
      </c>
      <c r="M65" s="10" t="s">
        <v>38</v>
      </c>
      <c r="N65" s="10" t="s">
        <v>38</v>
      </c>
      <c r="O65" s="9"/>
      <c r="P65" s="14" t="str">
        <f>LIMRES_PM10!$C65/LIMRES_PM10!$E65</f>
        <v>#VALUE!</v>
      </c>
      <c r="Q65" s="14" t="str">
        <f>LIMRES_PM10!$D65/LIMRES_PM10!$E65</f>
        <v>#VALUE!</v>
      </c>
      <c r="R65" s="14" t="str">
        <f>LIMRES_PM10!$F65/LIMRES_PM10!$E65</f>
        <v>#VALUE!</v>
      </c>
      <c r="S65" s="14" t="str">
        <f>LIMRES_PM10!$G65/LIMRES_PM10!$E65</f>
        <v>#VALUE!</v>
      </c>
      <c r="T65" s="14" t="str">
        <f>LIMRES_PM10!$H65/LIMRES_PM10!$E65</f>
        <v>#VALUE!</v>
      </c>
      <c r="U65" s="14" t="str">
        <f>LIMRES_PM10!$I65/LIMRES_PM10!$E65</f>
        <v>#VALUE!</v>
      </c>
      <c r="V65" s="14" t="str">
        <f>LIMRES_PM10!$J65/LIMRES_PM10!$E65</f>
        <v>#VALUE!</v>
      </c>
      <c r="W65" s="14" t="str">
        <f>LIMRES_PM10!$K65/LIMRES_PM10!$E65</f>
        <v>#VALUE!</v>
      </c>
      <c r="X65" s="14" t="str">
        <f>LIMRES_PM10!$L65/LIMRES_PM10!$E65</f>
        <v>#VALUE!</v>
      </c>
      <c r="Y65" s="14" t="str">
        <f>LIMRES_PM10!$M65/LIMRES_PM10!$E65</f>
        <v>#VALUE!</v>
      </c>
      <c r="Z65" s="14" t="str">
        <f>LIMRES_PM10!$N65/LIMRES_PM10!$E65</f>
        <v>#VALUE!</v>
      </c>
    </row>
    <row r="66" ht="15.75" customHeight="1">
      <c r="A66" s="16"/>
      <c r="B66" s="9" t="s">
        <v>87</v>
      </c>
      <c r="C66" s="10">
        <v>38512.0</v>
      </c>
      <c r="D66" s="10">
        <v>99046.0</v>
      </c>
      <c r="E66" s="10">
        <v>818320.0</v>
      </c>
      <c r="F66" s="10">
        <v>423401.0</v>
      </c>
      <c r="G66" s="10">
        <v>126077.0</v>
      </c>
      <c r="H66" s="10">
        <v>295457.0</v>
      </c>
      <c r="I66" s="10">
        <v>533863.0</v>
      </c>
      <c r="J66" s="10">
        <v>0.0</v>
      </c>
      <c r="K66" s="10"/>
      <c r="L66" s="10">
        <v>46471.0</v>
      </c>
      <c r="M66" s="10">
        <v>56201.0</v>
      </c>
      <c r="N66" s="10">
        <v>602629.0</v>
      </c>
      <c r="O66" s="9"/>
      <c r="P66" s="14">
        <f>LIMRES_PM10!$C66/LIMRES_PM10!$E66</f>
        <v>0.04706227393</v>
      </c>
      <c r="Q66" s="14">
        <f>LIMRES_PM10!$D66/LIMRES_PM10!$E66</f>
        <v>0.1210357806</v>
      </c>
      <c r="R66" s="14">
        <f>LIMRES_PM10!$F66/LIMRES_PM10!$E66</f>
        <v>0.5174027275</v>
      </c>
      <c r="S66" s="14">
        <f>LIMRES_PM10!$G66/LIMRES_PM10!$E66</f>
        <v>0.1540680907</v>
      </c>
      <c r="T66" s="14">
        <f>LIMRES_PM10!$H66/LIMRES_PM10!$E66</f>
        <v>0.3610531332</v>
      </c>
      <c r="U66" s="14">
        <f>LIMRES_PM10!$I66/LIMRES_PM10!$E66</f>
        <v>0.652389041</v>
      </c>
      <c r="V66" s="14">
        <f>LIMRES_PM10!$J66/LIMRES_PM10!$E66</f>
        <v>0</v>
      </c>
      <c r="W66" s="14">
        <f>LIMRES_PM10!$K66/LIMRES_PM10!$E66</f>
        <v>0</v>
      </c>
      <c r="X66" s="14">
        <f>LIMRES_PM10!$L66/LIMRES_PM10!$E66</f>
        <v>0.05678829798</v>
      </c>
      <c r="Y66" s="14">
        <f>LIMRES_PM10!$M66/LIMRES_PM10!$E66</f>
        <v>0.06867851207</v>
      </c>
      <c r="Z66" s="14">
        <f>LIMRES_PM10!$N66/LIMRES_PM10!$E66</f>
        <v>0.736422182</v>
      </c>
    </row>
    <row r="67" ht="15.75" customHeight="1">
      <c r="A67" s="19"/>
      <c r="C67" s="20"/>
      <c r="D67" s="20"/>
      <c r="E67" s="20"/>
      <c r="F67" s="20"/>
      <c r="G67" s="20"/>
      <c r="H67" s="20"/>
      <c r="I67" s="20"/>
      <c r="J67" s="20"/>
      <c r="K67" s="20"/>
      <c r="L67" s="20"/>
      <c r="M67" s="20"/>
      <c r="N67" s="20"/>
      <c r="P67" s="14"/>
      <c r="Q67" s="14"/>
      <c r="R67" s="14"/>
      <c r="S67" s="14"/>
      <c r="T67" s="14"/>
      <c r="U67" s="14"/>
      <c r="V67" s="14"/>
      <c r="W67" s="14"/>
      <c r="X67" s="14"/>
      <c r="Y67" s="14"/>
      <c r="Z67" s="14"/>
    </row>
    <row r="68" ht="15.75" customHeight="1">
      <c r="A68" s="21"/>
    </row>
    <row r="69" ht="15.75" customHeight="1">
      <c r="A69" s="1"/>
      <c r="B69" s="22" t="s">
        <v>0</v>
      </c>
      <c r="C69" s="23" t="s">
        <v>88</v>
      </c>
      <c r="D69" s="24"/>
      <c r="E69" s="24"/>
      <c r="F69" s="25"/>
      <c r="G69" s="26" t="s">
        <v>89</v>
      </c>
      <c r="H69" s="24"/>
      <c r="I69" s="24"/>
      <c r="J69" s="24"/>
      <c r="K69" s="24"/>
      <c r="L69" s="24"/>
      <c r="M69" s="24"/>
      <c r="N69" s="24"/>
      <c r="O69" s="24"/>
      <c r="P69" s="24"/>
      <c r="Q69" s="24"/>
      <c r="R69" s="24"/>
      <c r="S69" s="24"/>
      <c r="T69" s="24"/>
      <c r="U69" s="24"/>
      <c r="V69" s="24"/>
      <c r="W69" s="25"/>
      <c r="X69" s="27" t="s">
        <v>90</v>
      </c>
      <c r="Y69" s="24"/>
      <c r="Z69" s="24"/>
      <c r="AA69" s="24"/>
      <c r="AB69" s="24"/>
      <c r="AC69" s="24"/>
      <c r="AD69" s="24"/>
      <c r="AE69" s="24"/>
      <c r="AF69" s="24"/>
      <c r="AG69" s="24"/>
      <c r="AH69" s="24"/>
      <c r="AI69" s="24"/>
      <c r="AJ69" s="24"/>
      <c r="AK69" s="24"/>
      <c r="AL69" s="24"/>
      <c r="AM69" s="24"/>
      <c r="AN69" s="24"/>
      <c r="AO69" s="24"/>
      <c r="AP69" s="25"/>
      <c r="AQ69" s="27" t="s">
        <v>91</v>
      </c>
      <c r="AR69" s="24"/>
      <c r="AS69" s="24"/>
      <c r="AT69" s="24"/>
      <c r="AU69" s="24"/>
      <c r="AV69" s="24"/>
      <c r="AW69" s="24"/>
      <c r="AX69" s="24"/>
      <c r="AY69" s="24"/>
      <c r="AZ69" s="24"/>
      <c r="BA69" s="24"/>
      <c r="BB69" s="25"/>
      <c r="BC69" s="23" t="s">
        <v>92</v>
      </c>
      <c r="BD69" s="24"/>
      <c r="BE69" s="24"/>
      <c r="BF69" s="24"/>
      <c r="BG69" s="24"/>
      <c r="BH69" s="24"/>
      <c r="BI69" s="24"/>
      <c r="BJ69" s="24"/>
      <c r="BK69" s="24"/>
      <c r="BL69" s="24"/>
      <c r="BM69" s="25"/>
      <c r="BN69" s="28" t="s">
        <v>93</v>
      </c>
      <c r="BO69" s="24"/>
      <c r="BP69" s="24"/>
      <c r="BQ69" s="24"/>
      <c r="BR69" s="24"/>
      <c r="BS69" s="24"/>
      <c r="BT69" s="24"/>
      <c r="BU69" s="24"/>
      <c r="BV69" s="24"/>
      <c r="BW69" s="24"/>
      <c r="BX69" s="24"/>
      <c r="BY69" s="24"/>
      <c r="BZ69" s="24"/>
      <c r="CA69" s="24"/>
      <c r="CB69" s="25"/>
      <c r="CC69" s="29" t="s">
        <v>94</v>
      </c>
      <c r="CD69" s="24"/>
      <c r="CE69" s="24"/>
      <c r="CF69" s="24"/>
      <c r="CG69" s="24"/>
      <c r="CH69" s="24"/>
      <c r="CI69" s="24"/>
      <c r="CJ69" s="25"/>
    </row>
    <row r="70" ht="15.75" customHeight="1">
      <c r="A70" s="5" t="s">
        <v>13</v>
      </c>
      <c r="B70" s="22" t="s">
        <v>14</v>
      </c>
      <c r="C70" s="30">
        <v>138.9707</v>
      </c>
      <c r="D70" s="30">
        <v>251.0961</v>
      </c>
      <c r="E70" s="30">
        <v>269.07</v>
      </c>
      <c r="F70" s="30">
        <v>311.0442</v>
      </c>
      <c r="G70" s="30">
        <v>167.002</v>
      </c>
      <c r="H70" s="30">
        <v>179.002</v>
      </c>
      <c r="I70" s="30">
        <v>180.9812</v>
      </c>
      <c r="J70" s="30">
        <v>182.9969</v>
      </c>
      <c r="K70" s="30">
        <v>194.9969</v>
      </c>
      <c r="L70" s="30">
        <v>197.0125</v>
      </c>
      <c r="M70" s="30">
        <v>198.9918</v>
      </c>
      <c r="N70" s="30">
        <v>199.0282</v>
      </c>
      <c r="O70" s="30">
        <v>210.9919</v>
      </c>
      <c r="P70" s="30">
        <v>213.0074</v>
      </c>
      <c r="Q70" s="30">
        <v>215.0231</v>
      </c>
      <c r="R70" s="30">
        <v>224.9711</v>
      </c>
      <c r="S70" s="30">
        <v>229.0024</v>
      </c>
      <c r="T70" s="30">
        <v>240.966</v>
      </c>
      <c r="U70" s="30">
        <v>241.9976</v>
      </c>
      <c r="V70" s="30">
        <v>281.0338</v>
      </c>
      <c r="W70" s="30">
        <v>297.0284</v>
      </c>
      <c r="X70" s="30">
        <v>231.0696</v>
      </c>
      <c r="Y70" s="30">
        <v>233.0489</v>
      </c>
      <c r="Z70" s="30">
        <v>235.0646</v>
      </c>
      <c r="AA70" s="30">
        <v>247.0646</v>
      </c>
      <c r="AB70" s="30">
        <v>249.0438</v>
      </c>
      <c r="AC70" s="30">
        <v>249.0806</v>
      </c>
      <c r="AD70" s="31">
        <v>251.0595</v>
      </c>
      <c r="AE70" s="30">
        <v>251.0625</v>
      </c>
      <c r="AF70" s="30">
        <v>263.0595</v>
      </c>
      <c r="AG70" s="30">
        <v>265.0393</v>
      </c>
      <c r="AH70" s="30">
        <v>265.0752</v>
      </c>
      <c r="AI70" s="30">
        <v>267.0547</v>
      </c>
      <c r="AJ70" s="30">
        <v>267.0547</v>
      </c>
      <c r="AK70" s="31">
        <v>279.0542</v>
      </c>
      <c r="AL70" s="31">
        <v>281.07</v>
      </c>
      <c r="AM70" s="30">
        <v>283.0493</v>
      </c>
      <c r="AN70" s="30">
        <v>283.0855</v>
      </c>
      <c r="AO70" s="30">
        <v>295.049</v>
      </c>
      <c r="AP70" s="30">
        <v>297.0648</v>
      </c>
      <c r="AQ70" s="30">
        <v>293.1793</v>
      </c>
      <c r="AR70" s="30">
        <v>303.1272</v>
      </c>
      <c r="AS70" s="30">
        <v>309.1736</v>
      </c>
      <c r="AT70" s="30">
        <v>309.1741</v>
      </c>
      <c r="AU70" s="30">
        <v>315.1271</v>
      </c>
      <c r="AV70" s="30">
        <v>317.1428</v>
      </c>
      <c r="AW70" s="32">
        <v>309.1768</v>
      </c>
      <c r="AX70" s="30">
        <v>321.1384</v>
      </c>
      <c r="AY70" s="30">
        <v>323.1531</v>
      </c>
      <c r="AZ70" s="30">
        <v>333.1013</v>
      </c>
      <c r="BA70" s="30">
        <v>347.117</v>
      </c>
      <c r="BB70" s="30">
        <v>349.1326</v>
      </c>
      <c r="BC70" s="30">
        <v>211.0364</v>
      </c>
      <c r="BD70" s="30">
        <v>225.0062</v>
      </c>
      <c r="BE70" s="30">
        <v>262.0558</v>
      </c>
      <c r="BF70" s="31">
        <v>265.0391</v>
      </c>
      <c r="BG70" s="30">
        <v>278.0517</v>
      </c>
      <c r="BH70" s="30">
        <v>281.0325</v>
      </c>
      <c r="BI70" s="30">
        <v>325.0524</v>
      </c>
      <c r="BJ70" s="30">
        <v>269.9921</v>
      </c>
      <c r="BK70" s="30">
        <v>269.9921</v>
      </c>
      <c r="BL70" s="30">
        <v>310.0238</v>
      </c>
      <c r="BM70" s="30">
        <v>389.014</v>
      </c>
      <c r="BN70" s="30">
        <v>242.9816</v>
      </c>
      <c r="BO70" s="30">
        <v>260.0082</v>
      </c>
      <c r="BP70" s="30">
        <v>273.9874</v>
      </c>
      <c r="BQ70" s="30">
        <v>294.0653</v>
      </c>
      <c r="BR70" s="30">
        <v>294.0653</v>
      </c>
      <c r="BS70" s="30">
        <v>296.0446</v>
      </c>
      <c r="BT70" s="30">
        <v>310.0602</v>
      </c>
      <c r="BU70" s="30">
        <v>312.0395</v>
      </c>
      <c r="BV70" s="30">
        <v>312.0759</v>
      </c>
      <c r="BW70" s="30">
        <v>324.0394</v>
      </c>
      <c r="BX70" s="30">
        <v>326.0551</v>
      </c>
      <c r="BY70" s="30">
        <v>328.0708</v>
      </c>
      <c r="BZ70" s="30">
        <v>342.05</v>
      </c>
      <c r="CA70" s="30">
        <v>362.1279</v>
      </c>
      <c r="CB70" s="30">
        <v>382.1177</v>
      </c>
      <c r="CC70" s="33">
        <v>257.0139</v>
      </c>
      <c r="CD70" s="34">
        <v>273.0063</v>
      </c>
      <c r="CE70" s="34">
        <v>275.0228</v>
      </c>
      <c r="CF70" s="34">
        <v>320.0021</v>
      </c>
      <c r="CG70" s="34">
        <v>217.9751</v>
      </c>
      <c r="CH70" s="34">
        <v>231.0333</v>
      </c>
      <c r="CI70" s="34">
        <v>287.0243</v>
      </c>
      <c r="CJ70" s="34">
        <v>289.0387</v>
      </c>
    </row>
    <row r="71" ht="15.75" customHeight="1">
      <c r="A71" s="8" t="s">
        <v>15</v>
      </c>
      <c r="B71" s="4" t="s">
        <v>16</v>
      </c>
      <c r="C71" s="20"/>
      <c r="D71" s="20"/>
      <c r="E71" s="20"/>
      <c r="F71" s="20"/>
      <c r="G71" s="20"/>
      <c r="H71" s="20"/>
      <c r="I71" s="20"/>
      <c r="J71" s="20"/>
      <c r="K71" s="20"/>
      <c r="L71" s="20"/>
      <c r="M71" s="20"/>
      <c r="N71" s="20"/>
    </row>
    <row r="72" ht="15.75" customHeight="1">
      <c r="A72" s="15"/>
      <c r="B72" s="4" t="s">
        <v>17</v>
      </c>
      <c r="C72" s="20"/>
      <c r="D72" s="20"/>
      <c r="E72" s="20"/>
      <c r="F72" s="20"/>
      <c r="G72" s="20"/>
      <c r="H72" s="20"/>
      <c r="I72" s="20"/>
      <c r="J72" s="20"/>
      <c r="K72" s="20"/>
      <c r="L72" s="20"/>
      <c r="M72" s="20"/>
      <c r="N72" s="20"/>
    </row>
    <row r="73" ht="15.75" customHeight="1">
      <c r="A73" s="15"/>
      <c r="B73" s="4" t="s">
        <v>18</v>
      </c>
      <c r="C73" s="20"/>
      <c r="D73" s="20"/>
      <c r="E73" s="20"/>
      <c r="F73" s="20"/>
      <c r="G73" s="20"/>
      <c r="H73" s="20"/>
      <c r="I73" s="20"/>
      <c r="J73" s="20"/>
      <c r="K73" s="20"/>
      <c r="L73" s="20"/>
      <c r="M73" s="20"/>
      <c r="N73" s="20"/>
    </row>
    <row r="74" ht="15.75" customHeight="1">
      <c r="A74" s="15"/>
      <c r="B74" s="4" t="s">
        <v>19</v>
      </c>
      <c r="C74" s="20"/>
      <c r="D74" s="20"/>
      <c r="E74" s="20"/>
      <c r="F74" s="20"/>
      <c r="G74" s="20"/>
      <c r="H74" s="20"/>
      <c r="I74" s="20"/>
      <c r="J74" s="20"/>
      <c r="K74" s="20"/>
      <c r="L74" s="20"/>
      <c r="M74" s="20"/>
      <c r="N74" s="20"/>
    </row>
    <row r="75" ht="15.75" customHeight="1">
      <c r="A75" s="15"/>
      <c r="B75" s="4" t="s">
        <v>20</v>
      </c>
      <c r="C75" s="20"/>
      <c r="D75" s="20"/>
      <c r="E75" s="20"/>
      <c r="F75" s="20"/>
      <c r="G75" s="20"/>
      <c r="H75" s="20"/>
      <c r="I75" s="20"/>
      <c r="J75" s="20"/>
      <c r="K75" s="20"/>
      <c r="L75" s="20"/>
      <c r="M75" s="20"/>
      <c r="N75" s="20"/>
    </row>
    <row r="76" ht="15.75" customHeight="1">
      <c r="A76" s="15"/>
      <c r="B76" s="4" t="s">
        <v>21</v>
      </c>
      <c r="C76" s="20"/>
      <c r="D76" s="20"/>
      <c r="E76" s="20"/>
      <c r="F76" s="20"/>
      <c r="G76" s="20"/>
      <c r="H76" s="20"/>
      <c r="I76" s="20"/>
      <c r="J76" s="20"/>
      <c r="K76" s="20"/>
      <c r="L76" s="20"/>
      <c r="M76" s="20"/>
      <c r="N76" s="20"/>
    </row>
    <row r="77" ht="15.75" customHeight="1">
      <c r="A77" s="15"/>
      <c r="B77" s="4" t="s">
        <v>22</v>
      </c>
      <c r="C77" s="20"/>
      <c r="D77" s="20"/>
      <c r="E77" s="20"/>
      <c r="F77" s="20"/>
      <c r="G77" s="20"/>
      <c r="H77" s="20"/>
      <c r="I77" s="20"/>
      <c r="J77" s="20"/>
      <c r="K77" s="20"/>
      <c r="L77" s="20"/>
      <c r="M77" s="20"/>
      <c r="N77" s="20"/>
    </row>
    <row r="78" ht="15.75" customHeight="1">
      <c r="A78" s="16"/>
      <c r="B78" s="4" t="s">
        <v>23</v>
      </c>
      <c r="C78" s="20"/>
      <c r="D78" s="20"/>
      <c r="E78" s="20"/>
      <c r="F78" s="20"/>
      <c r="G78" s="20"/>
      <c r="H78" s="20"/>
      <c r="I78" s="20"/>
      <c r="J78" s="20"/>
      <c r="K78" s="20"/>
      <c r="L78" s="20"/>
      <c r="M78" s="20"/>
      <c r="N78" s="20"/>
    </row>
    <row r="79" ht="15.75" customHeight="1">
      <c r="A79" s="8" t="s">
        <v>24</v>
      </c>
      <c r="B79" s="4" t="s">
        <v>25</v>
      </c>
      <c r="C79" s="20"/>
      <c r="D79" s="20"/>
      <c r="E79" s="20"/>
      <c r="F79" s="20"/>
      <c r="G79" s="20"/>
      <c r="H79" s="20"/>
      <c r="I79" s="20"/>
      <c r="J79" s="20"/>
      <c r="K79" s="20"/>
      <c r="L79" s="20"/>
      <c r="M79" s="20"/>
      <c r="N79" s="20"/>
    </row>
    <row r="80" ht="15.75" customHeight="1">
      <c r="A80" s="15"/>
      <c r="B80" s="4" t="s">
        <v>26</v>
      </c>
      <c r="C80" s="20"/>
      <c r="D80" s="20"/>
      <c r="E80" s="20"/>
      <c r="F80" s="20"/>
      <c r="G80" s="20"/>
      <c r="H80" s="20"/>
      <c r="I80" s="20"/>
      <c r="J80" s="20"/>
      <c r="K80" s="20"/>
      <c r="L80" s="20"/>
      <c r="M80" s="20"/>
      <c r="N80" s="20"/>
    </row>
    <row r="81" ht="15.75" customHeight="1">
      <c r="A81" s="15"/>
      <c r="B81" s="4" t="s">
        <v>27</v>
      </c>
      <c r="C81" s="20"/>
      <c r="D81" s="20"/>
      <c r="E81" s="20"/>
      <c r="F81" s="20"/>
      <c r="G81" s="20"/>
      <c r="H81" s="20"/>
      <c r="I81" s="20"/>
      <c r="J81" s="20"/>
      <c r="K81" s="20"/>
      <c r="L81" s="20"/>
      <c r="M81" s="20"/>
      <c r="N81" s="20"/>
    </row>
    <row r="82" ht="15.75" customHeight="1">
      <c r="A82" s="15"/>
      <c r="B82" s="4" t="s">
        <v>28</v>
      </c>
      <c r="C82" s="20"/>
      <c r="D82" s="20"/>
      <c r="E82" s="20"/>
      <c r="F82" s="20"/>
      <c r="G82" s="20"/>
      <c r="H82" s="20"/>
      <c r="I82" s="20"/>
      <c r="J82" s="20"/>
      <c r="K82" s="20"/>
      <c r="L82" s="20"/>
      <c r="M82" s="20"/>
      <c r="N82" s="20"/>
    </row>
    <row r="83" ht="15.75" customHeight="1">
      <c r="A83" s="15"/>
      <c r="B83" s="4" t="s">
        <v>29</v>
      </c>
      <c r="C83" s="20"/>
      <c r="D83" s="20"/>
      <c r="E83" s="20"/>
      <c r="F83" s="20"/>
      <c r="G83" s="20"/>
      <c r="H83" s="20"/>
      <c r="I83" s="20"/>
      <c r="J83" s="20"/>
      <c r="K83" s="20"/>
      <c r="L83" s="20"/>
      <c r="M83" s="20"/>
      <c r="N83" s="20"/>
    </row>
    <row r="84" ht="15.75" customHeight="1">
      <c r="A84" s="15"/>
      <c r="B84" s="4" t="s">
        <v>30</v>
      </c>
      <c r="C84" s="20"/>
      <c r="D84" s="20"/>
      <c r="E84" s="20"/>
      <c r="F84" s="20"/>
      <c r="G84" s="20"/>
      <c r="H84" s="20"/>
      <c r="I84" s="20"/>
      <c r="J84" s="20"/>
      <c r="K84" s="20"/>
      <c r="L84" s="20"/>
      <c r="M84" s="20"/>
      <c r="N84" s="20"/>
    </row>
    <row r="85" ht="15.75" customHeight="1">
      <c r="A85" s="15"/>
      <c r="B85" s="4" t="s">
        <v>31</v>
      </c>
      <c r="C85" s="20"/>
      <c r="D85" s="20"/>
      <c r="E85" s="20"/>
      <c r="F85" s="20"/>
      <c r="G85" s="20"/>
      <c r="H85" s="20"/>
      <c r="I85" s="20"/>
      <c r="J85" s="20"/>
      <c r="K85" s="20"/>
      <c r="L85" s="20"/>
      <c r="M85" s="20"/>
      <c r="N85" s="20"/>
    </row>
    <row r="86" ht="15.75" customHeight="1">
      <c r="A86" s="16"/>
      <c r="B86" s="4" t="s">
        <v>32</v>
      </c>
      <c r="C86" s="20"/>
      <c r="D86" s="20"/>
      <c r="E86" s="20"/>
      <c r="F86" s="20"/>
      <c r="G86" s="20"/>
      <c r="H86" s="20"/>
      <c r="I86" s="20"/>
      <c r="J86" s="20"/>
      <c r="K86" s="20"/>
      <c r="L86" s="20"/>
      <c r="M86" s="20"/>
      <c r="N86" s="20"/>
    </row>
    <row r="87" ht="15.75" customHeight="1">
      <c r="A87" s="8" t="s">
        <v>33</v>
      </c>
      <c r="B87" s="4" t="s">
        <v>34</v>
      </c>
      <c r="C87" s="35">
        <v>172414.0</v>
      </c>
      <c r="D87" s="36">
        <v>418450.0</v>
      </c>
      <c r="E87" s="36">
        <v>142945.0</v>
      </c>
      <c r="F87" s="36">
        <v>76159.0</v>
      </c>
      <c r="G87" s="36">
        <v>305818.0</v>
      </c>
      <c r="H87" s="36">
        <v>0.0</v>
      </c>
      <c r="I87" s="36">
        <v>0.0</v>
      </c>
      <c r="J87" s="36">
        <v>453192.0</v>
      </c>
      <c r="K87" s="36">
        <v>328209.0</v>
      </c>
      <c r="L87" s="36">
        <v>493821.0</v>
      </c>
      <c r="M87" s="36">
        <v>10863.0</v>
      </c>
      <c r="N87" s="36">
        <v>412941.0</v>
      </c>
      <c r="O87" s="37">
        <v>1334600.0</v>
      </c>
      <c r="P87" s="37">
        <v>100821.0</v>
      </c>
      <c r="Q87" s="37">
        <v>110234.0</v>
      </c>
      <c r="R87" s="37">
        <v>0.0</v>
      </c>
      <c r="S87" s="37">
        <v>0.0</v>
      </c>
      <c r="T87" s="37">
        <v>0.0</v>
      </c>
      <c r="U87" s="37">
        <v>0.0</v>
      </c>
      <c r="V87" s="37">
        <v>401973.0</v>
      </c>
      <c r="W87" s="37">
        <v>165669.0</v>
      </c>
      <c r="X87" s="38">
        <v>828105.0</v>
      </c>
      <c r="Y87" s="38">
        <v>341981.0</v>
      </c>
      <c r="Z87" s="38">
        <v>778280.0</v>
      </c>
      <c r="AA87" s="38">
        <v>200404.0</v>
      </c>
      <c r="AB87" s="38">
        <v>172556.0</v>
      </c>
      <c r="AC87" s="38">
        <v>343978.0</v>
      </c>
      <c r="AD87" s="39">
        <v>595585.0</v>
      </c>
      <c r="AE87" s="39" t="s">
        <v>38</v>
      </c>
      <c r="AF87" s="38">
        <v>322088.0</v>
      </c>
      <c r="AG87" s="38">
        <v>204118.0</v>
      </c>
      <c r="AH87" s="38">
        <v>400382.0</v>
      </c>
      <c r="AI87" s="38">
        <v>0.0</v>
      </c>
      <c r="AJ87" s="38">
        <v>257498.0</v>
      </c>
      <c r="AK87" s="40">
        <v>1398205.0</v>
      </c>
      <c r="AL87" s="39">
        <v>388529.0</v>
      </c>
      <c r="AM87" s="38">
        <v>161453.0</v>
      </c>
      <c r="AN87" s="38">
        <v>268801.0</v>
      </c>
      <c r="AO87" s="38">
        <v>175693.0</v>
      </c>
      <c r="AP87" s="38">
        <v>153511.0</v>
      </c>
      <c r="AQ87" s="38">
        <v>2.0602244E7</v>
      </c>
      <c r="AR87" s="38">
        <v>0.0</v>
      </c>
      <c r="AS87" s="38">
        <v>0.0</v>
      </c>
      <c r="AT87" s="38">
        <v>1.2506547E7</v>
      </c>
      <c r="AU87" s="38">
        <v>0.0</v>
      </c>
      <c r="AV87" s="38">
        <v>0.0</v>
      </c>
      <c r="AW87" s="38">
        <v>0.0</v>
      </c>
      <c r="AX87" s="38">
        <v>0.0</v>
      </c>
      <c r="AY87" s="38">
        <v>192121.0</v>
      </c>
      <c r="AZ87" s="38">
        <v>0.0</v>
      </c>
      <c r="BA87" s="38">
        <v>0.0</v>
      </c>
      <c r="BB87" s="38">
        <v>105455.0</v>
      </c>
      <c r="BC87" s="38">
        <v>162843.0</v>
      </c>
      <c r="BD87" s="38">
        <v>780870.0</v>
      </c>
      <c r="BE87" s="38">
        <v>0.0</v>
      </c>
      <c r="BF87" s="39">
        <v>184086.0</v>
      </c>
      <c r="BG87" s="38">
        <v>0.0</v>
      </c>
      <c r="BH87" s="38">
        <v>397163.0</v>
      </c>
      <c r="BI87" s="38">
        <v>14528.0</v>
      </c>
      <c r="BJ87" s="38">
        <v>0.0</v>
      </c>
      <c r="BK87" s="38">
        <v>33217.0</v>
      </c>
      <c r="BL87" s="38">
        <v>0.0</v>
      </c>
      <c r="BM87" s="38" t="s">
        <v>95</v>
      </c>
      <c r="BN87" s="38">
        <v>0.0</v>
      </c>
      <c r="BO87" s="38">
        <v>54501.0</v>
      </c>
      <c r="BP87" s="38">
        <v>12790.0</v>
      </c>
      <c r="BQ87" s="38">
        <v>1821315.0</v>
      </c>
      <c r="BR87" s="38">
        <v>3941856.0</v>
      </c>
      <c r="BS87" s="38">
        <v>1229287.0</v>
      </c>
      <c r="BT87" s="38">
        <v>131727.0</v>
      </c>
      <c r="BU87" s="38">
        <v>106874.0</v>
      </c>
      <c r="BV87" s="38">
        <v>128689.0</v>
      </c>
      <c r="BW87" s="38">
        <v>33868.0</v>
      </c>
      <c r="BX87" s="38">
        <v>32963.0</v>
      </c>
      <c r="BY87" s="38">
        <v>97905.0</v>
      </c>
      <c r="BZ87" s="38">
        <v>208964.0</v>
      </c>
      <c r="CA87" s="38" t="s">
        <v>96</v>
      </c>
      <c r="CB87" s="38" t="s">
        <v>96</v>
      </c>
      <c r="CC87" s="38">
        <v>0.0</v>
      </c>
      <c r="CD87" s="38">
        <v>0.0</v>
      </c>
      <c r="CE87" s="38">
        <v>0.0</v>
      </c>
      <c r="CF87" s="38">
        <v>0.0</v>
      </c>
      <c r="CG87" s="38">
        <v>0.0</v>
      </c>
      <c r="CH87" s="38">
        <v>0.0</v>
      </c>
      <c r="CI87" s="38">
        <v>0.0</v>
      </c>
      <c r="CJ87" s="38">
        <v>0.0</v>
      </c>
    </row>
    <row r="88" ht="15.75" customHeight="1">
      <c r="A88" s="15"/>
      <c r="B88" s="4" t="s">
        <v>35</v>
      </c>
      <c r="C88" s="35">
        <v>239794.0</v>
      </c>
      <c r="D88" s="36">
        <v>449504.0</v>
      </c>
      <c r="E88" s="36">
        <v>157383.0</v>
      </c>
      <c r="F88" s="36">
        <v>91606.0</v>
      </c>
      <c r="G88" s="36">
        <v>271352.0</v>
      </c>
      <c r="H88" s="36">
        <v>0.0</v>
      </c>
      <c r="I88" s="36">
        <v>0.0</v>
      </c>
      <c r="J88" s="36">
        <v>350806.0</v>
      </c>
      <c r="K88" s="36">
        <v>304302.0</v>
      </c>
      <c r="L88" s="36">
        <v>326033.0</v>
      </c>
      <c r="M88" s="36">
        <v>29509.0</v>
      </c>
      <c r="N88" s="36">
        <v>392062.0</v>
      </c>
      <c r="O88" s="37">
        <v>1185689.0</v>
      </c>
      <c r="P88" s="37">
        <v>154477.0</v>
      </c>
      <c r="Q88" s="37">
        <v>138366.0</v>
      </c>
      <c r="R88" s="37">
        <v>0.0</v>
      </c>
      <c r="S88" s="37">
        <v>23490.0</v>
      </c>
      <c r="T88" s="41">
        <v>0.0</v>
      </c>
      <c r="U88" s="41">
        <v>0.0</v>
      </c>
      <c r="V88" s="37">
        <v>383629.0</v>
      </c>
      <c r="W88" s="37">
        <v>159965.0</v>
      </c>
      <c r="X88" s="38">
        <v>711126.0</v>
      </c>
      <c r="Y88" s="38">
        <v>652344.0</v>
      </c>
      <c r="Z88" s="38">
        <v>1106365.0</v>
      </c>
      <c r="AA88" s="38">
        <v>575888.0</v>
      </c>
      <c r="AB88" s="38">
        <v>191058.0</v>
      </c>
      <c r="AC88" s="38">
        <v>469498.0</v>
      </c>
      <c r="AD88" s="40">
        <v>1066027.0</v>
      </c>
      <c r="AE88" s="39" t="s">
        <v>38</v>
      </c>
      <c r="AF88" s="38">
        <v>412039.0</v>
      </c>
      <c r="AG88" s="38">
        <v>197960.0</v>
      </c>
      <c r="AH88" s="38">
        <v>444106.0</v>
      </c>
      <c r="AI88" s="38">
        <v>0.0</v>
      </c>
      <c r="AJ88" s="38">
        <v>218935.0</v>
      </c>
      <c r="AK88" s="40">
        <v>685676.0</v>
      </c>
      <c r="AL88" s="39">
        <v>481499.0</v>
      </c>
      <c r="AM88" s="38">
        <v>169315.0</v>
      </c>
      <c r="AN88" s="38">
        <v>215127.0</v>
      </c>
      <c r="AO88" s="38">
        <v>172823.0</v>
      </c>
      <c r="AP88" s="38">
        <v>138401.0</v>
      </c>
      <c r="AQ88" s="38">
        <v>9257013.0</v>
      </c>
      <c r="AR88" s="38">
        <v>0.0</v>
      </c>
      <c r="AS88" s="38">
        <v>0.0</v>
      </c>
      <c r="AT88" s="38">
        <v>6199551.0</v>
      </c>
      <c r="AU88" s="38">
        <v>0.0</v>
      </c>
      <c r="AV88" s="38">
        <v>0.0</v>
      </c>
      <c r="AW88" s="38">
        <v>0.0</v>
      </c>
      <c r="AX88" s="38">
        <v>0.0</v>
      </c>
      <c r="AY88" s="38">
        <v>330276.0</v>
      </c>
      <c r="AZ88" s="38">
        <v>0.0</v>
      </c>
      <c r="BA88" s="38">
        <v>0.0</v>
      </c>
      <c r="BB88" s="38">
        <v>153453.0</v>
      </c>
      <c r="BC88" s="38">
        <v>185292.0</v>
      </c>
      <c r="BD88" s="38">
        <v>629039.0</v>
      </c>
      <c r="BE88" s="38">
        <v>0.0</v>
      </c>
      <c r="BF88" s="39">
        <v>189695.0</v>
      </c>
      <c r="BG88" s="38">
        <v>0.0</v>
      </c>
      <c r="BH88" s="38">
        <v>383491.0</v>
      </c>
      <c r="BI88" s="38">
        <v>13559.0</v>
      </c>
      <c r="BJ88" s="38">
        <v>0.0</v>
      </c>
      <c r="BK88" s="38">
        <v>32681.0</v>
      </c>
      <c r="BL88" s="38">
        <v>46198.0</v>
      </c>
      <c r="BM88" s="38" t="s">
        <v>95</v>
      </c>
      <c r="BN88" s="38">
        <v>0.0</v>
      </c>
      <c r="BO88" s="38">
        <v>58100.0</v>
      </c>
      <c r="BP88" s="38">
        <v>15789.0</v>
      </c>
      <c r="BQ88" s="38">
        <v>5108857.0</v>
      </c>
      <c r="BR88" s="38">
        <v>1.3642281E7</v>
      </c>
      <c r="BS88" s="38">
        <v>2186361.0</v>
      </c>
      <c r="BT88" s="38">
        <v>241327.0</v>
      </c>
      <c r="BU88" s="38">
        <v>182303.0</v>
      </c>
      <c r="BV88" s="38">
        <v>106233.0</v>
      </c>
      <c r="BW88" s="38">
        <v>45358.0</v>
      </c>
      <c r="BX88" s="38">
        <v>107249.0</v>
      </c>
      <c r="BY88" s="38">
        <v>147120.0</v>
      </c>
      <c r="BZ88" s="38">
        <v>277295.0</v>
      </c>
      <c r="CA88" s="38" t="s">
        <v>96</v>
      </c>
      <c r="CB88" s="38" t="s">
        <v>96</v>
      </c>
      <c r="CC88" s="38">
        <v>0.0</v>
      </c>
      <c r="CD88" s="38">
        <v>0.0</v>
      </c>
      <c r="CE88" s="38">
        <v>0.0</v>
      </c>
      <c r="CF88" s="38">
        <v>0.0</v>
      </c>
      <c r="CG88" s="38">
        <v>0.0</v>
      </c>
      <c r="CH88" s="38">
        <v>0.0</v>
      </c>
      <c r="CI88" s="38">
        <v>0.0</v>
      </c>
      <c r="CJ88" s="38">
        <v>0.0</v>
      </c>
    </row>
    <row r="89" ht="15.75" customHeight="1">
      <c r="A89" s="15"/>
      <c r="B89" s="4" t="s">
        <v>36</v>
      </c>
      <c r="C89" s="35">
        <v>266856.0</v>
      </c>
      <c r="D89" s="36">
        <v>223378.0</v>
      </c>
      <c r="E89" s="36">
        <v>149459.0</v>
      </c>
      <c r="F89" s="36">
        <v>255086.0</v>
      </c>
      <c r="G89" s="36">
        <v>300874.0</v>
      </c>
      <c r="H89" s="36">
        <v>0.0</v>
      </c>
      <c r="I89" s="36">
        <v>0.0</v>
      </c>
      <c r="J89" s="36">
        <v>503610.0</v>
      </c>
      <c r="K89" s="36">
        <v>367305.0</v>
      </c>
      <c r="L89" s="36">
        <v>448847.0</v>
      </c>
      <c r="M89" s="36">
        <v>79928.0</v>
      </c>
      <c r="N89" s="36">
        <v>449736.0</v>
      </c>
      <c r="O89" s="37">
        <v>1690160.0</v>
      </c>
      <c r="P89" s="37">
        <v>196011.0</v>
      </c>
      <c r="Q89" s="37">
        <v>179632.0</v>
      </c>
      <c r="R89" s="37">
        <v>0.0</v>
      </c>
      <c r="S89" s="37">
        <v>37520.0</v>
      </c>
      <c r="T89" s="41">
        <v>0.0</v>
      </c>
      <c r="U89" s="41">
        <v>0.0</v>
      </c>
      <c r="V89" s="37">
        <v>615358.0</v>
      </c>
      <c r="W89" s="37">
        <v>243493.0</v>
      </c>
      <c r="X89" s="38">
        <v>612636.0</v>
      </c>
      <c r="Y89" s="38">
        <v>656733.0</v>
      </c>
      <c r="Z89" s="38">
        <v>581569.0</v>
      </c>
      <c r="AA89" s="38">
        <v>349486.0</v>
      </c>
      <c r="AB89" s="38">
        <v>259560.0</v>
      </c>
      <c r="AC89" s="38">
        <v>677634.0</v>
      </c>
      <c r="AD89" s="39">
        <v>1185195.0</v>
      </c>
      <c r="AE89" s="39" t="s">
        <v>38</v>
      </c>
      <c r="AF89" s="38">
        <v>233690.0</v>
      </c>
      <c r="AG89" s="38">
        <v>238694.0</v>
      </c>
      <c r="AH89" s="38">
        <v>451080.0</v>
      </c>
      <c r="AI89" s="38">
        <v>80054.0</v>
      </c>
      <c r="AJ89" s="38">
        <v>299395.0</v>
      </c>
      <c r="AK89" s="40">
        <v>889851.0</v>
      </c>
      <c r="AL89" s="39">
        <v>473282.0</v>
      </c>
      <c r="AM89" s="38">
        <v>209867.0</v>
      </c>
      <c r="AN89" s="38">
        <v>276035.0</v>
      </c>
      <c r="AO89" s="38">
        <v>254695.0</v>
      </c>
      <c r="AP89" s="38">
        <v>154809.0</v>
      </c>
      <c r="AQ89" s="38">
        <v>6379036.0</v>
      </c>
      <c r="AR89" s="38">
        <v>0.0</v>
      </c>
      <c r="AS89" s="38">
        <v>0.0</v>
      </c>
      <c r="AT89" s="38">
        <v>5070613.0</v>
      </c>
      <c r="AU89" s="38">
        <v>0.0</v>
      </c>
      <c r="AV89" s="38">
        <v>0.0</v>
      </c>
      <c r="AW89" s="38">
        <v>0.0</v>
      </c>
      <c r="AX89" s="38">
        <v>0.0</v>
      </c>
      <c r="AY89" s="38">
        <v>253108.0</v>
      </c>
      <c r="AZ89" s="38">
        <v>0.0</v>
      </c>
      <c r="BA89" s="38">
        <v>0.0</v>
      </c>
      <c r="BB89" s="38">
        <v>67482.0</v>
      </c>
      <c r="BC89" s="38">
        <v>144865.0</v>
      </c>
      <c r="BD89" s="38">
        <v>909691.0</v>
      </c>
      <c r="BE89" s="38">
        <v>0.0</v>
      </c>
      <c r="BF89" s="39">
        <v>238306.0</v>
      </c>
      <c r="BG89" s="38">
        <v>0.0</v>
      </c>
      <c r="BH89" s="38">
        <v>613395.0</v>
      </c>
      <c r="BI89" s="38">
        <v>17982.0</v>
      </c>
      <c r="BJ89" s="38">
        <v>0.0</v>
      </c>
      <c r="BK89" s="38">
        <v>33598.0</v>
      </c>
      <c r="BL89" s="38">
        <v>17848.0</v>
      </c>
      <c r="BM89" s="38" t="s">
        <v>95</v>
      </c>
      <c r="BN89" s="38">
        <v>0.0</v>
      </c>
      <c r="BO89" s="38">
        <v>148153.0</v>
      </c>
      <c r="BP89" s="38">
        <v>25481.0</v>
      </c>
      <c r="BQ89" s="38">
        <v>4256497.0</v>
      </c>
      <c r="BR89" s="38">
        <v>1.1530638E7</v>
      </c>
      <c r="BS89" s="38">
        <v>2572570.0</v>
      </c>
      <c r="BT89" s="38">
        <v>404232.0</v>
      </c>
      <c r="BU89" s="38">
        <v>229419.0</v>
      </c>
      <c r="BV89" s="38">
        <v>190116.0</v>
      </c>
      <c r="BW89" s="38">
        <v>71592.0</v>
      </c>
      <c r="BX89" s="38">
        <v>155626.0</v>
      </c>
      <c r="BY89" s="38">
        <v>230899.0</v>
      </c>
      <c r="BZ89" s="38">
        <v>386871.0</v>
      </c>
      <c r="CA89" s="38" t="s">
        <v>96</v>
      </c>
      <c r="CB89" s="38" t="s">
        <v>96</v>
      </c>
      <c r="CC89" s="38">
        <v>0.0</v>
      </c>
      <c r="CD89" s="38">
        <v>0.0</v>
      </c>
      <c r="CE89" s="38">
        <v>0.0</v>
      </c>
      <c r="CF89" s="38">
        <v>0.0</v>
      </c>
      <c r="CG89" s="38">
        <v>0.0</v>
      </c>
      <c r="CH89" s="38">
        <v>0.0</v>
      </c>
      <c r="CI89" s="38">
        <v>0.0</v>
      </c>
      <c r="CJ89" s="38">
        <v>0.0</v>
      </c>
    </row>
    <row r="90" ht="15.75" customHeight="1">
      <c r="A90" s="15"/>
      <c r="B90" s="42" t="s">
        <v>37</v>
      </c>
      <c r="C90" s="35" t="s">
        <v>38</v>
      </c>
      <c r="D90" s="35" t="s">
        <v>38</v>
      </c>
      <c r="E90" s="35" t="s">
        <v>38</v>
      </c>
      <c r="F90" s="35" t="s">
        <v>38</v>
      </c>
      <c r="G90" s="35" t="s">
        <v>38</v>
      </c>
      <c r="H90" s="35" t="s">
        <v>38</v>
      </c>
      <c r="I90" s="35" t="s">
        <v>38</v>
      </c>
      <c r="J90" s="35" t="s">
        <v>38</v>
      </c>
      <c r="K90" s="35" t="s">
        <v>38</v>
      </c>
      <c r="L90" s="35" t="s">
        <v>38</v>
      </c>
      <c r="M90" s="35" t="s">
        <v>38</v>
      </c>
      <c r="N90" s="35" t="s">
        <v>38</v>
      </c>
      <c r="O90" s="38" t="s">
        <v>38</v>
      </c>
      <c r="P90" s="38" t="s">
        <v>38</v>
      </c>
      <c r="Q90" s="38" t="s">
        <v>38</v>
      </c>
      <c r="R90" s="38" t="s">
        <v>38</v>
      </c>
      <c r="S90" s="38" t="s">
        <v>38</v>
      </c>
      <c r="T90" s="38" t="s">
        <v>38</v>
      </c>
      <c r="U90" s="38" t="s">
        <v>38</v>
      </c>
      <c r="V90" s="38" t="s">
        <v>38</v>
      </c>
      <c r="W90" s="38" t="s">
        <v>38</v>
      </c>
      <c r="X90" s="38" t="s">
        <v>38</v>
      </c>
      <c r="Y90" s="38" t="s">
        <v>38</v>
      </c>
      <c r="Z90" s="38" t="s">
        <v>38</v>
      </c>
      <c r="AA90" s="38" t="s">
        <v>38</v>
      </c>
      <c r="AB90" s="38" t="s">
        <v>38</v>
      </c>
      <c r="AC90" s="38" t="s">
        <v>38</v>
      </c>
      <c r="AD90" s="39" t="s">
        <v>38</v>
      </c>
      <c r="AE90" s="39" t="s">
        <v>38</v>
      </c>
      <c r="AF90" s="38" t="s">
        <v>38</v>
      </c>
      <c r="AG90" s="38" t="s">
        <v>38</v>
      </c>
      <c r="AH90" s="38" t="s">
        <v>38</v>
      </c>
      <c r="AI90" s="38" t="s">
        <v>38</v>
      </c>
      <c r="AJ90" s="38" t="s">
        <v>38</v>
      </c>
      <c r="AK90" s="40" t="s">
        <v>38</v>
      </c>
      <c r="AL90" s="39" t="s">
        <v>38</v>
      </c>
      <c r="AM90" s="38" t="s">
        <v>38</v>
      </c>
      <c r="AN90" s="38" t="s">
        <v>38</v>
      </c>
      <c r="AO90" s="38" t="s">
        <v>38</v>
      </c>
      <c r="AP90" s="38" t="s">
        <v>38</v>
      </c>
      <c r="AQ90" s="38" t="s">
        <v>38</v>
      </c>
      <c r="AR90" s="38" t="s">
        <v>38</v>
      </c>
      <c r="AS90" s="38" t="s">
        <v>38</v>
      </c>
      <c r="AT90" s="38" t="s">
        <v>38</v>
      </c>
      <c r="AU90" s="38" t="s">
        <v>38</v>
      </c>
      <c r="AV90" s="38" t="s">
        <v>38</v>
      </c>
      <c r="AW90" s="38" t="s">
        <v>38</v>
      </c>
      <c r="AX90" s="38" t="s">
        <v>38</v>
      </c>
      <c r="AY90" s="38" t="s">
        <v>38</v>
      </c>
      <c r="AZ90" s="38" t="s">
        <v>38</v>
      </c>
      <c r="BA90" s="38" t="s">
        <v>38</v>
      </c>
      <c r="BB90" s="38" t="s">
        <v>38</v>
      </c>
      <c r="BC90" s="38" t="s">
        <v>38</v>
      </c>
      <c r="BD90" s="38" t="s">
        <v>38</v>
      </c>
      <c r="BE90" s="38" t="s">
        <v>38</v>
      </c>
      <c r="BF90" s="39" t="s">
        <v>38</v>
      </c>
      <c r="BG90" s="38" t="s">
        <v>38</v>
      </c>
      <c r="BH90" s="38" t="s">
        <v>38</v>
      </c>
      <c r="BI90" s="38" t="s">
        <v>38</v>
      </c>
      <c r="BJ90" s="38" t="s">
        <v>38</v>
      </c>
      <c r="BK90" s="38" t="s">
        <v>38</v>
      </c>
      <c r="BL90" s="38" t="s">
        <v>38</v>
      </c>
      <c r="BM90" s="38" t="s">
        <v>38</v>
      </c>
      <c r="BN90" s="38" t="s">
        <v>38</v>
      </c>
      <c r="BO90" s="38" t="s">
        <v>38</v>
      </c>
      <c r="BP90" s="38" t="s">
        <v>38</v>
      </c>
      <c r="BQ90" s="38" t="s">
        <v>38</v>
      </c>
      <c r="BR90" s="38" t="s">
        <v>38</v>
      </c>
      <c r="BS90" s="38" t="s">
        <v>38</v>
      </c>
      <c r="BT90" s="38" t="s">
        <v>38</v>
      </c>
      <c r="BU90" s="38" t="s">
        <v>38</v>
      </c>
      <c r="BV90" s="38" t="s">
        <v>38</v>
      </c>
      <c r="BW90" s="38" t="s">
        <v>38</v>
      </c>
      <c r="BX90" s="38" t="s">
        <v>38</v>
      </c>
      <c r="BY90" s="38" t="s">
        <v>38</v>
      </c>
      <c r="BZ90" s="38" t="s">
        <v>38</v>
      </c>
      <c r="CA90" s="38" t="s">
        <v>38</v>
      </c>
      <c r="CB90" s="38" t="s">
        <v>38</v>
      </c>
      <c r="CC90" s="38" t="s">
        <v>38</v>
      </c>
      <c r="CD90" s="38" t="s">
        <v>38</v>
      </c>
      <c r="CE90" s="38" t="s">
        <v>38</v>
      </c>
      <c r="CF90" s="38" t="s">
        <v>38</v>
      </c>
      <c r="CG90" s="38" t="s">
        <v>38</v>
      </c>
      <c r="CH90" s="38" t="s">
        <v>38</v>
      </c>
      <c r="CI90" s="38" t="s">
        <v>38</v>
      </c>
      <c r="CJ90" s="38" t="s">
        <v>38</v>
      </c>
    </row>
    <row r="91" ht="15.75" customHeight="1">
      <c r="A91" s="15"/>
      <c r="B91" s="4" t="s">
        <v>39</v>
      </c>
      <c r="C91" s="35">
        <v>509450.0</v>
      </c>
      <c r="D91" s="36">
        <v>220323.0</v>
      </c>
      <c r="E91" s="36">
        <v>161550.0</v>
      </c>
      <c r="F91" s="36">
        <v>206581.0</v>
      </c>
      <c r="G91" s="36">
        <v>383035.0</v>
      </c>
      <c r="H91" s="36">
        <v>0.0</v>
      </c>
      <c r="I91" s="36">
        <v>0.0</v>
      </c>
      <c r="J91" s="36">
        <v>469037.0</v>
      </c>
      <c r="K91" s="36">
        <v>467183.0</v>
      </c>
      <c r="L91" s="36">
        <v>498380.0</v>
      </c>
      <c r="M91" s="36">
        <v>84772.0</v>
      </c>
      <c r="N91" s="36">
        <v>487566.0</v>
      </c>
      <c r="O91" s="37">
        <v>1260011.0</v>
      </c>
      <c r="P91" s="37">
        <v>234283.0</v>
      </c>
      <c r="Q91" s="37">
        <v>118579.0</v>
      </c>
      <c r="R91" s="37">
        <v>0.0</v>
      </c>
      <c r="S91" s="37">
        <v>53172.0</v>
      </c>
      <c r="T91" s="41">
        <v>0.0</v>
      </c>
      <c r="U91" s="41">
        <v>0.0</v>
      </c>
      <c r="V91" s="37">
        <v>803946.0</v>
      </c>
      <c r="W91" s="37">
        <v>295054.0</v>
      </c>
      <c r="X91" s="38">
        <v>866016.0</v>
      </c>
      <c r="Y91" s="38">
        <v>737635.0</v>
      </c>
      <c r="Z91" s="38">
        <v>778280.0</v>
      </c>
      <c r="AA91" s="38">
        <v>577111.0</v>
      </c>
      <c r="AB91" s="38">
        <v>274722.0</v>
      </c>
      <c r="AC91" s="38">
        <v>612536.0</v>
      </c>
      <c r="AD91" s="39">
        <v>1268933.0</v>
      </c>
      <c r="AE91" s="39" t="s">
        <v>38</v>
      </c>
      <c r="AF91" s="38">
        <v>233618.0</v>
      </c>
      <c r="AG91" s="38">
        <v>263234.0</v>
      </c>
      <c r="AH91" s="38">
        <v>539158.0</v>
      </c>
      <c r="AI91" s="38">
        <v>98655.0</v>
      </c>
      <c r="AJ91" s="38">
        <v>285416.0</v>
      </c>
      <c r="AK91" s="40">
        <v>929861.0</v>
      </c>
      <c r="AL91" s="39">
        <v>409730.0</v>
      </c>
      <c r="AM91" s="38">
        <v>249792.0</v>
      </c>
      <c r="AN91" s="38">
        <v>293068.0</v>
      </c>
      <c r="AO91" s="38">
        <v>283877.0</v>
      </c>
      <c r="AP91" s="38">
        <v>189445.0</v>
      </c>
      <c r="AQ91" s="38">
        <v>2.4319157E7</v>
      </c>
      <c r="AR91" s="38">
        <v>0.0</v>
      </c>
      <c r="AS91" s="38">
        <v>0.0</v>
      </c>
      <c r="AT91" s="38">
        <v>1.9529764E7</v>
      </c>
      <c r="AU91" s="38">
        <v>0.0</v>
      </c>
      <c r="AV91" s="38">
        <v>0.0</v>
      </c>
      <c r="AW91" s="38">
        <v>0.0</v>
      </c>
      <c r="AX91" s="38">
        <v>0.0</v>
      </c>
      <c r="AY91" s="38">
        <v>227397.0</v>
      </c>
      <c r="AZ91" s="38">
        <v>0.0</v>
      </c>
      <c r="BA91" s="38">
        <v>0.0</v>
      </c>
      <c r="BB91" s="38">
        <v>76349.0</v>
      </c>
      <c r="BC91" s="38">
        <v>162409.0</v>
      </c>
      <c r="BD91" s="38">
        <v>983348.0</v>
      </c>
      <c r="BE91" s="38">
        <v>0.0</v>
      </c>
      <c r="BF91" s="39">
        <v>304850.0</v>
      </c>
      <c r="BG91" s="38">
        <v>0.0</v>
      </c>
      <c r="BH91" s="38">
        <v>805164.0</v>
      </c>
      <c r="BI91" s="38">
        <v>14583.0</v>
      </c>
      <c r="BJ91" s="38">
        <v>0.0</v>
      </c>
      <c r="BK91" s="38">
        <v>31640.0</v>
      </c>
      <c r="BL91" s="38">
        <v>67035.0</v>
      </c>
      <c r="BM91" s="38" t="s">
        <v>95</v>
      </c>
      <c r="BN91" s="38">
        <v>0.0</v>
      </c>
      <c r="BO91" s="38">
        <v>128393.0</v>
      </c>
      <c r="BP91" s="38">
        <v>24539.0</v>
      </c>
      <c r="BQ91" s="38">
        <v>6031059.0</v>
      </c>
      <c r="BR91" s="38">
        <v>1.8026441E7</v>
      </c>
      <c r="BS91" s="38">
        <v>2418836.0</v>
      </c>
      <c r="BT91" s="38">
        <v>468153.0</v>
      </c>
      <c r="BU91" s="38">
        <v>247147.0</v>
      </c>
      <c r="BV91" s="38">
        <v>178204.0</v>
      </c>
      <c r="BW91" s="38">
        <v>127657.0</v>
      </c>
      <c r="BX91" s="38">
        <v>236884.0</v>
      </c>
      <c r="BY91" s="38">
        <v>227689.0</v>
      </c>
      <c r="BZ91" s="38">
        <v>417006.0</v>
      </c>
      <c r="CA91" s="38" t="s">
        <v>96</v>
      </c>
      <c r="CB91" s="38" t="s">
        <v>96</v>
      </c>
      <c r="CC91" s="38">
        <v>0.0</v>
      </c>
      <c r="CD91" s="38">
        <v>0.0</v>
      </c>
      <c r="CE91" s="38">
        <v>0.0</v>
      </c>
      <c r="CF91" s="38">
        <v>0.0</v>
      </c>
      <c r="CG91" s="38">
        <v>0.0</v>
      </c>
      <c r="CH91" s="38">
        <v>0.0</v>
      </c>
      <c r="CI91" s="38">
        <v>0.0</v>
      </c>
      <c r="CJ91" s="38">
        <v>0.0</v>
      </c>
    </row>
    <row r="92" ht="15.75" customHeight="1">
      <c r="A92" s="15"/>
      <c r="B92" s="4" t="s">
        <v>40</v>
      </c>
      <c r="C92" s="35">
        <v>408196.0</v>
      </c>
      <c r="D92" s="36">
        <v>248341.0</v>
      </c>
      <c r="E92" s="36">
        <v>123547.0</v>
      </c>
      <c r="F92" s="36">
        <v>95099.0</v>
      </c>
      <c r="G92" s="36">
        <v>235355.0</v>
      </c>
      <c r="H92" s="36">
        <v>0.0</v>
      </c>
      <c r="I92" s="36">
        <v>0.0</v>
      </c>
      <c r="J92" s="36">
        <v>393288.0</v>
      </c>
      <c r="K92" s="36">
        <v>254548.0</v>
      </c>
      <c r="L92" s="36">
        <v>313902.0</v>
      </c>
      <c r="M92" s="36">
        <v>65980.0</v>
      </c>
      <c r="N92" s="36">
        <v>471295.0</v>
      </c>
      <c r="O92" s="37">
        <v>1177172.0</v>
      </c>
      <c r="P92" s="37">
        <v>115359.0</v>
      </c>
      <c r="Q92" s="37">
        <v>150771.0</v>
      </c>
      <c r="R92" s="37">
        <v>0.0</v>
      </c>
      <c r="S92" s="37">
        <v>36190.0</v>
      </c>
      <c r="T92" s="41">
        <v>0.0</v>
      </c>
      <c r="U92" s="41">
        <v>0.0</v>
      </c>
      <c r="V92" s="37">
        <v>509595.0</v>
      </c>
      <c r="W92" s="37">
        <v>186562.0</v>
      </c>
      <c r="X92" s="38">
        <v>114766.0</v>
      </c>
      <c r="Y92" s="38">
        <v>294773.0</v>
      </c>
      <c r="Z92" s="38">
        <v>379568.0</v>
      </c>
      <c r="AA92" s="38">
        <v>137156.0</v>
      </c>
      <c r="AB92" s="38">
        <v>139599.0</v>
      </c>
      <c r="AC92" s="38">
        <v>513868.0</v>
      </c>
      <c r="AD92" s="39">
        <v>637231.0</v>
      </c>
      <c r="AE92" s="39" t="s">
        <v>38</v>
      </c>
      <c r="AF92" s="38">
        <v>173713.0</v>
      </c>
      <c r="AG92" s="38">
        <v>156523.0</v>
      </c>
      <c r="AH92" s="38">
        <v>341126.0</v>
      </c>
      <c r="AI92" s="38">
        <v>95728.0</v>
      </c>
      <c r="AJ92" s="38">
        <v>171259.0</v>
      </c>
      <c r="AK92" s="40">
        <v>622487.0</v>
      </c>
      <c r="AL92" s="39">
        <v>376798.0</v>
      </c>
      <c r="AM92" s="38">
        <v>176392.0</v>
      </c>
      <c r="AN92" s="38">
        <v>276482.0</v>
      </c>
      <c r="AO92" s="38">
        <v>186393.0</v>
      </c>
      <c r="AP92" s="38">
        <v>149154.0</v>
      </c>
      <c r="AQ92" s="38">
        <v>3008060.0</v>
      </c>
      <c r="AR92" s="38">
        <v>0.0</v>
      </c>
      <c r="AS92" s="38">
        <v>0.0</v>
      </c>
      <c r="AT92" s="38">
        <v>3506047.0</v>
      </c>
      <c r="AU92" s="38">
        <v>0.0</v>
      </c>
      <c r="AV92" s="38">
        <v>0.0</v>
      </c>
      <c r="AW92" s="38">
        <v>0.0</v>
      </c>
      <c r="AX92" s="38">
        <v>0.0</v>
      </c>
      <c r="AY92" s="38">
        <v>135751.0</v>
      </c>
      <c r="AZ92" s="38">
        <v>0.0</v>
      </c>
      <c r="BA92" s="38">
        <v>0.0</v>
      </c>
      <c r="BB92" s="38">
        <v>0.0</v>
      </c>
      <c r="BC92" s="38">
        <v>240485.0</v>
      </c>
      <c r="BD92" s="38">
        <v>616118.0</v>
      </c>
      <c r="BE92" s="38">
        <v>0.0</v>
      </c>
      <c r="BF92" s="39">
        <v>167045.0</v>
      </c>
      <c r="BG92" s="38">
        <v>0.0</v>
      </c>
      <c r="BH92" s="38">
        <v>431579.0</v>
      </c>
      <c r="BI92" s="38">
        <v>13127.0</v>
      </c>
      <c r="BJ92" s="38">
        <v>0.0</v>
      </c>
      <c r="BK92" s="38">
        <v>31845.0</v>
      </c>
      <c r="BL92" s="38">
        <v>15632.0</v>
      </c>
      <c r="BM92" s="38" t="s">
        <v>95</v>
      </c>
      <c r="BN92" s="38">
        <v>0.0</v>
      </c>
      <c r="BO92" s="38">
        <v>68847.0</v>
      </c>
      <c r="BP92" s="38">
        <v>17711.0</v>
      </c>
      <c r="BQ92" s="38">
        <v>837886.0</v>
      </c>
      <c r="BR92" s="38">
        <v>2579708.0</v>
      </c>
      <c r="BS92" s="38">
        <v>943109.0</v>
      </c>
      <c r="BT92" s="38">
        <v>174415.0</v>
      </c>
      <c r="BU92" s="38">
        <v>93669.0</v>
      </c>
      <c r="BV92" s="38">
        <v>147952.0</v>
      </c>
      <c r="BW92" s="38">
        <v>18915.0</v>
      </c>
      <c r="BX92" s="38">
        <v>60859.0</v>
      </c>
      <c r="BY92" s="38">
        <v>99723.0</v>
      </c>
      <c r="BZ92" s="38">
        <v>230548.0</v>
      </c>
      <c r="CA92" s="38" t="s">
        <v>96</v>
      </c>
      <c r="CB92" s="38" t="s">
        <v>96</v>
      </c>
      <c r="CC92" s="38">
        <v>0.0</v>
      </c>
      <c r="CD92" s="38">
        <v>0.0</v>
      </c>
      <c r="CE92" s="38">
        <v>0.0</v>
      </c>
      <c r="CF92" s="38">
        <v>0.0</v>
      </c>
      <c r="CG92" s="38">
        <v>0.0</v>
      </c>
      <c r="CH92" s="38">
        <v>0.0</v>
      </c>
      <c r="CI92" s="38">
        <v>0.0</v>
      </c>
      <c r="CJ92" s="38">
        <v>0.0</v>
      </c>
    </row>
    <row r="93" ht="15.75" customHeight="1">
      <c r="A93" s="15"/>
      <c r="B93" s="4" t="s">
        <v>41</v>
      </c>
      <c r="C93" s="35">
        <v>282794.0</v>
      </c>
      <c r="D93" s="36">
        <v>204223.0</v>
      </c>
      <c r="E93" s="36">
        <v>40263.0</v>
      </c>
      <c r="F93" s="36">
        <v>20391.0</v>
      </c>
      <c r="G93" s="36">
        <v>167971.0</v>
      </c>
      <c r="H93" s="36">
        <v>0.0</v>
      </c>
      <c r="I93" s="36">
        <v>0.0</v>
      </c>
      <c r="J93" s="36">
        <v>307103.0</v>
      </c>
      <c r="K93" s="36">
        <v>130347.0</v>
      </c>
      <c r="L93" s="36">
        <v>233750.0</v>
      </c>
      <c r="M93" s="36">
        <v>64473.0</v>
      </c>
      <c r="N93" s="36">
        <v>345673.0</v>
      </c>
      <c r="O93" s="37">
        <v>644086.0</v>
      </c>
      <c r="P93" s="37">
        <v>95165.0</v>
      </c>
      <c r="Q93" s="37">
        <v>107314.0</v>
      </c>
      <c r="R93" s="37">
        <v>0.0</v>
      </c>
      <c r="S93" s="37">
        <v>12874.0</v>
      </c>
      <c r="T93" s="41">
        <v>0.0</v>
      </c>
      <c r="U93" s="41">
        <v>0.0</v>
      </c>
      <c r="V93" s="37">
        <v>343930.0</v>
      </c>
      <c r="W93" s="37">
        <v>121710.0</v>
      </c>
      <c r="X93" s="38">
        <v>61944.0</v>
      </c>
      <c r="Y93" s="38">
        <v>118018.0</v>
      </c>
      <c r="Z93" s="38">
        <v>191449.0</v>
      </c>
      <c r="AA93" s="38">
        <v>86209.0</v>
      </c>
      <c r="AB93" s="38">
        <v>0.0</v>
      </c>
      <c r="AC93" s="38">
        <v>219632.0</v>
      </c>
      <c r="AD93" s="39">
        <v>426338.0</v>
      </c>
      <c r="AE93" s="39" t="s">
        <v>38</v>
      </c>
      <c r="AF93" s="38">
        <v>113893.0</v>
      </c>
      <c r="AG93" s="38">
        <v>133131.0</v>
      </c>
      <c r="AH93" s="38">
        <v>262472.0</v>
      </c>
      <c r="AI93" s="38">
        <v>65584.0</v>
      </c>
      <c r="AJ93" s="38">
        <v>139725.0</v>
      </c>
      <c r="AK93" s="40">
        <v>457210.0</v>
      </c>
      <c r="AL93" s="39">
        <v>239422.0</v>
      </c>
      <c r="AM93" s="38">
        <v>100902.0</v>
      </c>
      <c r="AN93" s="38">
        <v>212482.0</v>
      </c>
      <c r="AO93" s="38">
        <v>147940.0</v>
      </c>
      <c r="AP93" s="38">
        <v>80907.0</v>
      </c>
      <c r="AQ93" s="38">
        <v>1471516.0</v>
      </c>
      <c r="AR93" s="38">
        <v>0.0</v>
      </c>
      <c r="AS93" s="38">
        <v>0.0</v>
      </c>
      <c r="AT93" s="38">
        <v>2500272.0</v>
      </c>
      <c r="AU93" s="38">
        <v>0.0</v>
      </c>
      <c r="AV93" s="38">
        <v>0.0</v>
      </c>
      <c r="AW93" s="38">
        <v>0.0</v>
      </c>
      <c r="AX93" s="38">
        <v>0.0</v>
      </c>
      <c r="AY93" s="38">
        <v>98800.0</v>
      </c>
      <c r="AZ93" s="38">
        <v>0.0</v>
      </c>
      <c r="BA93" s="38">
        <v>0.0</v>
      </c>
      <c r="BB93" s="38">
        <v>12766.0</v>
      </c>
      <c r="BC93" s="38">
        <v>83359.0</v>
      </c>
      <c r="BD93" s="38">
        <v>420354.0</v>
      </c>
      <c r="BE93" s="38">
        <v>0.0</v>
      </c>
      <c r="BF93" s="39">
        <v>133085.0</v>
      </c>
      <c r="BG93" s="38">
        <v>0.0</v>
      </c>
      <c r="BH93" s="38">
        <v>343979.0</v>
      </c>
      <c r="BI93" s="38">
        <v>18609.0</v>
      </c>
      <c r="BJ93" s="38">
        <v>0.0</v>
      </c>
      <c r="BK93" s="38">
        <v>30217.0</v>
      </c>
      <c r="BL93" s="38">
        <v>11029.0</v>
      </c>
      <c r="BM93" s="38" t="s">
        <v>95</v>
      </c>
      <c r="BN93" s="38">
        <v>0.0</v>
      </c>
      <c r="BO93" s="38">
        <v>54876.0</v>
      </c>
      <c r="BP93" s="38">
        <v>0.0</v>
      </c>
      <c r="BQ93" s="38">
        <v>445126.0</v>
      </c>
      <c r="BR93" s="38">
        <v>1144730.0</v>
      </c>
      <c r="BS93" s="38">
        <v>363052.0</v>
      </c>
      <c r="BT93" s="38">
        <v>72972.0</v>
      </c>
      <c r="BU93" s="38">
        <v>49428.0</v>
      </c>
      <c r="BV93" s="38">
        <v>113611.0</v>
      </c>
      <c r="BW93" s="38">
        <v>34409.0</v>
      </c>
      <c r="BX93" s="38">
        <v>0.0</v>
      </c>
      <c r="BY93" s="38">
        <v>65606.0</v>
      </c>
      <c r="BZ93" s="38">
        <v>125515.0</v>
      </c>
      <c r="CA93" s="38" t="s">
        <v>96</v>
      </c>
      <c r="CB93" s="38" t="s">
        <v>96</v>
      </c>
      <c r="CC93" s="38">
        <v>0.0</v>
      </c>
      <c r="CD93" s="38">
        <v>0.0</v>
      </c>
      <c r="CE93" s="38">
        <v>0.0</v>
      </c>
      <c r="CF93" s="38">
        <v>0.0</v>
      </c>
      <c r="CG93" s="38">
        <v>0.0</v>
      </c>
      <c r="CH93" s="38">
        <v>0.0</v>
      </c>
      <c r="CI93" s="38">
        <v>0.0</v>
      </c>
      <c r="CJ93" s="38">
        <v>0.0</v>
      </c>
    </row>
    <row r="94" ht="15.75" customHeight="1">
      <c r="A94" s="16"/>
      <c r="B94" s="4" t="s">
        <v>42</v>
      </c>
      <c r="C94" s="35">
        <v>99558.0</v>
      </c>
      <c r="D94" s="36">
        <v>233949.0</v>
      </c>
      <c r="E94" s="36">
        <v>13592.0</v>
      </c>
      <c r="F94" s="36">
        <v>0.0</v>
      </c>
      <c r="G94" s="36">
        <v>99964.0</v>
      </c>
      <c r="H94" s="36">
        <v>0.0</v>
      </c>
      <c r="I94" s="36">
        <v>0.0</v>
      </c>
      <c r="J94" s="36">
        <v>10945.0</v>
      </c>
      <c r="K94" s="36">
        <v>34121.0</v>
      </c>
      <c r="L94" s="36">
        <v>26231.0</v>
      </c>
      <c r="M94" s="36">
        <v>12767.0</v>
      </c>
      <c r="N94" s="36">
        <v>0.0</v>
      </c>
      <c r="O94" s="37">
        <v>0.0</v>
      </c>
      <c r="P94" s="37">
        <v>0.0</v>
      </c>
      <c r="Q94" s="37">
        <v>0.0</v>
      </c>
      <c r="R94" s="37">
        <v>0.0</v>
      </c>
      <c r="S94" s="37">
        <v>0.0</v>
      </c>
      <c r="T94" s="41">
        <v>0.0</v>
      </c>
      <c r="U94" s="41">
        <v>0.0</v>
      </c>
      <c r="V94" s="37">
        <v>13509.0</v>
      </c>
      <c r="W94" s="37">
        <v>0.0</v>
      </c>
      <c r="X94" s="38">
        <v>0.0</v>
      </c>
      <c r="Y94" s="38">
        <v>12194.0</v>
      </c>
      <c r="Z94" s="38">
        <v>90065.0</v>
      </c>
      <c r="AA94" s="38">
        <v>0.0</v>
      </c>
      <c r="AB94" s="38">
        <v>11584.0</v>
      </c>
      <c r="AC94" s="38">
        <v>45612.0</v>
      </c>
      <c r="AD94" s="39">
        <v>86843.0</v>
      </c>
      <c r="AE94" s="39" t="s">
        <v>38</v>
      </c>
      <c r="AF94" s="38">
        <v>34883.0</v>
      </c>
      <c r="AG94" s="38">
        <v>0.0</v>
      </c>
      <c r="AH94" s="38">
        <v>44008.0</v>
      </c>
      <c r="AI94" s="38">
        <v>0.0</v>
      </c>
      <c r="AJ94" s="38">
        <v>0.0</v>
      </c>
      <c r="AK94" s="39">
        <v>90618.0</v>
      </c>
      <c r="AL94" s="39">
        <v>76081.0</v>
      </c>
      <c r="AM94" s="38">
        <v>0.0</v>
      </c>
      <c r="AN94" s="38">
        <v>41489.0</v>
      </c>
      <c r="AO94" s="38">
        <v>0.0</v>
      </c>
      <c r="AP94" s="38">
        <v>10128.0</v>
      </c>
      <c r="AQ94" s="38">
        <v>7673173.0</v>
      </c>
      <c r="AR94" s="38">
        <v>0.0</v>
      </c>
      <c r="AS94" s="38">
        <v>0.0</v>
      </c>
      <c r="AT94" s="38">
        <v>7732253.0</v>
      </c>
      <c r="AU94" s="38">
        <v>0.0</v>
      </c>
      <c r="AV94" s="38">
        <v>0.0</v>
      </c>
      <c r="AW94" s="38">
        <v>0.0</v>
      </c>
      <c r="AX94" s="38">
        <v>0.0</v>
      </c>
      <c r="AY94" s="38">
        <v>118390.0</v>
      </c>
      <c r="AZ94" s="38">
        <v>0.0</v>
      </c>
      <c r="BA94" s="38">
        <v>0.0</v>
      </c>
      <c r="BB94" s="38">
        <v>76664.0</v>
      </c>
      <c r="BC94" s="38">
        <v>47534.0</v>
      </c>
      <c r="BD94" s="38">
        <v>0.0</v>
      </c>
      <c r="BE94" s="38">
        <v>0.0</v>
      </c>
      <c r="BF94" s="39">
        <v>0.0</v>
      </c>
      <c r="BG94" s="38">
        <v>0.0</v>
      </c>
      <c r="BH94" s="38">
        <v>0.0</v>
      </c>
      <c r="BI94" s="38">
        <v>17011.0</v>
      </c>
      <c r="BJ94" s="38">
        <v>0.0</v>
      </c>
      <c r="BK94" s="38">
        <v>36433.0</v>
      </c>
      <c r="BL94" s="38">
        <v>17720.0</v>
      </c>
      <c r="BM94" s="38" t="s">
        <v>97</v>
      </c>
      <c r="BN94" s="38">
        <v>0.0</v>
      </c>
      <c r="BO94" s="38">
        <v>0.0</v>
      </c>
      <c r="BP94" s="38">
        <v>0.0</v>
      </c>
      <c r="BQ94" s="38">
        <v>40584.0</v>
      </c>
      <c r="BR94" s="38">
        <v>94159.0</v>
      </c>
      <c r="BS94" s="38">
        <v>85206.0</v>
      </c>
      <c r="BT94" s="38">
        <v>0.0</v>
      </c>
      <c r="BU94" s="38">
        <v>0.0</v>
      </c>
      <c r="BV94" s="38">
        <v>0.0</v>
      </c>
      <c r="BW94" s="38">
        <v>12918.0</v>
      </c>
      <c r="BX94" s="38">
        <v>0.0</v>
      </c>
      <c r="BY94" s="38">
        <v>0.0</v>
      </c>
      <c r="BZ94" s="38">
        <v>0.0</v>
      </c>
      <c r="CA94" s="38" t="s">
        <v>96</v>
      </c>
      <c r="CB94" s="38" t="s">
        <v>96</v>
      </c>
      <c r="CC94" s="38">
        <v>0.0</v>
      </c>
      <c r="CD94" s="38">
        <v>0.0</v>
      </c>
      <c r="CE94" s="38">
        <v>0.0</v>
      </c>
      <c r="CF94" s="38">
        <v>0.0</v>
      </c>
      <c r="CG94" s="38">
        <v>0.0</v>
      </c>
      <c r="CH94" s="38">
        <v>0.0</v>
      </c>
      <c r="CI94" s="38">
        <v>0.0</v>
      </c>
      <c r="CJ94" s="38">
        <v>0.0</v>
      </c>
    </row>
    <row r="95" ht="15.75" customHeight="1">
      <c r="A95" s="8" t="s">
        <v>43</v>
      </c>
      <c r="B95" s="4" t="s">
        <v>44</v>
      </c>
      <c r="C95" s="35">
        <v>0.0</v>
      </c>
      <c r="D95" s="35">
        <v>153384.0</v>
      </c>
      <c r="E95" s="35">
        <v>228239.0</v>
      </c>
      <c r="F95" s="35">
        <v>53282.0</v>
      </c>
      <c r="G95" s="35">
        <v>139943.0</v>
      </c>
      <c r="H95" s="35">
        <v>0.0</v>
      </c>
      <c r="I95" s="35">
        <v>0.0</v>
      </c>
      <c r="J95" s="35">
        <v>40198.0</v>
      </c>
      <c r="K95" s="35">
        <v>51766.0</v>
      </c>
      <c r="L95" s="35">
        <v>160617.0</v>
      </c>
      <c r="M95" s="35">
        <v>0.0</v>
      </c>
      <c r="N95" s="35">
        <v>84670.0</v>
      </c>
      <c r="O95" s="38">
        <v>662652.0</v>
      </c>
      <c r="P95" s="38">
        <v>95942.0</v>
      </c>
      <c r="Q95" s="38">
        <v>171354.0</v>
      </c>
      <c r="R95" s="38">
        <v>172491.0</v>
      </c>
      <c r="S95" s="38">
        <v>53044.0</v>
      </c>
      <c r="T95" s="38">
        <v>0.0</v>
      </c>
      <c r="U95" s="38">
        <v>0.0</v>
      </c>
      <c r="V95" s="38">
        <v>202360.0</v>
      </c>
      <c r="W95" s="38">
        <v>36518.0</v>
      </c>
      <c r="X95" s="38">
        <v>370729.0</v>
      </c>
      <c r="Y95" s="38">
        <v>244444.0</v>
      </c>
      <c r="Z95" s="38">
        <v>629114.0</v>
      </c>
      <c r="AA95" s="38">
        <v>206154.0</v>
      </c>
      <c r="AB95" s="38">
        <v>128609.0</v>
      </c>
      <c r="AC95" s="38">
        <v>333561.0</v>
      </c>
      <c r="AD95" s="39">
        <v>806427.0</v>
      </c>
      <c r="AE95" s="39" t="s">
        <v>38</v>
      </c>
      <c r="AF95" s="38">
        <v>222010.0</v>
      </c>
      <c r="AG95" s="38">
        <v>215380.0</v>
      </c>
      <c r="AH95" s="38">
        <v>306359.0</v>
      </c>
      <c r="AI95" s="38">
        <v>30690.0</v>
      </c>
      <c r="AJ95" s="38">
        <v>312235.0</v>
      </c>
      <c r="AK95" s="39">
        <v>420413.0</v>
      </c>
      <c r="AL95" s="40">
        <v>582956.0</v>
      </c>
      <c r="AM95" s="38">
        <v>49381.0</v>
      </c>
      <c r="AN95" s="38">
        <v>208797.0</v>
      </c>
      <c r="AO95" s="38">
        <v>265905.0</v>
      </c>
      <c r="AP95" s="38">
        <v>198160.0</v>
      </c>
      <c r="AQ95" s="38">
        <v>1.5735034E7</v>
      </c>
      <c r="AR95" s="38">
        <v>0.0</v>
      </c>
      <c r="AS95" s="38">
        <v>0.0</v>
      </c>
      <c r="AT95" s="38">
        <v>3.1128751E7</v>
      </c>
      <c r="AU95" s="38">
        <v>0.0</v>
      </c>
      <c r="AV95" s="38">
        <v>0.0</v>
      </c>
      <c r="AW95" s="38">
        <v>0.0</v>
      </c>
      <c r="AX95" s="38">
        <v>0.0</v>
      </c>
      <c r="AY95" s="38">
        <v>264389.0</v>
      </c>
      <c r="AZ95" s="38">
        <v>0.0</v>
      </c>
      <c r="BA95" s="38">
        <v>0.0</v>
      </c>
      <c r="BB95" s="38">
        <v>0.0</v>
      </c>
      <c r="BC95" s="37">
        <v>391560.0</v>
      </c>
      <c r="BD95" s="37">
        <v>255197.0</v>
      </c>
      <c r="BE95" s="37">
        <v>0.0</v>
      </c>
      <c r="BF95" s="43">
        <v>215380.0</v>
      </c>
      <c r="BG95" s="37">
        <v>0.0</v>
      </c>
      <c r="BH95" s="37">
        <v>192295.0</v>
      </c>
      <c r="BI95" s="37">
        <v>0.0</v>
      </c>
      <c r="BJ95" s="37">
        <v>0.0</v>
      </c>
      <c r="BK95" s="37">
        <v>0.0</v>
      </c>
      <c r="BL95" s="41">
        <v>0.0</v>
      </c>
      <c r="BM95" s="38" t="s">
        <v>95</v>
      </c>
      <c r="BN95" s="37">
        <v>0.0</v>
      </c>
      <c r="BO95" s="37">
        <v>58344.0</v>
      </c>
      <c r="BP95" s="37">
        <v>0.0</v>
      </c>
      <c r="BQ95" s="37">
        <v>1574815.0</v>
      </c>
      <c r="BR95" s="37">
        <v>6518898.0</v>
      </c>
      <c r="BS95" s="37">
        <v>1160240.0</v>
      </c>
      <c r="BT95" s="37">
        <v>125729.0</v>
      </c>
      <c r="BU95" s="37">
        <v>83474.0</v>
      </c>
      <c r="BV95" s="37">
        <v>55914.0</v>
      </c>
      <c r="BW95" s="37">
        <v>24112.0</v>
      </c>
      <c r="BX95" s="37">
        <v>38071.0</v>
      </c>
      <c r="BY95" s="37">
        <v>90151.0</v>
      </c>
      <c r="BZ95" s="37">
        <v>173240.0</v>
      </c>
      <c r="CA95" s="38" t="s">
        <v>96</v>
      </c>
      <c r="CB95" s="38" t="s">
        <v>96</v>
      </c>
      <c r="CC95" s="38">
        <v>0.0</v>
      </c>
      <c r="CD95" s="38">
        <v>0.0</v>
      </c>
      <c r="CE95" s="38">
        <v>0.0</v>
      </c>
      <c r="CF95" s="38">
        <v>0.0</v>
      </c>
      <c r="CG95" s="38">
        <v>0.0</v>
      </c>
      <c r="CH95" s="38">
        <v>14049.0</v>
      </c>
      <c r="CI95" s="38">
        <v>0.0</v>
      </c>
      <c r="CJ95" s="38">
        <v>0.0</v>
      </c>
    </row>
    <row r="96" ht="15.75" customHeight="1">
      <c r="A96" s="15"/>
      <c r="B96" s="4" t="s">
        <v>45</v>
      </c>
      <c r="C96" s="35">
        <v>14797.0</v>
      </c>
      <c r="D96" s="35">
        <v>111988.0</v>
      </c>
      <c r="E96" s="35">
        <v>252440.0</v>
      </c>
      <c r="F96" s="35">
        <v>90151.0</v>
      </c>
      <c r="G96" s="35">
        <v>147901.0</v>
      </c>
      <c r="H96" s="35">
        <v>0.0</v>
      </c>
      <c r="I96" s="35">
        <v>0.0</v>
      </c>
      <c r="J96" s="35">
        <v>45230.0</v>
      </c>
      <c r="K96" s="35">
        <v>91180.0</v>
      </c>
      <c r="L96" s="35">
        <v>248250.0</v>
      </c>
      <c r="M96" s="35">
        <v>0.0</v>
      </c>
      <c r="N96" s="35">
        <v>143320.0</v>
      </c>
      <c r="O96" s="38">
        <v>1144241.0</v>
      </c>
      <c r="P96" s="38">
        <v>305369.0</v>
      </c>
      <c r="Q96" s="38">
        <v>279746.0</v>
      </c>
      <c r="R96" s="38">
        <v>97160.0</v>
      </c>
      <c r="S96" s="38">
        <v>55787.0</v>
      </c>
      <c r="T96" s="38">
        <v>0.0</v>
      </c>
      <c r="U96" s="38">
        <v>0.0</v>
      </c>
      <c r="V96" s="38">
        <v>282232.0</v>
      </c>
      <c r="W96" s="38">
        <v>48789.0</v>
      </c>
      <c r="X96" s="38">
        <v>365339.0</v>
      </c>
      <c r="Y96" s="38">
        <v>213759.0</v>
      </c>
      <c r="Z96" s="38">
        <v>502722.0</v>
      </c>
      <c r="AA96" s="38">
        <v>236944.0</v>
      </c>
      <c r="AB96" s="38">
        <v>203596.0</v>
      </c>
      <c r="AC96" s="38">
        <v>358707.0</v>
      </c>
      <c r="AD96" s="40">
        <v>969195.0</v>
      </c>
      <c r="AE96" s="39" t="s">
        <v>38</v>
      </c>
      <c r="AF96" s="38">
        <v>176507.0</v>
      </c>
      <c r="AG96" s="38">
        <v>242355.0</v>
      </c>
      <c r="AH96" s="38">
        <v>415180.0</v>
      </c>
      <c r="AI96" s="38">
        <v>0.0</v>
      </c>
      <c r="AJ96" s="38">
        <v>380716.0</v>
      </c>
      <c r="AK96" s="39">
        <v>528047.0</v>
      </c>
      <c r="AL96" s="40">
        <v>638695.0</v>
      </c>
      <c r="AM96" s="38">
        <v>89860.0</v>
      </c>
      <c r="AN96" s="38">
        <v>207037.0</v>
      </c>
      <c r="AO96" s="38">
        <v>329040.0</v>
      </c>
      <c r="AP96" s="38">
        <v>226631.0</v>
      </c>
      <c r="AQ96" s="38">
        <v>1.5993491E7</v>
      </c>
      <c r="AR96" s="38">
        <v>0.0</v>
      </c>
      <c r="AS96" s="38">
        <v>0.0</v>
      </c>
      <c r="AT96" s="38">
        <v>3.4206952E7</v>
      </c>
      <c r="AU96" s="38">
        <v>0.0</v>
      </c>
      <c r="AV96" s="38">
        <v>0.0</v>
      </c>
      <c r="AW96" s="38">
        <v>0.0</v>
      </c>
      <c r="AX96" s="38">
        <v>0.0</v>
      </c>
      <c r="AY96" s="38">
        <v>323590.0</v>
      </c>
      <c r="AZ96" s="38">
        <v>0.0</v>
      </c>
      <c r="BA96" s="38">
        <v>0.0</v>
      </c>
      <c r="BB96" s="38">
        <v>0.0</v>
      </c>
      <c r="BC96" s="37">
        <v>380895.0</v>
      </c>
      <c r="BD96" s="37">
        <v>399986.0</v>
      </c>
      <c r="BE96" s="41">
        <v>0.0</v>
      </c>
      <c r="BF96" s="43">
        <v>242355.0</v>
      </c>
      <c r="BG96" s="41">
        <v>0.0</v>
      </c>
      <c r="BH96" s="37">
        <v>282592.0</v>
      </c>
      <c r="BI96" s="37">
        <v>21465.0</v>
      </c>
      <c r="BJ96" s="41">
        <v>0.0</v>
      </c>
      <c r="BK96" s="41">
        <v>0.0</v>
      </c>
      <c r="BL96" s="41">
        <v>0.0</v>
      </c>
      <c r="BM96" s="38" t="s">
        <v>95</v>
      </c>
      <c r="BN96" s="41">
        <v>0.0</v>
      </c>
      <c r="BO96" s="37">
        <v>71114.0</v>
      </c>
      <c r="BP96" s="41">
        <v>0.0</v>
      </c>
      <c r="BQ96" s="37">
        <v>1753969.0</v>
      </c>
      <c r="BR96" s="37">
        <v>6815176.0</v>
      </c>
      <c r="BS96" s="37">
        <v>1592524.0</v>
      </c>
      <c r="BT96" s="37">
        <v>148651.0</v>
      </c>
      <c r="BU96" s="37">
        <v>118818.0</v>
      </c>
      <c r="BV96" s="37">
        <v>58814.0</v>
      </c>
      <c r="BW96" s="37">
        <v>24584.0</v>
      </c>
      <c r="BX96" s="37">
        <v>102941.0</v>
      </c>
      <c r="BY96" s="37">
        <v>127285.0</v>
      </c>
      <c r="BZ96" s="37">
        <v>144104.0</v>
      </c>
      <c r="CA96" s="38" t="s">
        <v>96</v>
      </c>
      <c r="CB96" s="38" t="s">
        <v>96</v>
      </c>
      <c r="CC96" s="38">
        <v>0.0</v>
      </c>
      <c r="CD96" s="38">
        <v>0.0</v>
      </c>
      <c r="CE96" s="38">
        <v>0.0</v>
      </c>
      <c r="CF96" s="38">
        <v>0.0</v>
      </c>
      <c r="CG96" s="38">
        <v>0.0</v>
      </c>
      <c r="CH96" s="38">
        <v>12320.0</v>
      </c>
      <c r="CI96" s="38">
        <v>0.0</v>
      </c>
      <c r="CJ96" s="38">
        <v>0.0</v>
      </c>
    </row>
    <row r="97" ht="15.75" customHeight="1">
      <c r="A97" s="15"/>
      <c r="B97" s="4" t="s">
        <v>46</v>
      </c>
      <c r="C97" s="38">
        <v>12648.0</v>
      </c>
      <c r="D97" s="38">
        <v>83715.0</v>
      </c>
      <c r="E97" s="38">
        <v>242164.0</v>
      </c>
      <c r="F97" s="38">
        <v>67259.0</v>
      </c>
      <c r="G97" s="38">
        <v>154911.0</v>
      </c>
      <c r="H97" s="38">
        <v>0.0</v>
      </c>
      <c r="I97" s="38">
        <v>0.0</v>
      </c>
      <c r="J97" s="38">
        <v>111774.0</v>
      </c>
      <c r="K97" s="38">
        <v>117933.0</v>
      </c>
      <c r="L97" s="38">
        <v>313856.0</v>
      </c>
      <c r="M97" s="38">
        <v>12603.0</v>
      </c>
      <c r="N97" s="38">
        <v>148629.0</v>
      </c>
      <c r="O97" s="38">
        <v>900910.0</v>
      </c>
      <c r="P97" s="38">
        <v>424714.0</v>
      </c>
      <c r="Q97" s="38">
        <v>448725.0</v>
      </c>
      <c r="R97" s="38">
        <v>126779.0</v>
      </c>
      <c r="S97" s="38">
        <v>76965.0</v>
      </c>
      <c r="T97" s="38">
        <v>0.0</v>
      </c>
      <c r="U97" s="38">
        <v>0.0</v>
      </c>
      <c r="V97" s="38">
        <v>230835.0</v>
      </c>
      <c r="W97" s="38">
        <v>49039.0</v>
      </c>
      <c r="X97" s="38">
        <v>398994.0</v>
      </c>
      <c r="Y97" s="38">
        <v>320289.0</v>
      </c>
      <c r="Z97" s="38">
        <v>763982.0</v>
      </c>
      <c r="AA97" s="38">
        <v>241311.0</v>
      </c>
      <c r="AB97" s="38">
        <v>136152.0</v>
      </c>
      <c r="AC97" s="38">
        <v>382511.0</v>
      </c>
      <c r="AD97" s="39">
        <v>773137.0</v>
      </c>
      <c r="AE97" s="39" t="s">
        <v>38</v>
      </c>
      <c r="AF97" s="38">
        <v>207590.0</v>
      </c>
      <c r="AG97" s="38">
        <v>191917.0</v>
      </c>
      <c r="AH97" s="38">
        <v>305591.0</v>
      </c>
      <c r="AI97" s="38">
        <v>33029.0</v>
      </c>
      <c r="AJ97" s="38">
        <v>306684.0</v>
      </c>
      <c r="AK97" s="39">
        <v>481883.0</v>
      </c>
      <c r="AL97" s="40">
        <v>561052.0</v>
      </c>
      <c r="AM97" s="38">
        <v>73346.0</v>
      </c>
      <c r="AN97" s="38">
        <v>237202.0</v>
      </c>
      <c r="AO97" s="38">
        <v>295873.0</v>
      </c>
      <c r="AP97" s="38">
        <v>202404.0</v>
      </c>
      <c r="AQ97" s="38">
        <v>7932036.0</v>
      </c>
      <c r="AR97" s="38">
        <v>0.0</v>
      </c>
      <c r="AS97" s="38">
        <v>0.0</v>
      </c>
      <c r="AT97" s="38">
        <v>3.3512227E7</v>
      </c>
      <c r="AU97" s="38">
        <v>0.0</v>
      </c>
      <c r="AV97" s="38">
        <v>0.0</v>
      </c>
      <c r="AW97" s="38">
        <v>0.0</v>
      </c>
      <c r="AX97" s="38">
        <v>0.0</v>
      </c>
      <c r="AY97" s="38">
        <v>300138.0</v>
      </c>
      <c r="AZ97" s="38">
        <v>0.0</v>
      </c>
      <c r="BA97" s="38">
        <v>0.0</v>
      </c>
      <c r="BB97" s="38">
        <v>0.0</v>
      </c>
      <c r="BC97" s="37">
        <v>411198.0</v>
      </c>
      <c r="BD97" s="37">
        <v>390582.0</v>
      </c>
      <c r="BE97" s="41">
        <v>0.0</v>
      </c>
      <c r="BF97" s="43">
        <v>190036.0</v>
      </c>
      <c r="BG97" s="41">
        <v>0.0</v>
      </c>
      <c r="BH97" s="37">
        <v>230688.0</v>
      </c>
      <c r="BI97" s="37">
        <v>16687.0</v>
      </c>
      <c r="BJ97" s="41">
        <v>0.0</v>
      </c>
      <c r="BK97" s="41">
        <v>0.0</v>
      </c>
      <c r="BL97" s="41">
        <v>0.0</v>
      </c>
      <c r="BM97" s="38" t="s">
        <v>95</v>
      </c>
      <c r="BN97" s="41">
        <v>0.0</v>
      </c>
      <c r="BO97" s="37">
        <v>81325.0</v>
      </c>
      <c r="BP97" s="41">
        <v>0.0</v>
      </c>
      <c r="BQ97" s="37">
        <v>2157234.0</v>
      </c>
      <c r="BR97" s="37">
        <v>7878274.0</v>
      </c>
      <c r="BS97" s="37">
        <v>2378720.0</v>
      </c>
      <c r="BT97" s="37">
        <v>170078.0</v>
      </c>
      <c r="BU97" s="37">
        <v>65935.0</v>
      </c>
      <c r="BV97" s="37">
        <v>56239.0</v>
      </c>
      <c r="BW97" s="37">
        <v>28780.0</v>
      </c>
      <c r="BX97" s="37">
        <v>90000.0</v>
      </c>
      <c r="BY97" s="37">
        <v>130751.0</v>
      </c>
      <c r="BZ97" s="37">
        <v>114251.0</v>
      </c>
      <c r="CA97" s="38" t="s">
        <v>96</v>
      </c>
      <c r="CB97" s="38" t="s">
        <v>96</v>
      </c>
      <c r="CC97" s="38">
        <v>0.0</v>
      </c>
      <c r="CD97" s="38">
        <v>0.0</v>
      </c>
      <c r="CE97" s="38">
        <v>0.0</v>
      </c>
      <c r="CF97" s="38">
        <v>0.0</v>
      </c>
      <c r="CG97" s="38">
        <v>0.0</v>
      </c>
      <c r="CH97" s="38">
        <v>0.0</v>
      </c>
      <c r="CI97" s="38">
        <v>0.0</v>
      </c>
      <c r="CJ97" s="38">
        <v>0.0</v>
      </c>
    </row>
    <row r="98">
      <c r="A98" s="15"/>
      <c r="B98" s="4" t="s">
        <v>47</v>
      </c>
      <c r="C98" s="38">
        <v>0.0</v>
      </c>
      <c r="D98" s="38">
        <v>102514.0</v>
      </c>
      <c r="E98" s="38">
        <v>228780.0</v>
      </c>
      <c r="F98" s="38">
        <v>80638.0</v>
      </c>
      <c r="G98" s="38">
        <v>206199.0</v>
      </c>
      <c r="H98" s="38">
        <v>0.0</v>
      </c>
      <c r="I98" s="38">
        <v>0.0</v>
      </c>
      <c r="J98" s="38">
        <v>24213.0</v>
      </c>
      <c r="K98" s="38">
        <v>164657.0</v>
      </c>
      <c r="L98" s="38">
        <v>237275.0</v>
      </c>
      <c r="M98" s="38">
        <v>0.0</v>
      </c>
      <c r="N98" s="38">
        <v>129398.0</v>
      </c>
      <c r="O98" s="38">
        <v>1256885.0</v>
      </c>
      <c r="P98" s="38">
        <v>151371.0</v>
      </c>
      <c r="Q98" s="38">
        <v>248640.0</v>
      </c>
      <c r="R98" s="38">
        <v>172491.0</v>
      </c>
      <c r="S98" s="38">
        <v>51405.0</v>
      </c>
      <c r="T98" s="38">
        <v>0.0</v>
      </c>
      <c r="U98" s="38">
        <v>0.0</v>
      </c>
      <c r="V98" s="38">
        <v>202361.0</v>
      </c>
      <c r="W98" s="38">
        <v>36518.0</v>
      </c>
      <c r="X98" s="38">
        <v>515172.0</v>
      </c>
      <c r="Y98" s="38">
        <v>280095.0</v>
      </c>
      <c r="Z98" s="38">
        <v>629114.0</v>
      </c>
      <c r="AA98" s="38">
        <v>194915.0</v>
      </c>
      <c r="AB98" s="38">
        <v>110190.0</v>
      </c>
      <c r="AC98" s="38">
        <v>290343.0</v>
      </c>
      <c r="AD98" s="39">
        <v>806427.0</v>
      </c>
      <c r="AE98" s="39" t="s">
        <v>38</v>
      </c>
      <c r="AF98" s="38">
        <v>222010.0</v>
      </c>
      <c r="AG98" s="38">
        <v>245139.0</v>
      </c>
      <c r="AH98" s="38">
        <v>303785.0</v>
      </c>
      <c r="AI98" s="38">
        <v>44047.0</v>
      </c>
      <c r="AJ98" s="38">
        <v>343030.0</v>
      </c>
      <c r="AK98" s="39">
        <v>436529.0</v>
      </c>
      <c r="AL98" s="40">
        <v>591923.0</v>
      </c>
      <c r="AM98" s="38">
        <v>76963.0</v>
      </c>
      <c r="AN98" s="38">
        <v>282006.0</v>
      </c>
      <c r="AO98" s="38">
        <v>272804.0</v>
      </c>
      <c r="AP98" s="38">
        <v>198160.0</v>
      </c>
      <c r="AQ98" s="38">
        <v>1.2253065E7</v>
      </c>
      <c r="AR98" s="38">
        <v>0.0</v>
      </c>
      <c r="AS98" s="38">
        <v>0.0</v>
      </c>
      <c r="AT98" s="38">
        <v>3.6215411E7</v>
      </c>
      <c r="AU98" s="38">
        <v>0.0</v>
      </c>
      <c r="AV98" s="38">
        <v>0.0</v>
      </c>
      <c r="AW98" s="38">
        <v>0.0</v>
      </c>
      <c r="AX98" s="38">
        <v>0.0</v>
      </c>
      <c r="AY98" s="38">
        <v>314947.0</v>
      </c>
      <c r="AZ98" s="38">
        <v>0.0</v>
      </c>
      <c r="BA98" s="38">
        <v>0.0</v>
      </c>
      <c r="BB98" s="38">
        <v>0.0</v>
      </c>
      <c r="BC98" s="37">
        <v>352093.0</v>
      </c>
      <c r="BD98" s="37">
        <v>385945.0</v>
      </c>
      <c r="BE98" s="41">
        <v>0.0</v>
      </c>
      <c r="BF98" s="43">
        <v>245139.0</v>
      </c>
      <c r="BG98" s="41">
        <v>0.0</v>
      </c>
      <c r="BH98" s="37">
        <v>200705.0</v>
      </c>
      <c r="BI98" s="37">
        <v>35753.0</v>
      </c>
      <c r="BJ98" s="41">
        <v>0.0</v>
      </c>
      <c r="BK98" s="41">
        <v>0.0</v>
      </c>
      <c r="BL98" s="41">
        <v>0.0</v>
      </c>
      <c r="BM98" s="38" t="s">
        <v>95</v>
      </c>
      <c r="BN98" s="41">
        <v>0.0</v>
      </c>
      <c r="BO98" s="37">
        <v>89187.0</v>
      </c>
      <c r="BP98" s="41">
        <v>0.0</v>
      </c>
      <c r="BQ98" s="37">
        <v>2738793.0</v>
      </c>
      <c r="BR98" s="37">
        <v>9983086.0</v>
      </c>
      <c r="BS98" s="37">
        <v>2062442.0</v>
      </c>
      <c r="BT98" s="37">
        <v>148875.0</v>
      </c>
      <c r="BU98" s="37">
        <v>113350.0</v>
      </c>
      <c r="BV98" s="37">
        <v>63281.0</v>
      </c>
      <c r="BW98" s="37">
        <v>11445.0</v>
      </c>
      <c r="BX98" s="37">
        <v>74672.0</v>
      </c>
      <c r="BY98" s="37">
        <v>139240.0</v>
      </c>
      <c r="BZ98" s="37">
        <v>182893.0</v>
      </c>
      <c r="CA98" s="38" t="s">
        <v>96</v>
      </c>
      <c r="CB98" s="38" t="s">
        <v>96</v>
      </c>
      <c r="CC98" s="38">
        <v>0.0</v>
      </c>
      <c r="CD98" s="38">
        <v>0.0</v>
      </c>
      <c r="CE98" s="38">
        <v>0.0</v>
      </c>
      <c r="CF98" s="38">
        <v>0.0</v>
      </c>
      <c r="CG98" s="38">
        <v>0.0</v>
      </c>
      <c r="CH98" s="38">
        <v>0.0</v>
      </c>
      <c r="CI98" s="38">
        <v>0.0</v>
      </c>
      <c r="CJ98" s="38">
        <v>0.0</v>
      </c>
    </row>
    <row r="99" ht="15.75" customHeight="1">
      <c r="A99" s="15"/>
      <c r="B99" s="4" t="s">
        <v>48</v>
      </c>
      <c r="C99" s="38">
        <v>17750.0</v>
      </c>
      <c r="D99" s="38">
        <v>65959.0</v>
      </c>
      <c r="E99" s="38">
        <v>268023.0</v>
      </c>
      <c r="F99" s="38">
        <v>96945.0</v>
      </c>
      <c r="G99" s="38">
        <v>195130.0</v>
      </c>
      <c r="H99" s="38">
        <v>0.0</v>
      </c>
      <c r="I99" s="38">
        <v>0.0</v>
      </c>
      <c r="J99" s="38">
        <v>28589.0</v>
      </c>
      <c r="K99" s="38">
        <v>121715.0</v>
      </c>
      <c r="L99" s="38">
        <v>300889.0</v>
      </c>
      <c r="M99" s="38">
        <v>0.0</v>
      </c>
      <c r="N99" s="38">
        <v>170000.0</v>
      </c>
      <c r="O99" s="38">
        <v>1845502.0</v>
      </c>
      <c r="P99" s="38">
        <v>329150.0</v>
      </c>
      <c r="Q99" s="38">
        <v>298912.0</v>
      </c>
      <c r="R99" s="38">
        <v>256360.0</v>
      </c>
      <c r="S99" s="38">
        <v>69460.0</v>
      </c>
      <c r="T99" s="38">
        <v>0.0</v>
      </c>
      <c r="U99" s="38">
        <v>0.0</v>
      </c>
      <c r="V99" s="38">
        <v>308172.0</v>
      </c>
      <c r="W99" s="38">
        <v>47440.0</v>
      </c>
      <c r="X99" s="38">
        <v>350934.0</v>
      </c>
      <c r="Y99" s="38">
        <v>218315.0</v>
      </c>
      <c r="Z99" s="38">
        <v>243571.0</v>
      </c>
      <c r="AA99" s="38">
        <v>168584.0</v>
      </c>
      <c r="AB99" s="38">
        <v>134951.0</v>
      </c>
      <c r="AC99" s="38">
        <v>288626.0</v>
      </c>
      <c r="AD99" s="39">
        <v>870029.0</v>
      </c>
      <c r="AE99" s="39" t="s">
        <v>38</v>
      </c>
      <c r="AF99" s="38">
        <v>153365.0</v>
      </c>
      <c r="AG99" s="38">
        <v>248941.0</v>
      </c>
      <c r="AH99" s="38">
        <v>317484.0</v>
      </c>
      <c r="AI99" s="38">
        <v>69153.0</v>
      </c>
      <c r="AJ99" s="38">
        <v>365774.0</v>
      </c>
      <c r="AK99" s="39">
        <v>527430.0</v>
      </c>
      <c r="AL99" s="40">
        <v>575672.0</v>
      </c>
      <c r="AM99" s="38">
        <v>126839.0</v>
      </c>
      <c r="AN99" s="38">
        <v>393450.0</v>
      </c>
      <c r="AO99" s="38">
        <v>304325.0</v>
      </c>
      <c r="AP99" s="38">
        <v>230939.0</v>
      </c>
      <c r="AQ99" s="38">
        <v>2.5142646E7</v>
      </c>
      <c r="AR99" s="38">
        <v>0.0</v>
      </c>
      <c r="AS99" s="38">
        <v>0.0</v>
      </c>
      <c r="AT99" s="38">
        <v>3.9537483E7</v>
      </c>
      <c r="AU99" s="38">
        <v>0.0</v>
      </c>
      <c r="AV99" s="38">
        <v>0.0</v>
      </c>
      <c r="AW99" s="38">
        <v>0.0</v>
      </c>
      <c r="AX99" s="38">
        <v>0.0</v>
      </c>
      <c r="AY99" s="38">
        <v>338934.0</v>
      </c>
      <c r="AZ99" s="38">
        <v>0.0</v>
      </c>
      <c r="BA99" s="38">
        <v>0.0</v>
      </c>
      <c r="BB99" s="38">
        <v>0.0</v>
      </c>
      <c r="BC99" s="37">
        <v>364708.0</v>
      </c>
      <c r="BD99" s="37">
        <v>485547.0</v>
      </c>
      <c r="BE99" s="41">
        <v>0.0</v>
      </c>
      <c r="BF99" s="43">
        <v>240495.0</v>
      </c>
      <c r="BG99" s="41">
        <v>0.0</v>
      </c>
      <c r="BH99" s="37">
        <v>307081.0</v>
      </c>
      <c r="BI99" s="37">
        <v>0.0</v>
      </c>
      <c r="BJ99" s="41">
        <v>0.0</v>
      </c>
      <c r="BK99" s="41">
        <v>0.0</v>
      </c>
      <c r="BL99" s="41">
        <v>0.0</v>
      </c>
      <c r="BM99" s="38" t="s">
        <v>97</v>
      </c>
      <c r="BN99" s="41">
        <v>0.0</v>
      </c>
      <c r="BO99" s="37">
        <v>130516.0</v>
      </c>
      <c r="BP99" s="41">
        <v>0.0</v>
      </c>
      <c r="BQ99" s="37">
        <v>1707828.0</v>
      </c>
      <c r="BR99" s="37">
        <v>5303319.0</v>
      </c>
      <c r="BS99" s="37">
        <v>1470503.0</v>
      </c>
      <c r="BT99" s="37">
        <v>205461.0</v>
      </c>
      <c r="BU99" s="37">
        <v>137918.0</v>
      </c>
      <c r="BV99" s="37">
        <v>90482.0</v>
      </c>
      <c r="BW99" s="37">
        <v>21043.0</v>
      </c>
      <c r="BX99" s="37">
        <v>148733.0</v>
      </c>
      <c r="BY99" s="37">
        <v>157933.0</v>
      </c>
      <c r="BZ99" s="37">
        <v>303546.0</v>
      </c>
      <c r="CA99" s="38" t="s">
        <v>96</v>
      </c>
      <c r="CB99" s="38" t="s">
        <v>96</v>
      </c>
      <c r="CC99" s="38">
        <v>0.0</v>
      </c>
      <c r="CD99" s="38">
        <v>0.0</v>
      </c>
      <c r="CE99" s="38">
        <v>0.0</v>
      </c>
      <c r="CF99" s="38">
        <v>0.0</v>
      </c>
      <c r="CG99" s="38">
        <v>0.0</v>
      </c>
      <c r="CH99" s="38">
        <v>0.0</v>
      </c>
      <c r="CI99" s="38">
        <v>0.0</v>
      </c>
      <c r="CJ99" s="38">
        <v>0.0</v>
      </c>
    </row>
    <row r="100" ht="15.75" customHeight="1">
      <c r="A100" s="15"/>
      <c r="B100" s="4" t="s">
        <v>49</v>
      </c>
      <c r="C100" s="38">
        <v>12413.0</v>
      </c>
      <c r="D100" s="38">
        <v>80311.0</v>
      </c>
      <c r="E100" s="38">
        <v>268023.0</v>
      </c>
      <c r="F100" s="38">
        <v>108989.0</v>
      </c>
      <c r="G100" s="38">
        <v>238008.0</v>
      </c>
      <c r="H100" s="38">
        <v>0.0</v>
      </c>
      <c r="I100" s="38">
        <v>18308.0</v>
      </c>
      <c r="J100" s="38">
        <v>0.0</v>
      </c>
      <c r="K100" s="38">
        <v>16174.0</v>
      </c>
      <c r="L100" s="38">
        <v>381724.0</v>
      </c>
      <c r="M100" s="38">
        <v>0.0</v>
      </c>
      <c r="N100" s="38">
        <v>188970.0</v>
      </c>
      <c r="O100" s="38">
        <v>1749178.0</v>
      </c>
      <c r="P100" s="38">
        <v>352342.0</v>
      </c>
      <c r="Q100" s="38">
        <v>544272.0</v>
      </c>
      <c r="R100" s="38">
        <v>174335.0</v>
      </c>
      <c r="S100" s="38">
        <v>51798.0</v>
      </c>
      <c r="T100" s="38">
        <v>0.0</v>
      </c>
      <c r="U100" s="38">
        <v>0.0</v>
      </c>
      <c r="V100" s="38">
        <v>340982.0</v>
      </c>
      <c r="W100" s="38">
        <v>59177.0</v>
      </c>
      <c r="X100" s="38">
        <v>792685.0</v>
      </c>
      <c r="Y100" s="38">
        <v>358266.0</v>
      </c>
      <c r="Z100" s="38">
        <v>649866.0</v>
      </c>
      <c r="AA100" s="38">
        <v>134058.0</v>
      </c>
      <c r="AB100" s="38">
        <v>130870.0</v>
      </c>
      <c r="AC100" s="38">
        <v>354728.0</v>
      </c>
      <c r="AD100" s="40">
        <v>1245107.0</v>
      </c>
      <c r="AE100" s="39" t="s">
        <v>38</v>
      </c>
      <c r="AF100" s="38">
        <v>253397.0</v>
      </c>
      <c r="AG100" s="38">
        <v>312594.0</v>
      </c>
      <c r="AH100" s="38">
        <v>438744.0</v>
      </c>
      <c r="AI100" s="38">
        <v>56436.0</v>
      </c>
      <c r="AJ100" s="38">
        <v>425297.0</v>
      </c>
      <c r="AK100" s="39">
        <v>584048.0</v>
      </c>
      <c r="AL100" s="40">
        <v>762548.0</v>
      </c>
      <c r="AM100" s="38">
        <v>92539.0</v>
      </c>
      <c r="AN100" s="38">
        <v>224365.0</v>
      </c>
      <c r="AO100" s="38">
        <v>425769.0</v>
      </c>
      <c r="AP100" s="38">
        <v>272058.0</v>
      </c>
      <c r="AQ100" s="38">
        <v>1.5647185E7</v>
      </c>
      <c r="AR100" s="38">
        <v>0.0</v>
      </c>
      <c r="AS100" s="38">
        <v>0.0</v>
      </c>
      <c r="AT100" s="38">
        <v>3.6587356E7</v>
      </c>
      <c r="AU100" s="38">
        <v>0.0</v>
      </c>
      <c r="AV100" s="38">
        <v>0.0</v>
      </c>
      <c r="AW100" s="38">
        <v>0.0</v>
      </c>
      <c r="AX100" s="38">
        <v>0.0</v>
      </c>
      <c r="AY100" s="38">
        <v>284612.0</v>
      </c>
      <c r="AZ100" s="38">
        <v>0.0</v>
      </c>
      <c r="BA100" s="38">
        <v>0.0</v>
      </c>
      <c r="BB100" s="38">
        <v>0.0</v>
      </c>
      <c r="BC100" s="37">
        <v>473109.0</v>
      </c>
      <c r="BD100" s="37">
        <v>586461.0</v>
      </c>
      <c r="BE100" s="41">
        <v>0.0</v>
      </c>
      <c r="BF100" s="43">
        <v>312594.0</v>
      </c>
      <c r="BG100" s="41">
        <v>0.0</v>
      </c>
      <c r="BH100" s="37">
        <v>332227.0</v>
      </c>
      <c r="BI100" s="37">
        <v>0.0</v>
      </c>
      <c r="BJ100" s="41">
        <v>0.0</v>
      </c>
      <c r="BK100" s="41">
        <v>0.0</v>
      </c>
      <c r="BL100" s="41">
        <v>0.0</v>
      </c>
      <c r="BM100" s="38" t="s">
        <v>95</v>
      </c>
      <c r="BN100" s="41">
        <v>0.0</v>
      </c>
      <c r="BO100" s="37">
        <v>116070.0</v>
      </c>
      <c r="BP100" s="41">
        <v>0.0</v>
      </c>
      <c r="BQ100" s="37">
        <v>4285654.0</v>
      </c>
      <c r="BR100" s="37">
        <v>1.643462E7</v>
      </c>
      <c r="BS100" s="37">
        <v>2544251.0</v>
      </c>
      <c r="BT100" s="37">
        <v>299405.0</v>
      </c>
      <c r="BU100" s="37">
        <v>137108.0</v>
      </c>
      <c r="BV100" s="37">
        <v>67429.0</v>
      </c>
      <c r="BW100" s="37">
        <v>16217.0</v>
      </c>
      <c r="BX100" s="37">
        <v>105688.0</v>
      </c>
      <c r="BY100" s="37">
        <v>216205.0</v>
      </c>
      <c r="BZ100" s="37">
        <v>204642.0</v>
      </c>
      <c r="CA100" s="38" t="s">
        <v>96</v>
      </c>
      <c r="CB100" s="38" t="s">
        <v>96</v>
      </c>
      <c r="CC100" s="38">
        <v>0.0</v>
      </c>
      <c r="CD100" s="38">
        <v>0.0</v>
      </c>
      <c r="CE100" s="38">
        <v>0.0</v>
      </c>
      <c r="CF100" s="38">
        <v>0.0</v>
      </c>
      <c r="CG100" s="38">
        <v>0.0</v>
      </c>
      <c r="CH100" s="38">
        <v>0.0</v>
      </c>
      <c r="CI100" s="38">
        <v>0.0</v>
      </c>
      <c r="CJ100" s="38">
        <v>0.0</v>
      </c>
    </row>
    <row r="101" ht="15.75" customHeight="1">
      <c r="A101" s="15"/>
      <c r="B101" s="4" t="s">
        <v>50</v>
      </c>
      <c r="C101" s="38">
        <v>12278.0</v>
      </c>
      <c r="D101" s="38">
        <v>55092.0</v>
      </c>
      <c r="E101" s="38">
        <v>198930.0</v>
      </c>
      <c r="F101" s="38">
        <v>49415.0</v>
      </c>
      <c r="G101" s="38">
        <v>173078.0</v>
      </c>
      <c r="H101" s="38">
        <v>0.0</v>
      </c>
      <c r="I101" s="38">
        <v>0.0</v>
      </c>
      <c r="J101" s="38">
        <v>18589.0</v>
      </c>
      <c r="K101" s="38">
        <v>0.0</v>
      </c>
      <c r="L101" s="38">
        <v>166859.0</v>
      </c>
      <c r="M101" s="38">
        <v>0.0</v>
      </c>
      <c r="N101" s="38">
        <v>83036.0</v>
      </c>
      <c r="O101" s="38">
        <v>242423.0</v>
      </c>
      <c r="P101" s="38">
        <v>121655.0</v>
      </c>
      <c r="Q101" s="38">
        <v>115275.0</v>
      </c>
      <c r="R101" s="38">
        <v>236648.0</v>
      </c>
      <c r="S101" s="38">
        <v>29660.0</v>
      </c>
      <c r="T101" s="38">
        <v>0.0</v>
      </c>
      <c r="U101" s="38">
        <v>0.0</v>
      </c>
      <c r="V101" s="38">
        <v>224937.0</v>
      </c>
      <c r="W101" s="38">
        <v>29022.0</v>
      </c>
      <c r="X101" s="38">
        <v>103300.0</v>
      </c>
      <c r="Y101" s="38">
        <v>102263.0</v>
      </c>
      <c r="Z101" s="38">
        <v>214415.0</v>
      </c>
      <c r="AA101" s="38">
        <v>40903.0</v>
      </c>
      <c r="AB101" s="38">
        <v>118663.0</v>
      </c>
      <c r="AC101" s="38">
        <v>253313.0</v>
      </c>
      <c r="AD101" s="39">
        <v>589864.0</v>
      </c>
      <c r="AE101" s="39" t="s">
        <v>38</v>
      </c>
      <c r="AF101" s="38">
        <v>187729.0</v>
      </c>
      <c r="AG101" s="38">
        <v>242265.0</v>
      </c>
      <c r="AH101" s="38">
        <v>309529.0</v>
      </c>
      <c r="AI101" s="38">
        <v>65065.0</v>
      </c>
      <c r="AJ101" s="38">
        <v>285148.0</v>
      </c>
      <c r="AK101" s="39">
        <v>482295.0</v>
      </c>
      <c r="AL101" s="40">
        <v>569603.0</v>
      </c>
      <c r="AM101" s="38">
        <v>90547.0</v>
      </c>
      <c r="AN101" s="38">
        <v>240620.0</v>
      </c>
      <c r="AO101" s="38">
        <v>254297.0</v>
      </c>
      <c r="AP101" s="38">
        <v>171893.0</v>
      </c>
      <c r="AQ101" s="38">
        <v>1.734468E7</v>
      </c>
      <c r="AR101" s="38">
        <v>0.0</v>
      </c>
      <c r="AS101" s="38">
        <v>0.0</v>
      </c>
      <c r="AT101" s="38">
        <v>3.7378531E7</v>
      </c>
      <c r="AU101" s="38">
        <v>0.0</v>
      </c>
      <c r="AV101" s="38">
        <v>0.0</v>
      </c>
      <c r="AW101" s="38">
        <v>0.0</v>
      </c>
      <c r="AX101" s="38">
        <v>0.0</v>
      </c>
      <c r="AY101" s="38">
        <v>309379.0</v>
      </c>
      <c r="AZ101" s="38">
        <v>0.0</v>
      </c>
      <c r="BA101" s="38">
        <v>0.0</v>
      </c>
      <c r="BB101" s="38">
        <v>0.0</v>
      </c>
      <c r="BC101" s="37">
        <v>403543.0</v>
      </c>
      <c r="BD101" s="37">
        <v>209038.0</v>
      </c>
      <c r="BE101" s="41">
        <v>0.0</v>
      </c>
      <c r="BF101" s="43">
        <v>237833.0</v>
      </c>
      <c r="BG101" s="41">
        <v>0.0</v>
      </c>
      <c r="BH101" s="37">
        <v>219136.0</v>
      </c>
      <c r="BI101" s="37">
        <v>0.0</v>
      </c>
      <c r="BJ101" s="41">
        <v>0.0</v>
      </c>
      <c r="BK101" s="41">
        <v>0.0</v>
      </c>
      <c r="BL101" s="41">
        <v>0.0</v>
      </c>
      <c r="BM101" s="38" t="s">
        <v>95</v>
      </c>
      <c r="BN101" s="41">
        <v>0.0</v>
      </c>
      <c r="BO101" s="37">
        <v>101320.0</v>
      </c>
      <c r="BP101" s="41">
        <v>0.0</v>
      </c>
      <c r="BQ101" s="37">
        <v>493571.0</v>
      </c>
      <c r="BR101" s="37">
        <v>1610547.0</v>
      </c>
      <c r="BS101" s="37">
        <v>716108.0</v>
      </c>
      <c r="BT101" s="37">
        <v>136619.0</v>
      </c>
      <c r="BU101" s="37">
        <v>99676.0</v>
      </c>
      <c r="BV101" s="37">
        <v>45092.0</v>
      </c>
      <c r="BW101" s="37">
        <v>27150.0</v>
      </c>
      <c r="BX101" s="37">
        <v>60469.0</v>
      </c>
      <c r="BY101" s="37">
        <v>69900.0</v>
      </c>
      <c r="BZ101" s="37">
        <v>129248.0</v>
      </c>
      <c r="CA101" s="38" t="s">
        <v>96</v>
      </c>
      <c r="CB101" s="38" t="s">
        <v>96</v>
      </c>
      <c r="CC101" s="38">
        <v>0.0</v>
      </c>
      <c r="CD101" s="38">
        <v>0.0</v>
      </c>
      <c r="CE101" s="38">
        <v>0.0</v>
      </c>
      <c r="CF101" s="38">
        <v>0.0</v>
      </c>
      <c r="CG101" s="38">
        <v>0.0</v>
      </c>
      <c r="CH101" s="38">
        <v>150904.0</v>
      </c>
      <c r="CI101" s="38">
        <v>0.0</v>
      </c>
      <c r="CJ101" s="38">
        <v>0.0</v>
      </c>
    </row>
    <row r="102" ht="15.75" customHeight="1">
      <c r="A102" s="16"/>
      <c r="B102" s="4" t="s">
        <v>51</v>
      </c>
      <c r="C102" s="38">
        <v>0.0</v>
      </c>
      <c r="D102" s="38">
        <v>10659.0</v>
      </c>
      <c r="E102" s="38">
        <v>36042.0</v>
      </c>
      <c r="F102" s="38">
        <v>42460.0</v>
      </c>
      <c r="G102" s="38">
        <v>0.0</v>
      </c>
      <c r="H102" s="38">
        <v>0.0</v>
      </c>
      <c r="I102" s="38">
        <v>0.0</v>
      </c>
      <c r="J102" s="38">
        <v>0.0</v>
      </c>
      <c r="K102" s="38">
        <v>0.0</v>
      </c>
      <c r="L102" s="38">
        <v>0.0</v>
      </c>
      <c r="M102" s="38">
        <v>0.0</v>
      </c>
      <c r="N102" s="38">
        <v>0.0</v>
      </c>
      <c r="O102" s="38">
        <v>0.0</v>
      </c>
      <c r="P102" s="38">
        <v>0.0</v>
      </c>
      <c r="Q102" s="38">
        <v>0.0</v>
      </c>
      <c r="R102" s="38">
        <v>27886.0</v>
      </c>
      <c r="S102" s="38">
        <v>18055.0</v>
      </c>
      <c r="T102" s="38">
        <v>0.0</v>
      </c>
      <c r="U102" s="38">
        <v>0.0</v>
      </c>
      <c r="V102" s="38">
        <v>0.0</v>
      </c>
      <c r="W102" s="38">
        <v>0.0</v>
      </c>
      <c r="X102" s="38">
        <v>0.0</v>
      </c>
      <c r="Y102" s="38">
        <v>35101.0</v>
      </c>
      <c r="Z102" s="38">
        <v>23036.0</v>
      </c>
      <c r="AA102" s="38">
        <v>10021.0</v>
      </c>
      <c r="AB102" s="38">
        <v>11432.0</v>
      </c>
      <c r="AC102" s="38">
        <v>18341.0</v>
      </c>
      <c r="AD102" s="39">
        <v>95791.0</v>
      </c>
      <c r="AE102" s="39" t="s">
        <v>38</v>
      </c>
      <c r="AF102" s="38">
        <v>10036.0</v>
      </c>
      <c r="AG102" s="38">
        <v>0.0</v>
      </c>
      <c r="AH102" s="38">
        <v>53345.0</v>
      </c>
      <c r="AI102" s="38">
        <v>0.0</v>
      </c>
      <c r="AJ102" s="38">
        <v>0.0</v>
      </c>
      <c r="AK102" s="39">
        <v>47690.0</v>
      </c>
      <c r="AL102" s="39">
        <v>244076.0</v>
      </c>
      <c r="AM102" s="38">
        <v>10014.0</v>
      </c>
      <c r="AN102" s="38">
        <v>6507.0</v>
      </c>
      <c r="AO102" s="38">
        <v>0.0</v>
      </c>
      <c r="AP102" s="38">
        <v>0.0</v>
      </c>
      <c r="AQ102" s="38">
        <v>1.2242082E7</v>
      </c>
      <c r="AR102" s="38">
        <v>0.0</v>
      </c>
      <c r="AS102" s="38">
        <v>0.0</v>
      </c>
      <c r="AT102" s="38">
        <v>2.6792346E7</v>
      </c>
      <c r="AU102" s="38">
        <v>0.0</v>
      </c>
      <c r="AV102" s="38">
        <v>0.0</v>
      </c>
      <c r="AW102" s="38">
        <v>0.0</v>
      </c>
      <c r="AX102" s="38">
        <v>0.0</v>
      </c>
      <c r="AY102" s="38">
        <v>252036.0</v>
      </c>
      <c r="AZ102" s="38">
        <v>0.0</v>
      </c>
      <c r="BA102" s="38">
        <v>0.0</v>
      </c>
      <c r="BB102" s="38">
        <v>0.0</v>
      </c>
      <c r="BC102" s="37">
        <v>323078.0</v>
      </c>
      <c r="BD102" s="37">
        <v>0.0</v>
      </c>
      <c r="BE102" s="41">
        <v>0.0</v>
      </c>
      <c r="BF102" s="43">
        <v>0.0</v>
      </c>
      <c r="BG102" s="41">
        <v>0.0</v>
      </c>
      <c r="BH102" s="37">
        <v>0.0</v>
      </c>
      <c r="BI102" s="37">
        <v>0.0</v>
      </c>
      <c r="BJ102" s="41">
        <v>0.0</v>
      </c>
      <c r="BK102" s="41">
        <v>0.0</v>
      </c>
      <c r="BL102" s="41">
        <v>0.0</v>
      </c>
      <c r="BM102" s="38" t="s">
        <v>95</v>
      </c>
      <c r="BN102" s="41">
        <v>0.0</v>
      </c>
      <c r="BO102" s="37">
        <v>0.0</v>
      </c>
      <c r="BP102" s="41">
        <v>0.0</v>
      </c>
      <c r="BQ102" s="37">
        <v>40020.0</v>
      </c>
      <c r="BR102" s="37">
        <v>120953.0</v>
      </c>
      <c r="BS102" s="37">
        <v>85192.0</v>
      </c>
      <c r="BT102" s="37">
        <v>0.0</v>
      </c>
      <c r="BU102" s="37">
        <v>0.0</v>
      </c>
      <c r="BV102" s="37">
        <v>0.0</v>
      </c>
      <c r="BW102" s="37">
        <v>0.0</v>
      </c>
      <c r="BX102" s="37">
        <v>0.0</v>
      </c>
      <c r="BY102" s="37">
        <v>0.0</v>
      </c>
      <c r="BZ102" s="37">
        <v>0.0</v>
      </c>
      <c r="CA102" s="38" t="s">
        <v>96</v>
      </c>
      <c r="CB102" s="38" t="s">
        <v>96</v>
      </c>
      <c r="CC102" s="38">
        <v>0.0</v>
      </c>
      <c r="CD102" s="38">
        <v>0.0</v>
      </c>
      <c r="CE102" s="38">
        <v>0.0</v>
      </c>
      <c r="CF102" s="38">
        <v>0.0</v>
      </c>
      <c r="CG102" s="38">
        <v>0.0</v>
      </c>
      <c r="CH102" s="38">
        <v>14508.0</v>
      </c>
      <c r="CI102" s="38">
        <v>0.0</v>
      </c>
      <c r="CJ102" s="38">
        <v>0.0</v>
      </c>
    </row>
    <row r="103" ht="15.75" customHeight="1">
      <c r="A103" s="8" t="s">
        <v>52</v>
      </c>
      <c r="B103" s="4" t="s">
        <v>53</v>
      </c>
      <c r="C103" s="38">
        <v>126778.0</v>
      </c>
      <c r="D103" s="38">
        <v>296608.0</v>
      </c>
      <c r="E103" s="38">
        <v>490695.0</v>
      </c>
      <c r="F103" s="38">
        <v>211415.0</v>
      </c>
      <c r="G103" s="38">
        <v>882788.0</v>
      </c>
      <c r="H103" s="38">
        <v>34009.0</v>
      </c>
      <c r="I103" s="38">
        <v>0.0</v>
      </c>
      <c r="J103" s="38">
        <v>410823.0</v>
      </c>
      <c r="K103" s="38">
        <v>306395.0</v>
      </c>
      <c r="L103" s="38">
        <v>467070.0</v>
      </c>
      <c r="M103" s="38">
        <v>149964.0</v>
      </c>
      <c r="N103" s="38">
        <v>490701.0</v>
      </c>
      <c r="O103" s="38">
        <v>2019809.0</v>
      </c>
      <c r="P103" s="38">
        <v>326999.0</v>
      </c>
      <c r="Q103" s="38">
        <v>1016943.0</v>
      </c>
      <c r="R103" s="38">
        <v>0.0</v>
      </c>
      <c r="S103" s="38">
        <v>148061.0</v>
      </c>
      <c r="T103" s="38">
        <v>0.0</v>
      </c>
      <c r="U103" s="38">
        <v>0.0</v>
      </c>
      <c r="V103" s="38">
        <v>1033927.0</v>
      </c>
      <c r="W103" s="38">
        <v>246867.0</v>
      </c>
      <c r="X103" s="38">
        <v>325437.0</v>
      </c>
      <c r="Y103" s="38">
        <v>172237.0</v>
      </c>
      <c r="Z103" s="38">
        <v>548139.0</v>
      </c>
      <c r="AA103" s="38">
        <v>260557.0</v>
      </c>
      <c r="AB103" s="38">
        <v>110200.0</v>
      </c>
      <c r="AC103" s="38">
        <v>303083.0</v>
      </c>
      <c r="AD103" s="39">
        <v>573486.0</v>
      </c>
      <c r="AE103" s="39" t="s">
        <v>38</v>
      </c>
      <c r="AF103" s="38">
        <v>337722.0</v>
      </c>
      <c r="AG103" s="38">
        <v>222408.0</v>
      </c>
      <c r="AH103" s="38">
        <v>361450.0</v>
      </c>
      <c r="AI103" s="38">
        <v>112699.0</v>
      </c>
      <c r="AJ103" s="38">
        <v>225502.0</v>
      </c>
      <c r="AK103" s="40">
        <v>615192.0</v>
      </c>
      <c r="AL103" s="39">
        <v>410739.0</v>
      </c>
      <c r="AM103" s="38">
        <v>218434.0</v>
      </c>
      <c r="AN103" s="38">
        <v>393281.0</v>
      </c>
      <c r="AO103" s="38">
        <v>245699.0</v>
      </c>
      <c r="AP103" s="38">
        <v>246867.0</v>
      </c>
      <c r="AQ103" s="38">
        <v>9764789.0</v>
      </c>
      <c r="AR103" s="38">
        <v>0.0</v>
      </c>
      <c r="AS103" s="38">
        <v>0.0</v>
      </c>
      <c r="AT103" s="38">
        <v>9619261.0</v>
      </c>
      <c r="AU103" s="38">
        <v>0.0</v>
      </c>
      <c r="AV103" s="38">
        <v>0.0</v>
      </c>
      <c r="AW103" s="38">
        <v>0.0</v>
      </c>
      <c r="AX103" s="38">
        <v>36983.0</v>
      </c>
      <c r="AY103" s="38">
        <v>126094.0</v>
      </c>
      <c r="AZ103" s="38">
        <v>24145.0</v>
      </c>
      <c r="BA103" s="38">
        <v>0.0</v>
      </c>
      <c r="BB103" s="38">
        <v>0.0</v>
      </c>
      <c r="BC103" s="37">
        <v>117528.0</v>
      </c>
      <c r="BD103" s="37">
        <v>761781.0</v>
      </c>
      <c r="BE103" s="37">
        <v>11584.0</v>
      </c>
      <c r="BF103" s="43">
        <v>223512.0</v>
      </c>
      <c r="BG103" s="37">
        <v>0.0</v>
      </c>
      <c r="BH103" s="37">
        <v>570566.0</v>
      </c>
      <c r="BI103" s="37">
        <v>0.0</v>
      </c>
      <c r="BJ103" s="37">
        <v>0.0</v>
      </c>
      <c r="BK103" s="37">
        <v>0.0</v>
      </c>
      <c r="BL103" s="41">
        <v>0.0</v>
      </c>
      <c r="BM103" s="38" t="s">
        <v>95</v>
      </c>
      <c r="BN103" s="37">
        <v>0.0</v>
      </c>
      <c r="BO103" s="37">
        <v>210183.0</v>
      </c>
      <c r="BP103" s="37">
        <v>0.0</v>
      </c>
      <c r="BQ103" s="37">
        <v>2061017.0</v>
      </c>
      <c r="BR103" s="37">
        <v>5629054.0</v>
      </c>
      <c r="BS103" s="37">
        <v>637084.0</v>
      </c>
      <c r="BT103" s="37">
        <v>167005.0</v>
      </c>
      <c r="BU103" s="37">
        <v>94772.0</v>
      </c>
      <c r="BV103" s="37">
        <v>83567.0</v>
      </c>
      <c r="BW103" s="37">
        <v>84697.0</v>
      </c>
      <c r="BX103" s="37">
        <v>128610.0</v>
      </c>
      <c r="BY103" s="37">
        <v>97965.0</v>
      </c>
      <c r="BZ103" s="37">
        <v>221948.0</v>
      </c>
      <c r="CA103" s="38" t="s">
        <v>96</v>
      </c>
      <c r="CB103" s="38" t="s">
        <v>96</v>
      </c>
      <c r="CC103" s="38">
        <v>0.0</v>
      </c>
      <c r="CD103" s="38">
        <v>0.0</v>
      </c>
      <c r="CE103" s="38">
        <v>0.0</v>
      </c>
      <c r="CF103" s="38">
        <v>0.0</v>
      </c>
      <c r="CG103" s="38">
        <v>0.0</v>
      </c>
      <c r="CH103" s="38">
        <v>0.0</v>
      </c>
      <c r="CI103" s="38">
        <v>0.0</v>
      </c>
      <c r="CJ103" s="38">
        <v>0.0</v>
      </c>
    </row>
    <row r="104" ht="15.75" customHeight="1">
      <c r="A104" s="15"/>
      <c r="B104" s="4" t="s">
        <v>54</v>
      </c>
      <c r="C104" s="38">
        <v>503937.0</v>
      </c>
      <c r="D104" s="38">
        <v>283899.0</v>
      </c>
      <c r="E104" s="38">
        <v>1432923.0</v>
      </c>
      <c r="F104" s="38">
        <v>579599.0</v>
      </c>
      <c r="G104" s="38">
        <v>733008.0</v>
      </c>
      <c r="H104" s="38">
        <v>148723.0</v>
      </c>
      <c r="I104" s="38">
        <v>44775.0</v>
      </c>
      <c r="J104" s="38">
        <v>1288000.0</v>
      </c>
      <c r="K104" s="38">
        <v>1306495.0</v>
      </c>
      <c r="L104" s="38">
        <v>1723052.0</v>
      </c>
      <c r="M104" s="38">
        <v>751944.0</v>
      </c>
      <c r="N104" s="38">
        <v>1125056.0</v>
      </c>
      <c r="O104" s="38">
        <v>9343722.0</v>
      </c>
      <c r="P104" s="38">
        <v>1471612.0</v>
      </c>
      <c r="Q104" s="38">
        <v>2545201.0</v>
      </c>
      <c r="R104" s="38">
        <v>0.0</v>
      </c>
      <c r="S104" s="38">
        <v>459642.0</v>
      </c>
      <c r="T104" s="38">
        <v>0.0</v>
      </c>
      <c r="U104" s="38">
        <v>10035.0</v>
      </c>
      <c r="V104" s="38">
        <v>1456335.0</v>
      </c>
      <c r="W104" s="38">
        <v>671179.0</v>
      </c>
      <c r="X104" s="38">
        <v>200360.0</v>
      </c>
      <c r="Y104" s="38">
        <v>373460.0</v>
      </c>
      <c r="Z104" s="38">
        <v>1821359.0</v>
      </c>
      <c r="AA104" s="38">
        <v>154158.0</v>
      </c>
      <c r="AB104" s="38">
        <v>687987.0</v>
      </c>
      <c r="AC104" s="38">
        <v>833588.0</v>
      </c>
      <c r="AD104" s="39">
        <v>3079176.0</v>
      </c>
      <c r="AE104" s="39" t="s">
        <v>38</v>
      </c>
      <c r="AF104" s="38">
        <v>1154201.0</v>
      </c>
      <c r="AG104" s="38">
        <v>1119746.0</v>
      </c>
      <c r="AH104" s="38">
        <v>1358817.0</v>
      </c>
      <c r="AI104" s="38">
        <v>40496.0</v>
      </c>
      <c r="AJ104" s="38">
        <v>1581437.0</v>
      </c>
      <c r="AK104" s="40">
        <v>2908776.0</v>
      </c>
      <c r="AL104" s="39">
        <v>1772994.0</v>
      </c>
      <c r="AM104" s="38">
        <v>637722.0</v>
      </c>
      <c r="AN104" s="38">
        <v>1614440.0</v>
      </c>
      <c r="AO104" s="38">
        <v>1559919.0</v>
      </c>
      <c r="AP104" s="38">
        <v>674479.0</v>
      </c>
      <c r="AQ104" s="38">
        <v>3.6167334E7</v>
      </c>
      <c r="AR104" s="38">
        <v>0.0</v>
      </c>
      <c r="AS104" s="38">
        <v>0.0</v>
      </c>
      <c r="AT104" s="38">
        <v>3.5655427E7</v>
      </c>
      <c r="AU104" s="38">
        <v>0.0</v>
      </c>
      <c r="AV104" s="38">
        <v>0.0</v>
      </c>
      <c r="AW104" s="38">
        <v>0.0</v>
      </c>
      <c r="AX104" s="38">
        <v>36422.0</v>
      </c>
      <c r="AY104" s="38">
        <v>327186.0</v>
      </c>
      <c r="AZ104" s="38">
        <v>55936.0</v>
      </c>
      <c r="BA104" s="38">
        <v>0.0</v>
      </c>
      <c r="BB104" s="38">
        <v>33756.0</v>
      </c>
      <c r="BC104" s="37">
        <v>175354.0</v>
      </c>
      <c r="BD104" s="37">
        <v>3027876.0</v>
      </c>
      <c r="BE104" s="37">
        <v>28444.0</v>
      </c>
      <c r="BF104" s="43">
        <v>1120849.0</v>
      </c>
      <c r="BG104" s="41">
        <v>0.0</v>
      </c>
      <c r="BH104" s="37">
        <v>1463810.0</v>
      </c>
      <c r="BI104" s="37">
        <v>12402.0</v>
      </c>
      <c r="BJ104" s="41">
        <v>0.0</v>
      </c>
      <c r="BK104" s="41">
        <v>0.0</v>
      </c>
      <c r="BL104" s="41">
        <v>0.0</v>
      </c>
      <c r="BM104" s="38" t="s">
        <v>97</v>
      </c>
      <c r="BN104" s="41">
        <v>0.0</v>
      </c>
      <c r="BO104" s="37">
        <v>498048.0</v>
      </c>
      <c r="BP104" s="41">
        <v>0.0</v>
      </c>
      <c r="BQ104" s="37">
        <v>3746581.0</v>
      </c>
      <c r="BR104" s="37">
        <v>4797325.0</v>
      </c>
      <c r="BS104" s="37">
        <v>2012963.0</v>
      </c>
      <c r="BT104" s="37">
        <v>430044.0</v>
      </c>
      <c r="BU104" s="37">
        <v>319192.0</v>
      </c>
      <c r="BV104" s="37">
        <v>512105.0</v>
      </c>
      <c r="BW104" s="37">
        <v>131948.0</v>
      </c>
      <c r="BX104" s="37">
        <v>439024.0</v>
      </c>
      <c r="BY104" s="37">
        <v>516687.0</v>
      </c>
      <c r="BZ104" s="37">
        <v>694525.0</v>
      </c>
      <c r="CA104" s="38" t="s">
        <v>96</v>
      </c>
      <c r="CB104" s="38" t="s">
        <v>96</v>
      </c>
      <c r="CC104" s="38">
        <v>0.0</v>
      </c>
      <c r="CD104" s="38">
        <v>0.0</v>
      </c>
      <c r="CE104" s="38">
        <v>0.0</v>
      </c>
      <c r="CF104" s="38">
        <v>0.0</v>
      </c>
      <c r="CG104" s="38">
        <v>0.0</v>
      </c>
      <c r="CH104" s="38">
        <v>0.0</v>
      </c>
      <c r="CI104" s="38">
        <v>0.0</v>
      </c>
      <c r="CJ104" s="38">
        <v>0.0</v>
      </c>
    </row>
    <row r="105" ht="15.75" customHeight="1">
      <c r="A105" s="15"/>
      <c r="B105" s="4" t="s">
        <v>55</v>
      </c>
      <c r="C105" s="38">
        <v>650162.0</v>
      </c>
      <c r="D105" s="38">
        <v>524491.0</v>
      </c>
      <c r="E105" s="38">
        <v>1904859.0</v>
      </c>
      <c r="F105" s="38">
        <v>66204.0</v>
      </c>
      <c r="G105" s="38">
        <v>1012217.0</v>
      </c>
      <c r="H105" s="38">
        <v>167638.0</v>
      </c>
      <c r="I105" s="38">
        <v>87956.0</v>
      </c>
      <c r="J105" s="38">
        <v>1860158.0</v>
      </c>
      <c r="K105" s="38">
        <v>1643718.0</v>
      </c>
      <c r="L105" s="38">
        <v>2168798.0</v>
      </c>
      <c r="M105" s="38">
        <v>1507291.0</v>
      </c>
      <c r="N105" s="38">
        <v>1380989.0</v>
      </c>
      <c r="O105" s="38">
        <v>1.1463309E7</v>
      </c>
      <c r="P105" s="38">
        <v>2614861.0</v>
      </c>
      <c r="Q105" s="38">
        <v>3550610.0</v>
      </c>
      <c r="R105" s="38">
        <v>0.0</v>
      </c>
      <c r="S105" s="38">
        <v>830427.0</v>
      </c>
      <c r="T105" s="38">
        <v>0.0</v>
      </c>
      <c r="U105" s="38">
        <v>16972.0</v>
      </c>
      <c r="V105" s="38">
        <v>1748503.0</v>
      </c>
      <c r="W105" s="38">
        <v>865751.0</v>
      </c>
      <c r="X105" s="38">
        <v>623107.0</v>
      </c>
      <c r="Y105" s="38">
        <v>481269.0</v>
      </c>
      <c r="Z105" s="38">
        <v>4001031.0</v>
      </c>
      <c r="AA105" s="38">
        <v>455599.0</v>
      </c>
      <c r="AB105" s="38">
        <v>730892.0</v>
      </c>
      <c r="AC105" s="38">
        <v>1153103.0</v>
      </c>
      <c r="AD105" s="39">
        <v>7407499.0</v>
      </c>
      <c r="AE105" s="39" t="s">
        <v>38</v>
      </c>
      <c r="AF105" s="38">
        <v>1931188.0</v>
      </c>
      <c r="AG105" s="38">
        <v>1731701.0</v>
      </c>
      <c r="AH105" s="38">
        <v>2220232.0</v>
      </c>
      <c r="AI105" s="38">
        <v>388904.0</v>
      </c>
      <c r="AJ105" s="38">
        <v>2930351.0</v>
      </c>
      <c r="AK105" s="40">
        <v>4406467.0</v>
      </c>
      <c r="AL105" s="39">
        <v>2998340.0</v>
      </c>
      <c r="AM105" s="38">
        <v>843921.0</v>
      </c>
      <c r="AN105" s="38">
        <v>1850585.0</v>
      </c>
      <c r="AO105" s="38">
        <v>1950848.0</v>
      </c>
      <c r="AP105" s="38">
        <v>865751.0</v>
      </c>
      <c r="AQ105" s="38">
        <v>3.4944289E7</v>
      </c>
      <c r="AR105" s="38">
        <v>0.0</v>
      </c>
      <c r="AS105" s="38">
        <v>0.0</v>
      </c>
      <c r="AT105" s="38">
        <v>2.8895505E7</v>
      </c>
      <c r="AU105" s="38">
        <v>0.0</v>
      </c>
      <c r="AV105" s="38">
        <v>0.0</v>
      </c>
      <c r="AW105" s="38">
        <v>0.0</v>
      </c>
      <c r="AX105" s="38">
        <v>88701.0</v>
      </c>
      <c r="AY105" s="38">
        <v>517260.0</v>
      </c>
      <c r="AZ105" s="38">
        <v>89795.0</v>
      </c>
      <c r="BA105" s="38">
        <v>0.0</v>
      </c>
      <c r="BB105" s="38">
        <v>87791.0</v>
      </c>
      <c r="BC105" s="37">
        <v>256166.0</v>
      </c>
      <c r="BD105" s="37">
        <v>3916809.0</v>
      </c>
      <c r="BE105" s="37">
        <v>23847.0</v>
      </c>
      <c r="BF105" s="43">
        <v>1730462.0</v>
      </c>
      <c r="BG105" s="41">
        <v>0.0</v>
      </c>
      <c r="BH105" s="37">
        <v>1738288.0</v>
      </c>
      <c r="BI105" s="37">
        <v>0.0</v>
      </c>
      <c r="BJ105" s="41">
        <v>0.0</v>
      </c>
      <c r="BK105" s="41">
        <v>0.0</v>
      </c>
      <c r="BL105" s="41">
        <v>0.0</v>
      </c>
      <c r="BM105" s="38" t="s">
        <v>95</v>
      </c>
      <c r="BN105" s="41">
        <v>0.0</v>
      </c>
      <c r="BO105" s="37">
        <v>438237.0</v>
      </c>
      <c r="BP105" s="41">
        <v>0.0</v>
      </c>
      <c r="BQ105" s="37">
        <v>1.1390688E7</v>
      </c>
      <c r="BR105" s="37">
        <v>1.3664831E7</v>
      </c>
      <c r="BS105" s="37">
        <v>5919473.0</v>
      </c>
      <c r="BT105" s="37">
        <v>1738651.0</v>
      </c>
      <c r="BU105" s="37">
        <v>1134371.0</v>
      </c>
      <c r="BV105" s="37">
        <v>1105560.0</v>
      </c>
      <c r="BW105" s="37">
        <v>609059.0</v>
      </c>
      <c r="BX105" s="37">
        <v>1608555.0</v>
      </c>
      <c r="BY105" s="37">
        <v>1577242.0</v>
      </c>
      <c r="BZ105" s="37">
        <v>2148558.0</v>
      </c>
      <c r="CA105" s="38" t="s">
        <v>96</v>
      </c>
      <c r="CB105" s="38" t="s">
        <v>96</v>
      </c>
      <c r="CC105" s="38">
        <v>0.0</v>
      </c>
      <c r="CD105" s="38">
        <v>0.0</v>
      </c>
      <c r="CE105" s="38">
        <v>0.0</v>
      </c>
      <c r="CF105" s="38">
        <v>0.0</v>
      </c>
      <c r="CG105" s="38">
        <v>0.0</v>
      </c>
      <c r="CH105" s="38">
        <v>0.0</v>
      </c>
      <c r="CI105" s="38">
        <v>0.0</v>
      </c>
      <c r="CJ105" s="38">
        <v>0.0</v>
      </c>
    </row>
    <row r="106" ht="15.75" customHeight="1">
      <c r="A106" s="15"/>
      <c r="B106" s="4" t="s">
        <v>56</v>
      </c>
      <c r="C106" s="38">
        <v>508044.0</v>
      </c>
      <c r="D106" s="38">
        <v>377738.0</v>
      </c>
      <c r="E106" s="38">
        <v>1446676.0</v>
      </c>
      <c r="F106" s="38">
        <v>598006.0</v>
      </c>
      <c r="G106" s="38">
        <v>882788.0</v>
      </c>
      <c r="H106" s="38">
        <v>137393.0</v>
      </c>
      <c r="I106" s="38">
        <v>62885.0</v>
      </c>
      <c r="J106" s="38">
        <v>1362840.0</v>
      </c>
      <c r="K106" s="38">
        <v>1303579.0</v>
      </c>
      <c r="L106" s="38">
        <v>1894396.0</v>
      </c>
      <c r="M106" s="38">
        <v>887801.0</v>
      </c>
      <c r="N106" s="38">
        <v>1180344.0</v>
      </c>
      <c r="O106" s="38">
        <v>9806312.0</v>
      </c>
      <c r="P106" s="38">
        <v>1714146.0</v>
      </c>
      <c r="Q106" s="38">
        <v>2007931.0</v>
      </c>
      <c r="R106" s="38">
        <v>0.0</v>
      </c>
      <c r="S106" s="38">
        <v>475512.0</v>
      </c>
      <c r="T106" s="38">
        <v>0.0</v>
      </c>
      <c r="U106" s="38">
        <v>14485.0</v>
      </c>
      <c r="V106" s="38">
        <v>1688112.0</v>
      </c>
      <c r="W106" s="38">
        <v>709427.0</v>
      </c>
      <c r="X106" s="38">
        <v>347708.0</v>
      </c>
      <c r="Y106" s="38">
        <v>533881.0</v>
      </c>
      <c r="Z106" s="38">
        <v>3067227.0</v>
      </c>
      <c r="AA106" s="38">
        <v>367919.0</v>
      </c>
      <c r="AB106" s="38">
        <v>795704.0</v>
      </c>
      <c r="AC106" s="38">
        <v>913235.0</v>
      </c>
      <c r="AD106" s="39">
        <v>4238444.0</v>
      </c>
      <c r="AE106" s="39" t="s">
        <v>38</v>
      </c>
      <c r="AF106" s="38">
        <v>1515522.0</v>
      </c>
      <c r="AG106" s="38">
        <v>1464363.0</v>
      </c>
      <c r="AH106" s="38">
        <v>1705918.0</v>
      </c>
      <c r="AI106" s="38">
        <v>471623.0</v>
      </c>
      <c r="AJ106" s="38">
        <v>2091046.0</v>
      </c>
      <c r="AK106" s="40">
        <v>3664155.0</v>
      </c>
      <c r="AL106" s="39">
        <v>2267028.0</v>
      </c>
      <c r="AM106" s="38">
        <v>666258.0</v>
      </c>
      <c r="AN106" s="38">
        <v>1610277.0</v>
      </c>
      <c r="AO106" s="38">
        <v>1847689.0</v>
      </c>
      <c r="AP106" s="38">
        <v>709427.0</v>
      </c>
      <c r="AQ106" s="38">
        <v>4.3517698E7</v>
      </c>
      <c r="AR106" s="38">
        <v>0.0</v>
      </c>
      <c r="AS106" s="38">
        <v>0.0</v>
      </c>
      <c r="AT106" s="38">
        <v>3.8575604E7</v>
      </c>
      <c r="AU106" s="38">
        <v>0.0</v>
      </c>
      <c r="AV106" s="38">
        <v>0.0</v>
      </c>
      <c r="AW106" s="38">
        <v>0.0</v>
      </c>
      <c r="AX106" s="38">
        <v>25080.0</v>
      </c>
      <c r="AY106" s="38">
        <v>381775.0</v>
      </c>
      <c r="AZ106" s="38">
        <v>39006.0</v>
      </c>
      <c r="BA106" s="38">
        <v>27711.0</v>
      </c>
      <c r="BB106" s="38">
        <v>43941.0</v>
      </c>
      <c r="BC106" s="37">
        <v>221997.0</v>
      </c>
      <c r="BD106" s="37">
        <v>3071813.0</v>
      </c>
      <c r="BE106" s="37">
        <v>35962.0</v>
      </c>
      <c r="BF106" s="43">
        <v>1464030.0</v>
      </c>
      <c r="BG106" s="41">
        <v>0.0</v>
      </c>
      <c r="BH106" s="37">
        <v>1046474.0</v>
      </c>
      <c r="BI106" s="37">
        <v>0.0</v>
      </c>
      <c r="BJ106" s="41">
        <v>0.0</v>
      </c>
      <c r="BK106" s="41">
        <v>0.0</v>
      </c>
      <c r="BL106" s="41">
        <v>0.0</v>
      </c>
      <c r="BM106" s="38" t="s">
        <v>95</v>
      </c>
      <c r="BN106" s="41">
        <v>0.0</v>
      </c>
      <c r="BO106" s="37">
        <v>516476.0</v>
      </c>
      <c r="BP106" s="41">
        <v>0.0</v>
      </c>
      <c r="BQ106" s="37">
        <v>6922190.0</v>
      </c>
      <c r="BR106" s="37">
        <v>9029848.0</v>
      </c>
      <c r="BS106" s="37">
        <v>2958558.0</v>
      </c>
      <c r="BT106" s="37">
        <v>949971.0</v>
      </c>
      <c r="BU106" s="37">
        <v>612381.0</v>
      </c>
      <c r="BV106" s="37">
        <v>622732.0</v>
      </c>
      <c r="BW106" s="37">
        <v>344221.0</v>
      </c>
      <c r="BX106" s="37">
        <v>685362.0</v>
      </c>
      <c r="BY106" s="37">
        <v>685015.0</v>
      </c>
      <c r="BZ106" s="37">
        <v>953035.0</v>
      </c>
      <c r="CA106" s="38" t="s">
        <v>96</v>
      </c>
      <c r="CB106" s="38" t="s">
        <v>96</v>
      </c>
      <c r="CC106" s="38">
        <v>0.0</v>
      </c>
      <c r="CD106" s="38">
        <v>0.0</v>
      </c>
      <c r="CE106" s="38">
        <v>0.0</v>
      </c>
      <c r="CF106" s="38">
        <v>0.0</v>
      </c>
      <c r="CG106" s="38">
        <v>0.0</v>
      </c>
      <c r="CH106" s="38">
        <v>0.0</v>
      </c>
      <c r="CI106" s="38">
        <v>0.0</v>
      </c>
      <c r="CJ106" s="38">
        <v>0.0</v>
      </c>
    </row>
    <row r="107" ht="15.75" customHeight="1">
      <c r="A107" s="15"/>
      <c r="B107" s="4" t="s">
        <v>57</v>
      </c>
      <c r="C107" s="38">
        <v>342463.0</v>
      </c>
      <c r="D107" s="38">
        <v>350649.0</v>
      </c>
      <c r="E107" s="38">
        <v>612099.0</v>
      </c>
      <c r="F107" s="38">
        <v>347544.0</v>
      </c>
      <c r="G107" s="38">
        <v>235835.0</v>
      </c>
      <c r="H107" s="38">
        <v>69022.0</v>
      </c>
      <c r="I107" s="38">
        <v>0.0</v>
      </c>
      <c r="J107" s="38">
        <v>707462.0</v>
      </c>
      <c r="K107" s="38">
        <v>477761.0</v>
      </c>
      <c r="L107" s="38">
        <v>869915.0</v>
      </c>
      <c r="M107" s="38">
        <v>384538.0</v>
      </c>
      <c r="N107" s="38">
        <v>681326.0</v>
      </c>
      <c r="O107" s="38">
        <v>2279157.0</v>
      </c>
      <c r="P107" s="38">
        <v>687762.0</v>
      </c>
      <c r="Q107" s="38">
        <v>1063631.0</v>
      </c>
      <c r="R107" s="38">
        <v>0.0</v>
      </c>
      <c r="S107" s="38">
        <v>174123.0</v>
      </c>
      <c r="T107" s="38">
        <v>0.0</v>
      </c>
      <c r="U107" s="38">
        <v>0.0</v>
      </c>
      <c r="V107" s="38">
        <v>922607.0</v>
      </c>
      <c r="W107" s="38">
        <v>358437.0</v>
      </c>
      <c r="X107" s="38">
        <v>256788.0</v>
      </c>
      <c r="Y107" s="38">
        <v>540604.0</v>
      </c>
      <c r="Z107" s="38">
        <v>4024678.0</v>
      </c>
      <c r="AA107" s="38">
        <v>328110.0</v>
      </c>
      <c r="AB107" s="38">
        <v>380359.0</v>
      </c>
      <c r="AC107" s="38">
        <v>1725168.0</v>
      </c>
      <c r="AD107" s="39">
        <v>3358781.0</v>
      </c>
      <c r="AE107" s="39" t="s">
        <v>38</v>
      </c>
      <c r="AF107" s="38">
        <v>1253506.0</v>
      </c>
      <c r="AG107" s="38">
        <v>644541.0</v>
      </c>
      <c r="AH107" s="38">
        <v>1312296.0</v>
      </c>
      <c r="AI107" s="38">
        <v>645631.0</v>
      </c>
      <c r="AJ107" s="38">
        <v>1002307.0</v>
      </c>
      <c r="AK107" s="40">
        <v>2053500.0</v>
      </c>
      <c r="AL107" s="39">
        <v>1605136.0</v>
      </c>
      <c r="AM107" s="38">
        <v>613650.0</v>
      </c>
      <c r="AN107" s="38">
        <v>808277.0</v>
      </c>
      <c r="AO107" s="38">
        <v>972264.0</v>
      </c>
      <c r="AP107" s="38">
        <v>358437.0</v>
      </c>
      <c r="AQ107" s="38">
        <v>6.1546635E7</v>
      </c>
      <c r="AR107" s="38">
        <v>0.0</v>
      </c>
      <c r="AS107" s="38">
        <v>0.0</v>
      </c>
      <c r="AT107" s="38">
        <v>5.5599538E7</v>
      </c>
      <c r="AU107" s="38">
        <v>0.0</v>
      </c>
      <c r="AV107" s="38">
        <v>0.0</v>
      </c>
      <c r="AW107" s="38">
        <v>0.0</v>
      </c>
      <c r="AX107" s="38">
        <v>104128.0</v>
      </c>
      <c r="AY107" s="38">
        <v>581571.0</v>
      </c>
      <c r="AZ107" s="38">
        <v>128568.0</v>
      </c>
      <c r="BA107" s="38">
        <v>72640.0</v>
      </c>
      <c r="BB107" s="38">
        <v>33360.0</v>
      </c>
      <c r="BC107" s="37">
        <v>294203.0</v>
      </c>
      <c r="BD107" s="37">
        <v>1104713.0</v>
      </c>
      <c r="BE107" s="37">
        <v>18009.0</v>
      </c>
      <c r="BF107" s="43">
        <v>644541.0</v>
      </c>
      <c r="BG107" s="41">
        <v>0.0</v>
      </c>
      <c r="BH107" s="37">
        <v>929844.0</v>
      </c>
      <c r="BI107" s="37">
        <v>0.0</v>
      </c>
      <c r="BJ107" s="41">
        <v>0.0</v>
      </c>
      <c r="BK107" s="41">
        <v>0.0</v>
      </c>
      <c r="BL107" s="41">
        <v>0.0</v>
      </c>
      <c r="BM107" s="38" t="s">
        <v>95</v>
      </c>
      <c r="BN107" s="41">
        <v>0.0</v>
      </c>
      <c r="BO107" s="37">
        <v>222405.0</v>
      </c>
      <c r="BP107" s="41">
        <v>0.0</v>
      </c>
      <c r="BQ107" s="37">
        <v>5475248.0</v>
      </c>
      <c r="BR107" s="37">
        <v>7269599.0</v>
      </c>
      <c r="BS107" s="37">
        <v>4462050.0</v>
      </c>
      <c r="BT107" s="37">
        <v>523656.0</v>
      </c>
      <c r="BU107" s="37">
        <v>216025.0</v>
      </c>
      <c r="BV107" s="37">
        <v>157479.0</v>
      </c>
      <c r="BW107" s="37">
        <v>68788.0</v>
      </c>
      <c r="BX107" s="37">
        <v>211550.0</v>
      </c>
      <c r="BY107" s="37">
        <v>417913.0</v>
      </c>
      <c r="BZ107" s="37">
        <v>429548.0</v>
      </c>
      <c r="CA107" s="38" t="s">
        <v>96</v>
      </c>
      <c r="CB107" s="38" t="s">
        <v>96</v>
      </c>
      <c r="CC107" s="38">
        <v>0.0</v>
      </c>
      <c r="CD107" s="38">
        <v>0.0</v>
      </c>
      <c r="CE107" s="38">
        <v>0.0</v>
      </c>
      <c r="CF107" s="38">
        <v>0.0</v>
      </c>
      <c r="CG107" s="38">
        <v>0.0</v>
      </c>
      <c r="CH107" s="38">
        <v>0.0</v>
      </c>
      <c r="CI107" s="38">
        <v>0.0</v>
      </c>
      <c r="CJ107" s="38">
        <v>0.0</v>
      </c>
    </row>
    <row r="108" ht="15.75" customHeight="1">
      <c r="A108" s="15"/>
      <c r="B108" s="4" t="s">
        <v>58</v>
      </c>
      <c r="C108" s="38">
        <v>488816.0</v>
      </c>
      <c r="D108" s="38">
        <v>276203.0</v>
      </c>
      <c r="E108" s="38">
        <v>829153.0</v>
      </c>
      <c r="F108" s="38">
        <v>276873.0</v>
      </c>
      <c r="G108" s="38">
        <v>478229.0</v>
      </c>
      <c r="H108" s="38">
        <v>111279.0</v>
      </c>
      <c r="I108" s="38">
        <v>29724.0</v>
      </c>
      <c r="J108" s="38">
        <v>812992.0</v>
      </c>
      <c r="K108" s="38">
        <v>672486.0</v>
      </c>
      <c r="L108" s="38">
        <v>836511.0</v>
      </c>
      <c r="M108" s="38">
        <v>387888.0</v>
      </c>
      <c r="N108" s="38">
        <v>664324.0</v>
      </c>
      <c r="O108" s="38">
        <v>4142117.0</v>
      </c>
      <c r="P108" s="38">
        <v>542665.0</v>
      </c>
      <c r="Q108" s="38">
        <v>734700.0</v>
      </c>
      <c r="R108" s="38">
        <v>0.0</v>
      </c>
      <c r="S108" s="38">
        <v>196435.0</v>
      </c>
      <c r="T108" s="38">
        <v>0.0</v>
      </c>
      <c r="U108" s="38">
        <v>0.0</v>
      </c>
      <c r="V108" s="38">
        <v>629948.0</v>
      </c>
      <c r="W108" s="38">
        <v>355776.0</v>
      </c>
      <c r="X108" s="38">
        <v>131861.0</v>
      </c>
      <c r="Y108" s="38">
        <v>217366.0</v>
      </c>
      <c r="Z108" s="38">
        <v>1289221.0</v>
      </c>
      <c r="AA108" s="38">
        <v>160470.0</v>
      </c>
      <c r="AB108" s="38">
        <v>421453.0</v>
      </c>
      <c r="AC108" s="38">
        <v>517669.0</v>
      </c>
      <c r="AD108" s="39">
        <v>1971265.0</v>
      </c>
      <c r="AE108" s="39" t="s">
        <v>38</v>
      </c>
      <c r="AF108" s="38">
        <v>778114.0</v>
      </c>
      <c r="AG108" s="38">
        <v>629142.0</v>
      </c>
      <c r="AH108" s="38">
        <v>881574.0</v>
      </c>
      <c r="AI108" s="38">
        <v>21201.0</v>
      </c>
      <c r="AJ108" s="38">
        <v>860085.0</v>
      </c>
      <c r="AK108" s="40">
        <v>1539425.0</v>
      </c>
      <c r="AL108" s="39">
        <v>1182926.0</v>
      </c>
      <c r="AM108" s="38">
        <v>336302.0</v>
      </c>
      <c r="AN108" s="38">
        <v>667597.0</v>
      </c>
      <c r="AO108" s="38">
        <v>727789.0</v>
      </c>
      <c r="AP108" s="38">
        <v>355776.0</v>
      </c>
      <c r="AQ108" s="38">
        <v>1.5658044E7</v>
      </c>
      <c r="AR108" s="38">
        <v>0.0</v>
      </c>
      <c r="AS108" s="38">
        <v>0.0</v>
      </c>
      <c r="AT108" s="38">
        <v>2.3529602E7</v>
      </c>
      <c r="AU108" s="38">
        <v>0.0</v>
      </c>
      <c r="AV108" s="38">
        <v>0.0</v>
      </c>
      <c r="AW108" s="38">
        <v>0.0</v>
      </c>
      <c r="AX108" s="38">
        <v>44232.0</v>
      </c>
      <c r="AY108" s="38">
        <v>158904.0</v>
      </c>
      <c r="AZ108" s="38">
        <v>81677.0</v>
      </c>
      <c r="BA108" s="38">
        <v>19470.0</v>
      </c>
      <c r="BB108" s="38">
        <v>69109.0</v>
      </c>
      <c r="BC108" s="37">
        <v>224319.0</v>
      </c>
      <c r="BD108" s="37">
        <v>1423600.0</v>
      </c>
      <c r="BE108" s="37">
        <v>0.0</v>
      </c>
      <c r="BF108" s="43">
        <v>629137.0</v>
      </c>
      <c r="BG108" s="41">
        <v>0.0</v>
      </c>
      <c r="BH108" s="37">
        <v>766059.0</v>
      </c>
      <c r="BI108" s="37">
        <v>0.0</v>
      </c>
      <c r="BJ108" s="41">
        <v>0.0</v>
      </c>
      <c r="BK108" s="41">
        <v>0.0</v>
      </c>
      <c r="BL108" s="41">
        <v>0.0</v>
      </c>
      <c r="BM108" s="38" t="s">
        <v>95</v>
      </c>
      <c r="BN108" s="41">
        <v>0.0</v>
      </c>
      <c r="BO108" s="37">
        <v>194066.0</v>
      </c>
      <c r="BP108" s="41">
        <v>0.0</v>
      </c>
      <c r="BQ108" s="37">
        <v>3053190.0</v>
      </c>
      <c r="BR108" s="37">
        <v>3214078.0</v>
      </c>
      <c r="BS108" s="37">
        <v>1637058.0</v>
      </c>
      <c r="BT108" s="37">
        <v>342503.0</v>
      </c>
      <c r="BU108" s="37">
        <v>236455.0</v>
      </c>
      <c r="BV108" s="37">
        <v>361458.0</v>
      </c>
      <c r="BW108" s="37">
        <v>91914.0</v>
      </c>
      <c r="BX108" s="37">
        <v>268061.0</v>
      </c>
      <c r="BY108" s="37">
        <v>350735.0</v>
      </c>
      <c r="BZ108" s="37">
        <v>502534.0</v>
      </c>
      <c r="CA108" s="38" t="s">
        <v>96</v>
      </c>
      <c r="CB108" s="38" t="s">
        <v>96</v>
      </c>
      <c r="CC108" s="38">
        <v>0.0</v>
      </c>
      <c r="CD108" s="38">
        <v>0.0</v>
      </c>
      <c r="CE108" s="38">
        <v>0.0</v>
      </c>
      <c r="CF108" s="38">
        <v>0.0</v>
      </c>
      <c r="CG108" s="38">
        <v>0.0</v>
      </c>
      <c r="CH108" s="38">
        <v>0.0</v>
      </c>
      <c r="CI108" s="38">
        <v>0.0</v>
      </c>
      <c r="CJ108" s="38">
        <v>0.0</v>
      </c>
    </row>
    <row r="109" ht="15.75" customHeight="1">
      <c r="A109" s="15"/>
      <c r="B109" s="4" t="s">
        <v>59</v>
      </c>
      <c r="C109" s="38">
        <v>132317.0</v>
      </c>
      <c r="D109" s="38">
        <v>313621.0</v>
      </c>
      <c r="E109" s="38">
        <v>254550.0</v>
      </c>
      <c r="F109" s="38">
        <v>215368.0</v>
      </c>
      <c r="G109" s="38">
        <v>361789.0</v>
      </c>
      <c r="H109" s="38">
        <v>34385.0</v>
      </c>
      <c r="I109" s="38">
        <v>0.0</v>
      </c>
      <c r="J109" s="38">
        <v>688621.0</v>
      </c>
      <c r="K109" s="38">
        <v>451297.0</v>
      </c>
      <c r="L109" s="38">
        <v>690883.0</v>
      </c>
      <c r="M109" s="38">
        <v>141315.0</v>
      </c>
      <c r="N109" s="38">
        <v>484274.0</v>
      </c>
      <c r="O109" s="38">
        <v>2832241.0</v>
      </c>
      <c r="P109" s="38">
        <v>486298.0</v>
      </c>
      <c r="Q109" s="38">
        <v>414906.0</v>
      </c>
      <c r="R109" s="38">
        <v>0.0</v>
      </c>
      <c r="S109" s="38">
        <v>166011.0</v>
      </c>
      <c r="T109" s="38">
        <v>0.0</v>
      </c>
      <c r="U109" s="38">
        <v>0.0</v>
      </c>
      <c r="V109" s="38">
        <v>79185.0</v>
      </c>
      <c r="W109" s="38">
        <v>343227.0</v>
      </c>
      <c r="X109" s="38">
        <v>226454.0</v>
      </c>
      <c r="Y109" s="38">
        <v>201309.0</v>
      </c>
      <c r="Z109" s="38">
        <v>292289.0</v>
      </c>
      <c r="AA109" s="38">
        <v>103525.0</v>
      </c>
      <c r="AB109" s="38">
        <v>122551.0</v>
      </c>
      <c r="AC109" s="38">
        <v>221195.0</v>
      </c>
      <c r="AD109" s="40">
        <v>513310.0</v>
      </c>
      <c r="AE109" s="39" t="s">
        <v>38</v>
      </c>
      <c r="AF109" s="38">
        <v>363190.0</v>
      </c>
      <c r="AG109" s="38">
        <v>245906.0</v>
      </c>
      <c r="AH109" s="38">
        <v>450380.0</v>
      </c>
      <c r="AI109" s="38">
        <v>135544.0</v>
      </c>
      <c r="AJ109" s="38">
        <v>202336.0</v>
      </c>
      <c r="AK109" s="40">
        <v>764986.0</v>
      </c>
      <c r="AL109" s="39">
        <v>537586.0</v>
      </c>
      <c r="AM109" s="38">
        <v>297695.0</v>
      </c>
      <c r="AN109" s="38">
        <v>262338.0</v>
      </c>
      <c r="AO109" s="38">
        <v>559544.0</v>
      </c>
      <c r="AP109" s="38">
        <v>343227.0</v>
      </c>
      <c r="AQ109" s="38">
        <v>4.5005137E7</v>
      </c>
      <c r="AR109" s="38">
        <v>0.0</v>
      </c>
      <c r="AS109" s="38">
        <v>0.0</v>
      </c>
      <c r="AT109" s="38">
        <v>3.9918083E7</v>
      </c>
      <c r="AU109" s="38">
        <v>0.0</v>
      </c>
      <c r="AV109" s="38">
        <v>0.0</v>
      </c>
      <c r="AW109" s="38">
        <v>0.0</v>
      </c>
      <c r="AX109" s="38">
        <v>72068.0</v>
      </c>
      <c r="AY109" s="38">
        <v>413188.0</v>
      </c>
      <c r="AZ109" s="38">
        <v>0.0</v>
      </c>
      <c r="BA109" s="38">
        <v>0.0</v>
      </c>
      <c r="BB109" s="38">
        <v>39718.0</v>
      </c>
      <c r="BC109" s="37">
        <v>206244.0</v>
      </c>
      <c r="BD109" s="37">
        <v>1275747.0</v>
      </c>
      <c r="BE109" s="37">
        <v>0.0</v>
      </c>
      <c r="BF109" s="43">
        <v>223676.0</v>
      </c>
      <c r="BG109" s="41">
        <v>0.0</v>
      </c>
      <c r="BH109" s="37">
        <v>778131.0</v>
      </c>
      <c r="BI109" s="37">
        <v>16207.0</v>
      </c>
      <c r="BJ109" s="41">
        <v>0.0</v>
      </c>
      <c r="BK109" s="41">
        <v>0.0</v>
      </c>
      <c r="BL109" s="41">
        <v>0.0</v>
      </c>
      <c r="BM109" s="38" t="s">
        <v>97</v>
      </c>
      <c r="BN109" s="41">
        <v>0.0</v>
      </c>
      <c r="BO109" s="37">
        <v>217637.0</v>
      </c>
      <c r="BP109" s="41">
        <v>0.0</v>
      </c>
      <c r="BQ109" s="37">
        <v>1506203.0</v>
      </c>
      <c r="BR109" s="37">
        <v>3612418.0</v>
      </c>
      <c r="BS109" s="37">
        <v>1152100.0</v>
      </c>
      <c r="BT109" s="37">
        <v>203050.0</v>
      </c>
      <c r="BU109" s="37">
        <v>146303.0</v>
      </c>
      <c r="BV109" s="37">
        <v>219935.0</v>
      </c>
      <c r="BW109" s="37">
        <v>132493.0</v>
      </c>
      <c r="BX109" s="37">
        <v>257153.0</v>
      </c>
      <c r="BY109" s="37">
        <v>119636.0</v>
      </c>
      <c r="BZ109" s="37">
        <v>259513.0</v>
      </c>
      <c r="CA109" s="38" t="s">
        <v>96</v>
      </c>
      <c r="CB109" s="38" t="s">
        <v>96</v>
      </c>
      <c r="CC109" s="38">
        <v>0.0</v>
      </c>
      <c r="CD109" s="38">
        <v>0.0</v>
      </c>
      <c r="CE109" s="38">
        <v>0.0</v>
      </c>
      <c r="CF109" s="38">
        <v>0.0</v>
      </c>
      <c r="CG109" s="38">
        <v>0.0</v>
      </c>
      <c r="CH109" s="38">
        <v>0.0</v>
      </c>
      <c r="CI109" s="38">
        <v>0.0</v>
      </c>
      <c r="CJ109" s="38">
        <v>0.0</v>
      </c>
    </row>
    <row r="110" ht="15.75" customHeight="1">
      <c r="A110" s="16"/>
      <c r="B110" s="4" t="s">
        <v>60</v>
      </c>
      <c r="C110" s="38">
        <v>22461.0</v>
      </c>
      <c r="D110" s="38">
        <v>139007.0</v>
      </c>
      <c r="E110" s="38">
        <v>76072.0</v>
      </c>
      <c r="F110" s="38">
        <v>0.0</v>
      </c>
      <c r="G110" s="38">
        <v>17437.0</v>
      </c>
      <c r="H110" s="38">
        <v>22474.0</v>
      </c>
      <c r="I110" s="38">
        <v>10084.0</v>
      </c>
      <c r="J110" s="38">
        <v>0.0</v>
      </c>
      <c r="K110" s="38">
        <v>62077.0</v>
      </c>
      <c r="L110" s="38">
        <v>35654.0</v>
      </c>
      <c r="M110" s="38">
        <v>0.0</v>
      </c>
      <c r="N110" s="38">
        <v>0.0</v>
      </c>
      <c r="O110" s="38">
        <v>0.0</v>
      </c>
      <c r="P110" s="38">
        <v>0.0</v>
      </c>
      <c r="Q110" s="38">
        <v>0.0</v>
      </c>
      <c r="R110" s="38">
        <v>0.0</v>
      </c>
      <c r="S110" s="38">
        <v>0.0</v>
      </c>
      <c r="T110" s="38">
        <v>0.0</v>
      </c>
      <c r="U110" s="38">
        <v>0.0</v>
      </c>
      <c r="V110" s="38">
        <v>0.0</v>
      </c>
      <c r="W110" s="38">
        <v>0.0</v>
      </c>
      <c r="X110" s="38">
        <v>28936.0</v>
      </c>
      <c r="Y110" s="38">
        <v>18212.0</v>
      </c>
      <c r="Z110" s="38">
        <v>352563.0</v>
      </c>
      <c r="AA110" s="38">
        <v>26076.0</v>
      </c>
      <c r="AB110" s="38">
        <v>59901.0</v>
      </c>
      <c r="AC110" s="38">
        <v>113732.0</v>
      </c>
      <c r="AD110" s="40">
        <v>357679.0</v>
      </c>
      <c r="AE110" s="39" t="s">
        <v>38</v>
      </c>
      <c r="AF110" s="38">
        <v>66338.0</v>
      </c>
      <c r="AG110" s="38">
        <v>0.0</v>
      </c>
      <c r="AH110" s="38">
        <v>198192.0</v>
      </c>
      <c r="AI110" s="38">
        <v>14259.0</v>
      </c>
      <c r="AJ110" s="38">
        <v>0.0</v>
      </c>
      <c r="AK110" s="40">
        <v>118572.0</v>
      </c>
      <c r="AL110" s="39">
        <v>233392.0</v>
      </c>
      <c r="AM110" s="38">
        <v>12549.0</v>
      </c>
      <c r="AN110" s="38">
        <v>133210.0</v>
      </c>
      <c r="AO110" s="38">
        <v>0.0</v>
      </c>
      <c r="AP110" s="38">
        <v>0.0</v>
      </c>
      <c r="AQ110" s="38">
        <v>2.5773043E7</v>
      </c>
      <c r="AR110" s="38">
        <v>0.0</v>
      </c>
      <c r="AS110" s="38">
        <v>0.0</v>
      </c>
      <c r="AT110" s="38">
        <v>2.1921721E7</v>
      </c>
      <c r="AU110" s="38">
        <v>0.0</v>
      </c>
      <c r="AV110" s="38">
        <v>0.0</v>
      </c>
      <c r="AW110" s="38">
        <v>0.0</v>
      </c>
      <c r="AX110" s="38">
        <v>21921.0</v>
      </c>
      <c r="AY110" s="38">
        <v>120416.0</v>
      </c>
      <c r="AZ110" s="38">
        <v>0.0</v>
      </c>
      <c r="BA110" s="38">
        <v>0.0</v>
      </c>
      <c r="BB110" s="38">
        <v>15682.0</v>
      </c>
      <c r="BC110" s="37">
        <v>148876.0</v>
      </c>
      <c r="BD110" s="37">
        <v>12009.0</v>
      </c>
      <c r="BE110" s="37">
        <v>0.0</v>
      </c>
      <c r="BF110" s="43">
        <v>0.0</v>
      </c>
      <c r="BG110" s="41">
        <v>0.0</v>
      </c>
      <c r="BH110" s="37">
        <v>24677.0</v>
      </c>
      <c r="BI110" s="37">
        <v>12177.0</v>
      </c>
      <c r="BJ110" s="41">
        <v>0.0</v>
      </c>
      <c r="BK110" s="41">
        <v>0.0</v>
      </c>
      <c r="BL110" s="41">
        <v>0.0</v>
      </c>
      <c r="BM110" s="38" t="s">
        <v>95</v>
      </c>
      <c r="BN110" s="41">
        <v>0.0</v>
      </c>
      <c r="BO110" s="37">
        <v>0.0</v>
      </c>
      <c r="BP110" s="41">
        <v>0.0</v>
      </c>
      <c r="BQ110" s="37">
        <v>72542.0</v>
      </c>
      <c r="BR110" s="37">
        <v>66130.0</v>
      </c>
      <c r="BS110" s="37">
        <v>97618.0</v>
      </c>
      <c r="BT110" s="37">
        <v>0.0</v>
      </c>
      <c r="BU110" s="37">
        <v>0.0</v>
      </c>
      <c r="BV110" s="37">
        <v>0.0</v>
      </c>
      <c r="BW110" s="37">
        <v>0.0</v>
      </c>
      <c r="BX110" s="37">
        <v>0.0</v>
      </c>
      <c r="BY110" s="37">
        <v>0.0</v>
      </c>
      <c r="BZ110" s="37">
        <v>0.0</v>
      </c>
      <c r="CA110" s="38" t="s">
        <v>96</v>
      </c>
      <c r="CB110" s="38" t="s">
        <v>96</v>
      </c>
      <c r="CC110" s="38">
        <v>0.0</v>
      </c>
      <c r="CD110" s="38">
        <v>0.0</v>
      </c>
      <c r="CE110" s="38">
        <v>0.0</v>
      </c>
      <c r="CF110" s="38">
        <v>0.0</v>
      </c>
      <c r="CG110" s="38">
        <v>0.0</v>
      </c>
      <c r="CH110" s="38">
        <v>0.0</v>
      </c>
      <c r="CI110" s="38">
        <v>0.0</v>
      </c>
      <c r="CJ110" s="38">
        <v>0.0</v>
      </c>
    </row>
    <row r="111" ht="15.75" customHeight="1">
      <c r="A111" s="8" t="s">
        <v>61</v>
      </c>
      <c r="B111" s="4" t="s">
        <v>62</v>
      </c>
      <c r="BH111" s="37"/>
    </row>
    <row r="112" ht="15.75" customHeight="1">
      <c r="A112" s="15"/>
      <c r="B112" s="4" t="s">
        <v>63</v>
      </c>
      <c r="BH112" s="37"/>
    </row>
    <row r="113" ht="15.75" customHeight="1">
      <c r="A113" s="15"/>
      <c r="B113" s="4" t="s">
        <v>64</v>
      </c>
      <c r="BH113" s="37"/>
    </row>
    <row r="114" ht="15.75" customHeight="1">
      <c r="A114" s="15"/>
      <c r="B114" s="4" t="s">
        <v>65</v>
      </c>
      <c r="BH114" s="37"/>
    </row>
    <row r="115" ht="15.75" customHeight="1">
      <c r="A115" s="15"/>
      <c r="B115" s="4" t="s">
        <v>66</v>
      </c>
      <c r="BH115" s="37"/>
    </row>
    <row r="116" ht="15.75" customHeight="1">
      <c r="A116" s="15"/>
      <c r="B116" s="4" t="s">
        <v>67</v>
      </c>
      <c r="BH116" s="37"/>
    </row>
    <row r="117" ht="15.75" customHeight="1">
      <c r="A117" s="15"/>
      <c r="B117" s="4" t="s">
        <v>68</v>
      </c>
      <c r="BH117" s="37"/>
    </row>
    <row r="118" ht="15.75" customHeight="1">
      <c r="A118" s="16"/>
      <c r="B118" s="4" t="s">
        <v>69</v>
      </c>
    </row>
    <row r="119" ht="15.75" customHeight="1">
      <c r="A119" s="8" t="s">
        <v>70</v>
      </c>
      <c r="B119" s="4" t="s">
        <v>71</v>
      </c>
    </row>
    <row r="120" ht="15.75" customHeight="1">
      <c r="A120" s="15"/>
      <c r="B120" s="4" t="s">
        <v>72</v>
      </c>
    </row>
    <row r="121" ht="15.75" customHeight="1">
      <c r="A121" s="15"/>
      <c r="B121" s="4" t="s">
        <v>73</v>
      </c>
    </row>
    <row r="122" ht="15.75" customHeight="1">
      <c r="A122" s="15"/>
      <c r="B122" s="4" t="s">
        <v>74</v>
      </c>
    </row>
    <row r="123" ht="15.75" customHeight="1">
      <c r="A123" s="15"/>
      <c r="B123" s="4" t="s">
        <v>75</v>
      </c>
    </row>
    <row r="124" ht="15.75" customHeight="1">
      <c r="A124" s="15"/>
      <c r="B124" s="4" t="s">
        <v>76</v>
      </c>
    </row>
    <row r="125" ht="15.75" customHeight="1">
      <c r="A125" s="15"/>
      <c r="B125" s="4" t="s">
        <v>77</v>
      </c>
    </row>
    <row r="126" ht="15.75" customHeight="1">
      <c r="A126" s="16"/>
      <c r="B126" s="4" t="s">
        <v>78</v>
      </c>
    </row>
    <row r="127" ht="15.75" customHeight="1">
      <c r="A127" s="8" t="s">
        <v>79</v>
      </c>
      <c r="B127" s="4" t="s">
        <v>80</v>
      </c>
      <c r="C127" s="38">
        <v>232971.0</v>
      </c>
      <c r="D127" s="38">
        <v>970875.0</v>
      </c>
      <c r="E127" s="38">
        <v>345939.0</v>
      </c>
      <c r="F127" s="38">
        <v>324584.0</v>
      </c>
      <c r="G127" s="38">
        <v>957889.0</v>
      </c>
      <c r="H127" s="38">
        <v>41354.0</v>
      </c>
      <c r="I127" s="38">
        <v>0.0</v>
      </c>
      <c r="J127" s="38">
        <v>912534.0</v>
      </c>
      <c r="K127" s="38">
        <v>583021.0</v>
      </c>
      <c r="L127" s="38">
        <v>1159920.0</v>
      </c>
      <c r="M127" s="38">
        <v>140875.0</v>
      </c>
      <c r="N127" s="38">
        <v>405790.0</v>
      </c>
      <c r="O127" s="38">
        <v>940614.0</v>
      </c>
      <c r="P127" s="38">
        <v>344025.0</v>
      </c>
      <c r="Q127" s="38">
        <v>99579.0</v>
      </c>
      <c r="R127" s="38">
        <v>0.0</v>
      </c>
      <c r="S127" s="38">
        <v>33468.0</v>
      </c>
      <c r="T127" s="38">
        <v>0.0</v>
      </c>
      <c r="U127" s="38">
        <v>0.0</v>
      </c>
      <c r="V127" s="38">
        <v>912704.0</v>
      </c>
      <c r="W127" s="38">
        <v>403962.0</v>
      </c>
      <c r="X127" s="38">
        <v>399737.0</v>
      </c>
      <c r="Y127" s="38">
        <v>300236.0</v>
      </c>
      <c r="Z127" s="38">
        <v>1058455.0</v>
      </c>
      <c r="AA127" s="38">
        <v>647773.0</v>
      </c>
      <c r="AB127" s="38">
        <v>535832.0</v>
      </c>
      <c r="AC127" s="38">
        <v>828230.0</v>
      </c>
      <c r="AD127" s="40">
        <v>1858006.0</v>
      </c>
      <c r="AE127" s="39" t="s">
        <v>38</v>
      </c>
      <c r="AF127" s="38">
        <v>289506.0</v>
      </c>
      <c r="AG127" s="38">
        <v>613832.0</v>
      </c>
      <c r="AH127" s="38">
        <v>838755.0</v>
      </c>
      <c r="AI127" s="38">
        <v>182782.0</v>
      </c>
      <c r="AJ127" s="38">
        <v>688905.0</v>
      </c>
      <c r="AK127" s="40">
        <v>1632957.0</v>
      </c>
      <c r="AL127" s="39">
        <v>1030903.0</v>
      </c>
      <c r="AM127" s="38">
        <v>508257.0</v>
      </c>
      <c r="AN127" s="38">
        <v>129923.0</v>
      </c>
      <c r="AO127" s="38">
        <v>474544.0</v>
      </c>
      <c r="AP127" s="38">
        <v>219189.0</v>
      </c>
      <c r="AQ127" s="38">
        <v>9032103.0</v>
      </c>
      <c r="AR127" s="38">
        <v>0.0</v>
      </c>
      <c r="AS127" s="38">
        <v>0.0</v>
      </c>
      <c r="AT127" s="38">
        <v>5538906.0</v>
      </c>
      <c r="AU127" s="38">
        <v>0.0</v>
      </c>
      <c r="AV127" s="38">
        <v>0.0</v>
      </c>
      <c r="AW127" s="38">
        <v>0.0</v>
      </c>
      <c r="AX127" s="38">
        <v>45959.0</v>
      </c>
      <c r="AY127" s="38">
        <v>49667.0</v>
      </c>
      <c r="AZ127" s="38">
        <v>18213.0</v>
      </c>
      <c r="BA127" s="38">
        <v>10169.0</v>
      </c>
      <c r="BB127" s="38">
        <v>94181.0</v>
      </c>
      <c r="BC127" s="38">
        <v>36402.0</v>
      </c>
      <c r="BD127" s="38">
        <v>2005224.0</v>
      </c>
      <c r="BE127" s="38">
        <v>0.0</v>
      </c>
      <c r="BF127" s="39">
        <v>602735.0</v>
      </c>
      <c r="BG127" s="38">
        <v>0.0</v>
      </c>
      <c r="BH127" s="38">
        <v>910509.0</v>
      </c>
      <c r="BI127" s="38">
        <v>0.0</v>
      </c>
      <c r="BJ127" s="38">
        <v>0.0</v>
      </c>
      <c r="BK127" s="38">
        <v>30877.0</v>
      </c>
      <c r="BL127" s="38">
        <v>81295.0</v>
      </c>
      <c r="BM127" s="38" t="s">
        <v>96</v>
      </c>
      <c r="BN127" s="38">
        <v>0.0</v>
      </c>
      <c r="BO127" s="38">
        <v>0.0</v>
      </c>
      <c r="BP127" s="38">
        <v>0.0</v>
      </c>
      <c r="BQ127" s="38">
        <v>5155106.0</v>
      </c>
      <c r="BR127" s="38">
        <v>1.2442863E7</v>
      </c>
      <c r="BS127" s="38">
        <v>1432453.0</v>
      </c>
      <c r="BT127" s="38">
        <v>523373.0</v>
      </c>
      <c r="BU127" s="38">
        <v>257981.0</v>
      </c>
      <c r="BV127" s="38">
        <v>181340.0</v>
      </c>
      <c r="BW127" s="38">
        <v>233456.0</v>
      </c>
      <c r="BX127" s="38">
        <v>436257.0</v>
      </c>
      <c r="BY127" s="38">
        <v>179113.0</v>
      </c>
      <c r="BZ127" s="38">
        <v>412106.0</v>
      </c>
      <c r="CA127" s="38" t="s">
        <v>96</v>
      </c>
      <c r="CB127" s="38" t="s">
        <v>96</v>
      </c>
      <c r="CC127" s="38">
        <v>24321.0</v>
      </c>
      <c r="CD127" s="38">
        <v>0.0</v>
      </c>
      <c r="CE127" s="38">
        <v>0.0</v>
      </c>
      <c r="CF127" s="38">
        <v>0.0</v>
      </c>
      <c r="CG127" s="38">
        <v>0.0</v>
      </c>
      <c r="CH127" s="38">
        <v>22479.0</v>
      </c>
      <c r="CI127" s="38">
        <v>0.0</v>
      </c>
      <c r="CJ127" s="38">
        <v>18383.0</v>
      </c>
    </row>
    <row r="128" ht="15.75" customHeight="1">
      <c r="A128" s="15"/>
      <c r="B128" s="4" t="s">
        <v>81</v>
      </c>
      <c r="C128" s="38">
        <v>185215.0</v>
      </c>
      <c r="D128" s="38">
        <v>719828.0</v>
      </c>
      <c r="E128" s="38">
        <v>312921.0</v>
      </c>
      <c r="F128" s="38">
        <v>196519.0</v>
      </c>
      <c r="G128" s="38">
        <v>479356.0</v>
      </c>
      <c r="H128" s="38">
        <v>27546.0</v>
      </c>
      <c r="I128" s="38">
        <v>0.0</v>
      </c>
      <c r="J128" s="38">
        <v>403721.0</v>
      </c>
      <c r="K128" s="38">
        <v>287313.0</v>
      </c>
      <c r="L128" s="38">
        <v>666416.0</v>
      </c>
      <c r="M128" s="38">
        <v>142110.0</v>
      </c>
      <c r="N128" s="38">
        <v>211110.0</v>
      </c>
      <c r="O128" s="38">
        <v>409509.0</v>
      </c>
      <c r="P128" s="38">
        <v>139808.0</v>
      </c>
      <c r="Q128" s="38">
        <v>41389.0</v>
      </c>
      <c r="R128" s="38">
        <v>0.0</v>
      </c>
      <c r="S128" s="38">
        <v>34292.0</v>
      </c>
      <c r="T128" s="38">
        <v>0.0</v>
      </c>
      <c r="U128" s="38">
        <v>0.0</v>
      </c>
      <c r="V128" s="38">
        <v>612734.0</v>
      </c>
      <c r="W128" s="38">
        <v>218238.0</v>
      </c>
      <c r="X128" s="38">
        <v>363827.0</v>
      </c>
      <c r="Y128" s="38">
        <v>399083.0</v>
      </c>
      <c r="Z128" s="38">
        <v>879180.0</v>
      </c>
      <c r="AA128" s="38">
        <v>339999.0</v>
      </c>
      <c r="AB128" s="38">
        <v>258549.0</v>
      </c>
      <c r="AC128" s="38">
        <v>318719.0</v>
      </c>
      <c r="AD128" s="39">
        <v>1648164.0</v>
      </c>
      <c r="AE128" s="39" t="s">
        <v>38</v>
      </c>
      <c r="AF128" s="38">
        <v>881719.0</v>
      </c>
      <c r="AG128" s="38">
        <v>489844.0</v>
      </c>
      <c r="AH128" s="38">
        <v>817554.0</v>
      </c>
      <c r="AI128" s="38">
        <v>93970.0</v>
      </c>
      <c r="AJ128" s="38">
        <v>628685.0</v>
      </c>
      <c r="AK128" s="40">
        <v>1475971.0</v>
      </c>
      <c r="AL128" s="39">
        <v>812363.0</v>
      </c>
      <c r="AM128" s="38">
        <v>236594.0</v>
      </c>
      <c r="AN128" s="38">
        <v>60885.0</v>
      </c>
      <c r="AO128" s="38">
        <v>364116.0</v>
      </c>
      <c r="AP128" s="38">
        <v>169911.0</v>
      </c>
      <c r="AQ128" s="38">
        <v>2102574.0</v>
      </c>
      <c r="AR128" s="38">
        <v>0.0</v>
      </c>
      <c r="AS128" s="38">
        <v>0.0</v>
      </c>
      <c r="AT128" s="38">
        <v>1977421.0</v>
      </c>
      <c r="AU128" s="38">
        <v>0.0</v>
      </c>
      <c r="AV128" s="38">
        <v>0.0</v>
      </c>
      <c r="AW128" s="38">
        <v>0.0</v>
      </c>
      <c r="AX128" s="38">
        <v>51266.0</v>
      </c>
      <c r="AY128" s="38">
        <v>65604.0</v>
      </c>
      <c r="AZ128" s="38">
        <v>24447.0</v>
      </c>
      <c r="BA128" s="38">
        <v>17463.0</v>
      </c>
      <c r="BB128" s="38">
        <v>66357.0</v>
      </c>
      <c r="BC128" s="38">
        <v>41314.0</v>
      </c>
      <c r="BD128" s="38">
        <v>1006210.0</v>
      </c>
      <c r="BE128" s="38">
        <v>0.0</v>
      </c>
      <c r="BF128" s="39">
        <v>491412.0</v>
      </c>
      <c r="BG128" s="38">
        <v>0.0</v>
      </c>
      <c r="BH128" s="38">
        <v>602418.0</v>
      </c>
      <c r="BI128" s="38">
        <v>0.0</v>
      </c>
      <c r="BJ128" s="38">
        <v>0.0</v>
      </c>
      <c r="BK128" s="38">
        <v>33270.0</v>
      </c>
      <c r="BL128" s="38">
        <v>69021.0</v>
      </c>
      <c r="BM128" s="38" t="s">
        <v>96</v>
      </c>
      <c r="BN128" s="38">
        <v>0.0</v>
      </c>
      <c r="BO128" s="38">
        <v>0.0</v>
      </c>
      <c r="BP128" s="38">
        <v>0.0</v>
      </c>
      <c r="BQ128" s="38">
        <v>3365187.0</v>
      </c>
      <c r="BR128" s="38">
        <v>6781030.0</v>
      </c>
      <c r="BS128" s="38">
        <v>2342592.0</v>
      </c>
      <c r="BT128" s="38">
        <v>504842.0</v>
      </c>
      <c r="BU128" s="38">
        <v>238021.0</v>
      </c>
      <c r="BV128" s="38">
        <v>130794.0</v>
      </c>
      <c r="BW128" s="38">
        <v>135443.0</v>
      </c>
      <c r="BX128" s="38">
        <v>360835.0</v>
      </c>
      <c r="BY128" s="38">
        <v>287266.0</v>
      </c>
      <c r="BZ128" s="38">
        <v>385087.0</v>
      </c>
      <c r="CA128" s="38" t="s">
        <v>96</v>
      </c>
      <c r="CB128" s="38" t="s">
        <v>96</v>
      </c>
      <c r="CC128" s="38">
        <v>32537.0</v>
      </c>
      <c r="CD128" s="38">
        <v>0.0</v>
      </c>
      <c r="CE128" s="38">
        <v>10371.0</v>
      </c>
      <c r="CF128" s="38">
        <v>0.0</v>
      </c>
      <c r="CG128" s="38">
        <v>0.0</v>
      </c>
      <c r="CH128" s="38">
        <v>14939.0</v>
      </c>
      <c r="CI128" s="38">
        <v>0.0</v>
      </c>
      <c r="CJ128" s="38">
        <v>11265.0</v>
      </c>
    </row>
    <row r="129" ht="15.75" customHeight="1">
      <c r="A129" s="15"/>
      <c r="B129" s="4" t="s">
        <v>82</v>
      </c>
      <c r="C129" s="38">
        <v>83725.0</v>
      </c>
      <c r="D129" s="38">
        <v>604299.0</v>
      </c>
      <c r="E129" s="38">
        <v>146293.0</v>
      </c>
      <c r="F129" s="38">
        <v>91704.0</v>
      </c>
      <c r="G129" s="38">
        <v>265630.0</v>
      </c>
      <c r="H129" s="38">
        <v>12094.0</v>
      </c>
      <c r="I129" s="38">
        <v>0.0</v>
      </c>
      <c r="J129" s="38">
        <v>204213.0</v>
      </c>
      <c r="K129" s="38">
        <v>244969.0</v>
      </c>
      <c r="L129" s="38">
        <v>271752.0</v>
      </c>
      <c r="M129" s="38">
        <v>54105.0</v>
      </c>
      <c r="N129" s="38">
        <v>118027.0</v>
      </c>
      <c r="O129" s="38">
        <v>251817.0</v>
      </c>
      <c r="P129" s="38">
        <v>102283.0</v>
      </c>
      <c r="Q129" s="38">
        <v>23186.0</v>
      </c>
      <c r="R129" s="38">
        <v>0.0</v>
      </c>
      <c r="S129" s="38">
        <v>0.0</v>
      </c>
      <c r="T129" s="38">
        <v>0.0</v>
      </c>
      <c r="U129" s="38">
        <v>0.0</v>
      </c>
      <c r="V129" s="38">
        <v>216797.0</v>
      </c>
      <c r="W129" s="38">
        <v>77264.0</v>
      </c>
      <c r="X129" s="38">
        <v>220318.0</v>
      </c>
      <c r="Y129" s="38">
        <v>405974.0</v>
      </c>
      <c r="Z129" s="38">
        <v>1028724.0</v>
      </c>
      <c r="AA129" s="38">
        <v>108893.0</v>
      </c>
      <c r="AB129" s="38">
        <v>147893.0</v>
      </c>
      <c r="AC129" s="38">
        <v>204123.0</v>
      </c>
      <c r="AD129" s="39">
        <v>1065991.0</v>
      </c>
      <c r="AE129" s="39" t="s">
        <v>38</v>
      </c>
      <c r="AF129" s="38">
        <v>442454.0</v>
      </c>
      <c r="AG129" s="38">
        <v>174344.0</v>
      </c>
      <c r="AH129" s="38">
        <v>477297.0</v>
      </c>
      <c r="AI129" s="38">
        <v>31437.0</v>
      </c>
      <c r="AJ129" s="38">
        <v>261695.0</v>
      </c>
      <c r="AK129" s="40">
        <v>730748.0</v>
      </c>
      <c r="AL129" s="39">
        <v>400629.0</v>
      </c>
      <c r="AM129" s="38">
        <v>174915.0</v>
      </c>
      <c r="AN129" s="38">
        <v>15957.0</v>
      </c>
      <c r="AO129" s="38">
        <v>163843.0</v>
      </c>
      <c r="AP129" s="38">
        <v>51131.0</v>
      </c>
      <c r="AQ129" s="38">
        <v>3286308.0</v>
      </c>
      <c r="AR129" s="38">
        <v>0.0</v>
      </c>
      <c r="AS129" s="38">
        <v>0.0</v>
      </c>
      <c r="AT129" s="38">
        <v>2618440.0</v>
      </c>
      <c r="AU129" s="38">
        <v>0.0</v>
      </c>
      <c r="AV129" s="38">
        <v>0.0</v>
      </c>
      <c r="AW129" s="38">
        <v>0.0</v>
      </c>
      <c r="AX129" s="38">
        <v>30981.0</v>
      </c>
      <c r="AY129" s="38">
        <v>74885.0</v>
      </c>
      <c r="AZ129" s="38">
        <v>12270.0</v>
      </c>
      <c r="BA129" s="38">
        <v>0.0</v>
      </c>
      <c r="BB129" s="38">
        <v>32623.0</v>
      </c>
      <c r="BC129" s="38">
        <v>83541.0</v>
      </c>
      <c r="BD129" s="38">
        <v>381879.0</v>
      </c>
      <c r="BE129" s="38">
        <v>0.0</v>
      </c>
      <c r="BF129" s="39">
        <v>174284.0</v>
      </c>
      <c r="BG129" s="38">
        <v>0.0</v>
      </c>
      <c r="BH129" s="38">
        <v>231989.0</v>
      </c>
      <c r="BI129" s="38">
        <v>0.0</v>
      </c>
      <c r="BJ129" s="38">
        <v>0.0</v>
      </c>
      <c r="BK129" s="38">
        <v>32960.0</v>
      </c>
      <c r="BL129" s="38">
        <v>57267.0</v>
      </c>
      <c r="BM129" s="38" t="s">
        <v>96</v>
      </c>
      <c r="BN129" s="38">
        <v>0.0</v>
      </c>
      <c r="BO129" s="38">
        <v>0.0</v>
      </c>
      <c r="BP129" s="38">
        <v>0.0</v>
      </c>
      <c r="BQ129" s="38">
        <v>1961914.0</v>
      </c>
      <c r="BR129" s="38">
        <v>3852885.0</v>
      </c>
      <c r="BS129" s="38">
        <v>2282474.0</v>
      </c>
      <c r="BT129" s="38">
        <v>357359.0</v>
      </c>
      <c r="BU129" s="38">
        <v>119743.0</v>
      </c>
      <c r="BV129" s="38">
        <v>101178.0</v>
      </c>
      <c r="BW129" s="38">
        <v>146280.0</v>
      </c>
      <c r="BX129" s="38">
        <v>250836.0</v>
      </c>
      <c r="BY129" s="38">
        <v>99073.0</v>
      </c>
      <c r="BZ129" s="38">
        <v>122362.0</v>
      </c>
      <c r="CA129" s="38" t="s">
        <v>96</v>
      </c>
      <c r="CB129" s="38" t="s">
        <v>96</v>
      </c>
      <c r="CC129" s="38">
        <v>12357.0</v>
      </c>
      <c r="CD129" s="38">
        <v>0.0</v>
      </c>
      <c r="CE129" s="38">
        <v>11701.0</v>
      </c>
      <c r="CF129" s="38">
        <v>0.0</v>
      </c>
      <c r="CG129" s="38">
        <v>0.0</v>
      </c>
      <c r="CH129" s="38">
        <v>35724.0</v>
      </c>
      <c r="CI129" s="38">
        <v>0.0</v>
      </c>
      <c r="CJ129" s="38">
        <v>11415.0</v>
      </c>
    </row>
    <row r="130" ht="15.75" customHeight="1">
      <c r="A130" s="15"/>
      <c r="B130" s="4" t="s">
        <v>83</v>
      </c>
      <c r="C130" s="38">
        <v>130521.0</v>
      </c>
      <c r="D130" s="38">
        <v>662527.0</v>
      </c>
      <c r="E130" s="38">
        <v>161245.0</v>
      </c>
      <c r="F130" s="38">
        <v>108019.0</v>
      </c>
      <c r="G130" s="38">
        <v>246232.0</v>
      </c>
      <c r="H130" s="38">
        <v>11936.0</v>
      </c>
      <c r="I130" s="38">
        <v>0.0</v>
      </c>
      <c r="J130" s="38">
        <v>143713.0</v>
      </c>
      <c r="K130" s="38">
        <v>176492.0</v>
      </c>
      <c r="L130" s="38">
        <v>282796.0</v>
      </c>
      <c r="M130" s="38">
        <v>54013.0</v>
      </c>
      <c r="N130" s="38">
        <v>113858.0</v>
      </c>
      <c r="O130" s="38">
        <v>153760.0</v>
      </c>
      <c r="P130" s="38">
        <v>62315.0</v>
      </c>
      <c r="Q130" s="38">
        <v>29859.0</v>
      </c>
      <c r="R130" s="38">
        <v>0.0</v>
      </c>
      <c r="S130" s="38">
        <v>0.0</v>
      </c>
      <c r="T130" s="38">
        <v>0.0</v>
      </c>
      <c r="U130" s="38">
        <v>0.0</v>
      </c>
      <c r="V130" s="38">
        <v>354790.0</v>
      </c>
      <c r="W130" s="38">
        <v>78536.0</v>
      </c>
      <c r="X130" s="38">
        <v>234164.0</v>
      </c>
      <c r="Y130" s="38">
        <v>359043.0</v>
      </c>
      <c r="Z130" s="38">
        <v>1083549.0</v>
      </c>
      <c r="AA130" s="38">
        <v>208273.0</v>
      </c>
      <c r="AB130" s="38">
        <v>307250.0</v>
      </c>
      <c r="AC130" s="38">
        <v>432490.0</v>
      </c>
      <c r="AD130" s="40">
        <v>1102559.0</v>
      </c>
      <c r="AE130" s="39" t="s">
        <v>38</v>
      </c>
      <c r="AF130" s="38">
        <v>213607.0</v>
      </c>
      <c r="AG130" s="38">
        <v>231326.0</v>
      </c>
      <c r="AH130" s="38">
        <v>543566.0</v>
      </c>
      <c r="AI130" s="38">
        <v>153636.0</v>
      </c>
      <c r="AJ130" s="38">
        <v>340271.0</v>
      </c>
      <c r="AK130" s="40">
        <v>878773.0</v>
      </c>
      <c r="AL130" s="39">
        <v>445295.0</v>
      </c>
      <c r="AM130" s="38">
        <v>164915.0</v>
      </c>
      <c r="AN130" s="38">
        <v>12838.0</v>
      </c>
      <c r="AO130" s="38">
        <v>227866.0</v>
      </c>
      <c r="AP130" s="38">
        <v>83489.0</v>
      </c>
      <c r="AQ130" s="38">
        <v>1848273.0</v>
      </c>
      <c r="AR130" s="38">
        <v>0.0</v>
      </c>
      <c r="AS130" s="38">
        <v>0.0</v>
      </c>
      <c r="AT130" s="38">
        <v>2443355.0</v>
      </c>
      <c r="AU130" s="38">
        <v>0.0</v>
      </c>
      <c r="AV130" s="38">
        <v>0.0</v>
      </c>
      <c r="AW130" s="38">
        <v>0.0</v>
      </c>
      <c r="AX130" s="38">
        <v>20284.0</v>
      </c>
      <c r="AY130" s="38">
        <v>69507.0</v>
      </c>
      <c r="AZ130" s="38">
        <v>11692.0</v>
      </c>
      <c r="BA130" s="38">
        <v>23740.0</v>
      </c>
      <c r="BB130" s="38">
        <v>42889.0</v>
      </c>
      <c r="BC130" s="38">
        <v>24942.0</v>
      </c>
      <c r="BD130" s="38">
        <v>377344.0</v>
      </c>
      <c r="BE130" s="38">
        <v>0.0</v>
      </c>
      <c r="BF130" s="39">
        <v>231339.0</v>
      </c>
      <c r="BG130" s="38">
        <v>0.0</v>
      </c>
      <c r="BH130" s="38">
        <v>331247.0</v>
      </c>
      <c r="BI130" s="38">
        <v>0.0</v>
      </c>
      <c r="BJ130" s="38">
        <v>0.0</v>
      </c>
      <c r="BK130" s="38">
        <v>33267.0</v>
      </c>
      <c r="BL130" s="38">
        <v>75965.0</v>
      </c>
      <c r="BM130" s="38" t="s">
        <v>96</v>
      </c>
      <c r="BN130" s="38">
        <v>0.0</v>
      </c>
      <c r="BO130" s="38">
        <v>0.0</v>
      </c>
      <c r="BP130" s="38">
        <v>0.0</v>
      </c>
      <c r="BQ130" s="38">
        <v>2951523.0</v>
      </c>
      <c r="BR130" s="38">
        <v>5586927.0</v>
      </c>
      <c r="BS130" s="38">
        <v>1785021.0</v>
      </c>
      <c r="BT130" s="38">
        <v>429297.0</v>
      </c>
      <c r="BU130" s="38">
        <v>220016.0</v>
      </c>
      <c r="BV130" s="38">
        <v>96474.0</v>
      </c>
      <c r="BW130" s="38">
        <v>260964.0</v>
      </c>
      <c r="BX130" s="38">
        <v>286549.0</v>
      </c>
      <c r="BY130" s="38">
        <v>106472.0</v>
      </c>
      <c r="BZ130" s="38">
        <v>284322.0</v>
      </c>
      <c r="CA130" s="38" t="s">
        <v>96</v>
      </c>
      <c r="CB130" s="38" t="s">
        <v>96</v>
      </c>
      <c r="CC130" s="38">
        <v>11315.0</v>
      </c>
      <c r="CD130" s="38">
        <v>0.0</v>
      </c>
      <c r="CE130" s="38">
        <v>0.0</v>
      </c>
      <c r="CF130" s="38">
        <v>0.0</v>
      </c>
      <c r="CG130" s="38">
        <v>0.0</v>
      </c>
      <c r="CH130" s="38">
        <v>13566.0</v>
      </c>
      <c r="CI130" s="38">
        <v>0.0</v>
      </c>
      <c r="CJ130" s="38">
        <v>0.0</v>
      </c>
    </row>
    <row r="131" ht="15.75" customHeight="1">
      <c r="A131" s="15"/>
      <c r="B131" s="4" t="s">
        <v>84</v>
      </c>
      <c r="C131" s="38">
        <v>151079.0</v>
      </c>
      <c r="D131" s="38">
        <v>590512.0</v>
      </c>
      <c r="E131" s="38">
        <v>119029.0</v>
      </c>
      <c r="F131" s="38">
        <v>70758.0</v>
      </c>
      <c r="G131" s="38">
        <v>211015.0</v>
      </c>
      <c r="H131" s="38">
        <v>0.0</v>
      </c>
      <c r="I131" s="38">
        <v>0.0</v>
      </c>
      <c r="J131" s="38">
        <v>83734.0</v>
      </c>
      <c r="K131" s="38">
        <v>75596.0</v>
      </c>
      <c r="L131" s="38">
        <v>209857.0</v>
      </c>
      <c r="M131" s="38">
        <v>47867.0</v>
      </c>
      <c r="N131" s="38">
        <v>77874.0</v>
      </c>
      <c r="O131" s="38">
        <v>72863.0</v>
      </c>
      <c r="P131" s="38">
        <v>39666.0</v>
      </c>
      <c r="Q131" s="38">
        <v>0.0</v>
      </c>
      <c r="R131" s="38">
        <v>0.0</v>
      </c>
      <c r="S131" s="38">
        <v>0.0</v>
      </c>
      <c r="T131" s="38">
        <v>0.0</v>
      </c>
      <c r="U131" s="38">
        <v>0.0</v>
      </c>
      <c r="V131" s="38">
        <v>278208.0</v>
      </c>
      <c r="W131" s="38">
        <v>50995.0</v>
      </c>
      <c r="X131" s="38">
        <v>243047.0</v>
      </c>
      <c r="Y131" s="38">
        <v>217077.0</v>
      </c>
      <c r="Z131" s="38">
        <v>789206.0</v>
      </c>
      <c r="AA131" s="38">
        <v>132937.0</v>
      </c>
      <c r="AB131" s="38">
        <v>133464.0</v>
      </c>
      <c r="AC131" s="38">
        <v>123830.0</v>
      </c>
      <c r="AD131" s="40">
        <v>830008.0</v>
      </c>
      <c r="AE131" s="39" t="s">
        <v>38</v>
      </c>
      <c r="AF131" s="38">
        <v>248629.0</v>
      </c>
      <c r="AG131" s="38">
        <v>219422.0</v>
      </c>
      <c r="AH131" s="38">
        <v>415890.0</v>
      </c>
      <c r="AI131" s="38">
        <v>100839.0</v>
      </c>
      <c r="AJ131" s="38">
        <v>311150.0</v>
      </c>
      <c r="AK131" s="40">
        <v>849279.0</v>
      </c>
      <c r="AL131" s="39">
        <v>363322.0</v>
      </c>
      <c r="AM131" s="38">
        <v>72330.0</v>
      </c>
      <c r="AN131" s="38">
        <v>27472.0</v>
      </c>
      <c r="AO131" s="38">
        <v>209589.0</v>
      </c>
      <c r="AP131" s="38">
        <v>99431.0</v>
      </c>
      <c r="AQ131" s="38">
        <v>2722453.0</v>
      </c>
      <c r="AR131" s="38">
        <v>0.0</v>
      </c>
      <c r="AS131" s="38">
        <v>0.0</v>
      </c>
      <c r="AT131" s="38">
        <v>2108829.0</v>
      </c>
      <c r="AU131" s="38">
        <v>0.0</v>
      </c>
      <c r="AV131" s="38">
        <v>0.0</v>
      </c>
      <c r="AW131" s="38">
        <v>0.0</v>
      </c>
      <c r="AX131" s="38">
        <v>64455.0</v>
      </c>
      <c r="AY131" s="38">
        <v>43381.0</v>
      </c>
      <c r="AZ131" s="38">
        <v>11998.0</v>
      </c>
      <c r="BA131" s="38">
        <v>0.0</v>
      </c>
      <c r="BB131" s="38">
        <v>12067.0</v>
      </c>
      <c r="BC131" s="38">
        <v>39008.0</v>
      </c>
      <c r="BD131" s="38">
        <v>247931.0</v>
      </c>
      <c r="BE131" s="38">
        <v>0.0</v>
      </c>
      <c r="BF131" s="39">
        <v>219549.0</v>
      </c>
      <c r="BG131" s="38">
        <v>0.0</v>
      </c>
      <c r="BH131" s="38">
        <v>283131.0</v>
      </c>
      <c r="BI131" s="38">
        <v>0.0</v>
      </c>
      <c r="BJ131" s="38">
        <v>0.0</v>
      </c>
      <c r="BK131" s="38">
        <v>30466.0</v>
      </c>
      <c r="BL131" s="38">
        <v>89995.0</v>
      </c>
      <c r="BM131" s="38" t="s">
        <v>96</v>
      </c>
      <c r="BN131" s="38">
        <v>0.0</v>
      </c>
      <c r="BO131" s="38">
        <v>0.0</v>
      </c>
      <c r="BP131" s="38">
        <v>0.0</v>
      </c>
      <c r="BQ131" s="38">
        <v>1979135.0</v>
      </c>
      <c r="BR131" s="38">
        <v>4037924.0</v>
      </c>
      <c r="BS131" s="38">
        <v>1526707.0</v>
      </c>
      <c r="BT131" s="38">
        <v>393668.0</v>
      </c>
      <c r="BU131" s="38">
        <v>207231.0</v>
      </c>
      <c r="BV131" s="38">
        <v>83756.0</v>
      </c>
      <c r="BW131" s="38">
        <v>111676.0</v>
      </c>
      <c r="BX131" s="38">
        <v>238787.0</v>
      </c>
      <c r="BY131" s="38">
        <v>118742.0</v>
      </c>
      <c r="BZ131" s="38">
        <v>322734.0</v>
      </c>
      <c r="CA131" s="38" t="s">
        <v>96</v>
      </c>
      <c r="CB131" s="38" t="s">
        <v>96</v>
      </c>
      <c r="CC131" s="38">
        <v>0.0</v>
      </c>
      <c r="CD131" s="38">
        <v>0.0</v>
      </c>
      <c r="CE131" s="38">
        <v>14477.0</v>
      </c>
      <c r="CF131" s="38">
        <v>0.0</v>
      </c>
      <c r="CG131" s="38">
        <v>0.0</v>
      </c>
      <c r="CH131" s="38">
        <v>0.0</v>
      </c>
      <c r="CI131" s="38">
        <v>0.0</v>
      </c>
      <c r="CJ131" s="38">
        <v>15488.0</v>
      </c>
    </row>
    <row r="132" ht="15.75" customHeight="1">
      <c r="A132" s="15"/>
      <c r="B132" s="4" t="s">
        <v>85</v>
      </c>
      <c r="C132" s="38">
        <v>96711.0</v>
      </c>
      <c r="D132" s="38">
        <v>426652.0</v>
      </c>
      <c r="E132" s="38">
        <v>76207.0</v>
      </c>
      <c r="F132" s="38">
        <v>21945.0</v>
      </c>
      <c r="G132" s="38">
        <v>135144.0</v>
      </c>
      <c r="H132" s="38">
        <v>0.0</v>
      </c>
      <c r="I132" s="38">
        <v>0.0</v>
      </c>
      <c r="J132" s="38">
        <v>81637.0</v>
      </c>
      <c r="K132" s="38">
        <v>57745.0</v>
      </c>
      <c r="L132" s="38">
        <v>67084.0</v>
      </c>
      <c r="M132" s="38">
        <v>21194.0</v>
      </c>
      <c r="N132" s="38">
        <v>43379.0</v>
      </c>
      <c r="O132" s="38">
        <v>103687.0</v>
      </c>
      <c r="P132" s="38">
        <v>52702.0</v>
      </c>
      <c r="Q132" s="38">
        <v>0.0</v>
      </c>
      <c r="R132" s="38">
        <v>0.0</v>
      </c>
      <c r="S132" s="38">
        <v>0.0</v>
      </c>
      <c r="T132" s="38">
        <v>0.0</v>
      </c>
      <c r="U132" s="38">
        <v>0.0</v>
      </c>
      <c r="V132" s="38">
        <v>157027.0</v>
      </c>
      <c r="W132" s="38">
        <v>31495.0</v>
      </c>
      <c r="X132" s="38">
        <v>43849.0</v>
      </c>
      <c r="Y132" s="38">
        <v>160236.0</v>
      </c>
      <c r="Z132" s="38">
        <v>268382.0</v>
      </c>
      <c r="AA132" s="38">
        <v>69809.0</v>
      </c>
      <c r="AB132" s="38">
        <v>145061.0</v>
      </c>
      <c r="AC132" s="38">
        <v>103245.0</v>
      </c>
      <c r="AD132" s="39">
        <v>516512.0</v>
      </c>
      <c r="AE132" s="39" t="s">
        <v>38</v>
      </c>
      <c r="AF132" s="38">
        <v>197614.0</v>
      </c>
      <c r="AG132" s="38">
        <v>166539.0</v>
      </c>
      <c r="AH132" s="38">
        <v>243280.0</v>
      </c>
      <c r="AI132" s="38">
        <v>51604.0</v>
      </c>
      <c r="AJ132" s="38">
        <v>198984.0</v>
      </c>
      <c r="AK132" s="40">
        <v>473966.0</v>
      </c>
      <c r="AL132" s="39">
        <v>252000.0</v>
      </c>
      <c r="AM132" s="38">
        <v>51227.0</v>
      </c>
      <c r="AN132" s="38">
        <v>34089.0</v>
      </c>
      <c r="AO132" s="38">
        <v>147202.0</v>
      </c>
      <c r="AP132" s="38">
        <v>53425.0</v>
      </c>
      <c r="AQ132" s="38">
        <v>1194658.0</v>
      </c>
      <c r="AR132" s="38">
        <v>0.0</v>
      </c>
      <c r="AS132" s="38">
        <v>0.0</v>
      </c>
      <c r="AT132" s="38">
        <v>1031847.0</v>
      </c>
      <c r="AU132" s="38">
        <v>0.0</v>
      </c>
      <c r="AV132" s="38">
        <v>0.0</v>
      </c>
      <c r="AW132" s="38">
        <v>0.0</v>
      </c>
      <c r="AX132" s="38">
        <v>35166.0</v>
      </c>
      <c r="AY132" s="38">
        <v>29202.0</v>
      </c>
      <c r="AZ132" s="38">
        <v>0.0</v>
      </c>
      <c r="BA132" s="38">
        <v>10940.0</v>
      </c>
      <c r="BB132" s="38">
        <v>0.0</v>
      </c>
      <c r="BC132" s="38">
        <v>16375.0</v>
      </c>
      <c r="BD132" s="38">
        <v>88915.0</v>
      </c>
      <c r="BE132" s="38">
        <v>0.0</v>
      </c>
      <c r="BF132" s="39">
        <v>210401.0</v>
      </c>
      <c r="BG132" s="38">
        <v>0.0</v>
      </c>
      <c r="BH132" s="38">
        <v>152296.0</v>
      </c>
      <c r="BI132" s="38">
        <v>0.0</v>
      </c>
      <c r="BJ132" s="38">
        <v>0.0</v>
      </c>
      <c r="BK132" s="38">
        <v>35336.0</v>
      </c>
      <c r="BL132" s="38">
        <v>42998.0</v>
      </c>
      <c r="BM132" s="38" t="s">
        <v>96</v>
      </c>
      <c r="BN132" s="38">
        <v>0.0</v>
      </c>
      <c r="BO132" s="38">
        <v>0.0</v>
      </c>
      <c r="BP132" s="38">
        <v>0.0</v>
      </c>
      <c r="BQ132" s="38">
        <v>657374.0</v>
      </c>
      <c r="BR132" s="38">
        <v>1247197.0</v>
      </c>
      <c r="BS132" s="38">
        <v>836430.0</v>
      </c>
      <c r="BT132" s="38">
        <v>123190.0</v>
      </c>
      <c r="BU132" s="38">
        <v>96150.0</v>
      </c>
      <c r="BV132" s="38">
        <v>31682.0</v>
      </c>
      <c r="BW132" s="38">
        <v>69832.0</v>
      </c>
      <c r="BX132" s="38">
        <v>57716.0</v>
      </c>
      <c r="BY132" s="38">
        <v>39529.0</v>
      </c>
      <c r="BZ132" s="38">
        <v>173698.0</v>
      </c>
      <c r="CA132" s="38" t="s">
        <v>96</v>
      </c>
      <c r="CB132" s="38" t="s">
        <v>96</v>
      </c>
      <c r="CC132" s="38">
        <v>0.0</v>
      </c>
      <c r="CD132" s="38">
        <v>0.0</v>
      </c>
      <c r="CE132" s="38">
        <v>0.0</v>
      </c>
      <c r="CF132" s="38">
        <v>0.0</v>
      </c>
      <c r="CG132" s="38">
        <v>0.0</v>
      </c>
      <c r="CH132" s="38">
        <v>14439.0</v>
      </c>
      <c r="CI132" s="38">
        <v>0.0</v>
      </c>
      <c r="CJ132" s="38">
        <v>0.0</v>
      </c>
    </row>
    <row r="133" ht="15.75" customHeight="1">
      <c r="A133" s="15"/>
      <c r="B133" s="44" t="s">
        <v>86</v>
      </c>
      <c r="C133" s="38" t="s">
        <v>38</v>
      </c>
      <c r="D133" s="38" t="s">
        <v>38</v>
      </c>
      <c r="E133" s="38" t="s">
        <v>38</v>
      </c>
      <c r="F133" s="38" t="s">
        <v>38</v>
      </c>
      <c r="G133" s="38" t="s">
        <v>38</v>
      </c>
      <c r="H133" s="38" t="s">
        <v>38</v>
      </c>
      <c r="I133" s="38" t="s">
        <v>38</v>
      </c>
      <c r="J133" s="38" t="s">
        <v>38</v>
      </c>
      <c r="K133" s="38" t="s">
        <v>38</v>
      </c>
      <c r="L133" s="38" t="s">
        <v>38</v>
      </c>
      <c r="M133" s="38" t="s">
        <v>38</v>
      </c>
      <c r="N133" s="38" t="s">
        <v>38</v>
      </c>
      <c r="O133" s="38" t="s">
        <v>38</v>
      </c>
      <c r="P133" s="38" t="s">
        <v>38</v>
      </c>
      <c r="Q133" s="38" t="s">
        <v>38</v>
      </c>
      <c r="R133" s="38" t="s">
        <v>38</v>
      </c>
      <c r="S133" s="38" t="s">
        <v>38</v>
      </c>
      <c r="T133" s="38" t="s">
        <v>38</v>
      </c>
      <c r="U133" s="38" t="s">
        <v>38</v>
      </c>
      <c r="V133" s="38" t="s">
        <v>38</v>
      </c>
      <c r="W133" s="38" t="s">
        <v>38</v>
      </c>
      <c r="X133" s="38" t="s">
        <v>38</v>
      </c>
      <c r="Y133" s="38" t="s">
        <v>38</v>
      </c>
      <c r="Z133" s="38" t="s">
        <v>38</v>
      </c>
      <c r="AA133" s="38" t="s">
        <v>38</v>
      </c>
      <c r="AB133" s="38" t="s">
        <v>38</v>
      </c>
      <c r="AC133" s="38" t="s">
        <v>38</v>
      </c>
      <c r="AD133" s="39" t="s">
        <v>38</v>
      </c>
      <c r="AE133" s="39" t="s">
        <v>38</v>
      </c>
      <c r="AF133" s="38" t="s">
        <v>38</v>
      </c>
      <c r="AG133" s="38" t="s">
        <v>38</v>
      </c>
      <c r="AH133" s="38" t="s">
        <v>38</v>
      </c>
      <c r="AI133" s="38" t="s">
        <v>38</v>
      </c>
      <c r="AJ133" s="38" t="s">
        <v>38</v>
      </c>
      <c r="AK133" s="39" t="s">
        <v>38</v>
      </c>
      <c r="AL133" s="39" t="s">
        <v>38</v>
      </c>
      <c r="AM133" s="38" t="s">
        <v>38</v>
      </c>
      <c r="AN133" s="38" t="s">
        <v>38</v>
      </c>
      <c r="AO133" s="38" t="s">
        <v>38</v>
      </c>
      <c r="AP133" s="38" t="s">
        <v>38</v>
      </c>
      <c r="AQ133" s="38" t="s">
        <v>38</v>
      </c>
      <c r="AR133" s="38" t="s">
        <v>38</v>
      </c>
      <c r="AS133" s="38" t="s">
        <v>38</v>
      </c>
      <c r="AT133" s="38" t="s">
        <v>38</v>
      </c>
      <c r="AU133" s="38" t="s">
        <v>38</v>
      </c>
      <c r="AV133" s="38" t="s">
        <v>38</v>
      </c>
      <c r="AW133" s="38" t="s">
        <v>38</v>
      </c>
      <c r="AX133" s="38" t="s">
        <v>38</v>
      </c>
      <c r="AY133" s="38" t="s">
        <v>38</v>
      </c>
      <c r="AZ133" s="38" t="s">
        <v>38</v>
      </c>
      <c r="BA133" s="38" t="s">
        <v>38</v>
      </c>
      <c r="BB133" s="38" t="s">
        <v>38</v>
      </c>
      <c r="BC133" s="38" t="s">
        <v>38</v>
      </c>
      <c r="BD133" s="38" t="s">
        <v>38</v>
      </c>
      <c r="BE133" s="38" t="s">
        <v>38</v>
      </c>
      <c r="BF133" s="39" t="s">
        <v>38</v>
      </c>
      <c r="BG133" s="38" t="s">
        <v>38</v>
      </c>
      <c r="BH133" s="38" t="s">
        <v>38</v>
      </c>
      <c r="BI133" s="38" t="s">
        <v>38</v>
      </c>
      <c r="BJ133" s="38" t="s">
        <v>38</v>
      </c>
      <c r="BK133" s="38" t="s">
        <v>38</v>
      </c>
      <c r="BL133" s="38" t="s">
        <v>38</v>
      </c>
      <c r="BM133" s="38" t="s">
        <v>38</v>
      </c>
      <c r="BN133" s="38" t="s">
        <v>38</v>
      </c>
      <c r="BO133" s="38" t="s">
        <v>38</v>
      </c>
      <c r="BP133" s="38" t="s">
        <v>38</v>
      </c>
      <c r="BQ133" s="38" t="s">
        <v>38</v>
      </c>
      <c r="BR133" s="38" t="s">
        <v>38</v>
      </c>
      <c r="BS133" s="38" t="s">
        <v>38</v>
      </c>
      <c r="BT133" s="38" t="s">
        <v>38</v>
      </c>
      <c r="BU133" s="38" t="s">
        <v>38</v>
      </c>
      <c r="BV133" s="38" t="s">
        <v>38</v>
      </c>
      <c r="BW133" s="38" t="s">
        <v>38</v>
      </c>
      <c r="BX133" s="38" t="s">
        <v>38</v>
      </c>
      <c r="BY133" s="38" t="s">
        <v>38</v>
      </c>
      <c r="BZ133" s="38" t="s">
        <v>38</v>
      </c>
      <c r="CA133" s="38" t="s">
        <v>38</v>
      </c>
      <c r="CB133" s="38" t="s">
        <v>38</v>
      </c>
      <c r="CC133" s="38" t="s">
        <v>38</v>
      </c>
      <c r="CD133" s="38" t="s">
        <v>38</v>
      </c>
      <c r="CE133" s="38" t="s">
        <v>38</v>
      </c>
      <c r="CF133" s="38" t="s">
        <v>38</v>
      </c>
      <c r="CG133" s="38" t="s">
        <v>38</v>
      </c>
      <c r="CH133" s="38" t="s">
        <v>38</v>
      </c>
      <c r="CI133" s="38" t="s">
        <v>38</v>
      </c>
      <c r="CJ133" s="38" t="s">
        <v>38</v>
      </c>
    </row>
    <row r="134" ht="15.75" customHeight="1">
      <c r="A134" s="16"/>
      <c r="B134" s="4" t="s">
        <v>87</v>
      </c>
      <c r="C134" s="38">
        <v>178651.0</v>
      </c>
      <c r="D134" s="38">
        <v>329040.0</v>
      </c>
      <c r="E134" s="38">
        <v>34921.0</v>
      </c>
      <c r="F134" s="38">
        <v>0.0</v>
      </c>
      <c r="G134" s="38">
        <v>55756.0</v>
      </c>
      <c r="H134" s="38">
        <v>0.0</v>
      </c>
      <c r="I134" s="38">
        <v>0.0</v>
      </c>
      <c r="J134" s="38">
        <v>41884.0</v>
      </c>
      <c r="K134" s="38">
        <v>217973.0</v>
      </c>
      <c r="L134" s="38">
        <v>0.0</v>
      </c>
      <c r="M134" s="38">
        <v>0.0</v>
      </c>
      <c r="N134" s="38">
        <v>0.0</v>
      </c>
      <c r="O134" s="38">
        <v>0.0</v>
      </c>
      <c r="P134" s="38">
        <v>0.0</v>
      </c>
      <c r="Q134" s="38">
        <v>0.0</v>
      </c>
      <c r="R134" s="38">
        <v>0.0</v>
      </c>
      <c r="S134" s="38">
        <v>0.0</v>
      </c>
      <c r="T134" s="38">
        <v>0.0</v>
      </c>
      <c r="U134" s="38">
        <v>0.0</v>
      </c>
      <c r="V134" s="38">
        <v>0.0</v>
      </c>
      <c r="W134" s="38">
        <v>0.0</v>
      </c>
      <c r="X134" s="38">
        <v>1.033235E7</v>
      </c>
      <c r="Y134" s="38">
        <v>29031.0</v>
      </c>
      <c r="Z134" s="38">
        <v>84539.0</v>
      </c>
      <c r="AA134" s="38">
        <v>64413.0</v>
      </c>
      <c r="AB134" s="38">
        <v>32469.0</v>
      </c>
      <c r="AC134" s="38">
        <v>16788.0</v>
      </c>
      <c r="AD134" s="39">
        <v>68896.0</v>
      </c>
      <c r="AE134" s="39" t="s">
        <v>38</v>
      </c>
      <c r="AF134" s="38">
        <v>71832.0</v>
      </c>
      <c r="AG134" s="38">
        <v>22925.0</v>
      </c>
      <c r="AH134" s="38">
        <v>86720.0</v>
      </c>
      <c r="AI134" s="38">
        <v>13084.0</v>
      </c>
      <c r="AJ134" s="38">
        <v>0.0</v>
      </c>
      <c r="AK134" s="39">
        <v>52943.0</v>
      </c>
      <c r="AL134" s="39">
        <v>92463.0</v>
      </c>
      <c r="AM134" s="38">
        <v>0.0</v>
      </c>
      <c r="AN134" s="38">
        <v>20065.0</v>
      </c>
      <c r="AO134" s="38">
        <v>12325.0</v>
      </c>
      <c r="AP134" s="38">
        <v>10169.0</v>
      </c>
      <c r="AQ134" s="38">
        <v>3387509.0</v>
      </c>
      <c r="AR134" s="38">
        <v>0.0</v>
      </c>
      <c r="AS134" s="38">
        <v>0.0</v>
      </c>
      <c r="AT134" s="38">
        <v>2676123.0</v>
      </c>
      <c r="AU134" s="38">
        <v>0.0</v>
      </c>
      <c r="AV134" s="38">
        <v>0.0</v>
      </c>
      <c r="AW134" s="38">
        <v>0.0</v>
      </c>
      <c r="AX134" s="38">
        <v>14042.0</v>
      </c>
      <c r="AY134" s="38">
        <v>76717.0</v>
      </c>
      <c r="AZ134" s="38">
        <v>0.0</v>
      </c>
      <c r="BA134" s="38">
        <v>0.0</v>
      </c>
      <c r="BB134" s="38">
        <v>10148.0</v>
      </c>
      <c r="BC134" s="38">
        <v>11596.0</v>
      </c>
      <c r="BD134" s="38">
        <v>14443.0</v>
      </c>
      <c r="BE134" s="38">
        <v>0.0</v>
      </c>
      <c r="BF134" s="39">
        <v>15785.0</v>
      </c>
      <c r="BG134" s="38">
        <v>0.0</v>
      </c>
      <c r="BH134" s="38">
        <v>17839.0</v>
      </c>
      <c r="BI134" s="38">
        <v>0.0</v>
      </c>
      <c r="BJ134" s="38">
        <v>0.0</v>
      </c>
      <c r="BK134" s="38">
        <v>31516.0</v>
      </c>
      <c r="BL134" s="38">
        <v>23263.0</v>
      </c>
      <c r="BM134" s="38" t="s">
        <v>96</v>
      </c>
      <c r="BN134" s="38">
        <v>0.0</v>
      </c>
      <c r="BO134" s="38">
        <v>0.0</v>
      </c>
      <c r="BP134" s="38">
        <v>0.0</v>
      </c>
      <c r="BQ134" s="38">
        <v>49465.0</v>
      </c>
      <c r="BR134" s="38">
        <v>100522.0</v>
      </c>
      <c r="BS134" s="38">
        <v>108102.0</v>
      </c>
      <c r="BT134" s="38">
        <v>0.0</v>
      </c>
      <c r="BU134" s="38">
        <v>0.0</v>
      </c>
      <c r="BV134" s="38">
        <v>0.0</v>
      </c>
      <c r="BW134" s="38">
        <v>26784.0</v>
      </c>
      <c r="BX134" s="38">
        <v>0.0</v>
      </c>
      <c r="BY134" s="38">
        <v>0.0</v>
      </c>
      <c r="BZ134" s="38">
        <v>0.0</v>
      </c>
      <c r="CA134" s="38" t="s">
        <v>96</v>
      </c>
      <c r="CB134" s="38" t="s">
        <v>96</v>
      </c>
      <c r="CC134" s="38">
        <v>0.0</v>
      </c>
      <c r="CD134" s="38">
        <v>0.0</v>
      </c>
      <c r="CE134" s="38">
        <v>0.0</v>
      </c>
      <c r="CF134" s="38">
        <v>0.0</v>
      </c>
      <c r="CG134" s="38">
        <v>0.0</v>
      </c>
      <c r="CH134" s="38">
        <v>0.0</v>
      </c>
      <c r="CI134" s="38">
        <v>0.0</v>
      </c>
      <c r="CJ134" s="38">
        <v>0.0</v>
      </c>
    </row>
    <row r="135" ht="15.75" customHeight="1">
      <c r="A135" s="19"/>
    </row>
    <row r="136" ht="15.75" customHeight="1">
      <c r="A136" s="21"/>
    </row>
    <row r="137" ht="15.75" customHeight="1">
      <c r="A137" s="1"/>
      <c r="B137" s="22" t="s">
        <v>0</v>
      </c>
      <c r="C137" s="23" t="s">
        <v>88</v>
      </c>
      <c r="D137" s="24"/>
      <c r="E137" s="24"/>
      <c r="F137" s="25"/>
      <c r="G137" s="26" t="s">
        <v>89</v>
      </c>
      <c r="H137" s="24"/>
      <c r="I137" s="24"/>
      <c r="J137" s="24"/>
      <c r="K137" s="24"/>
      <c r="L137" s="24"/>
      <c r="M137" s="24"/>
      <c r="N137" s="24"/>
      <c r="O137" s="24"/>
      <c r="P137" s="24"/>
      <c r="Q137" s="24"/>
      <c r="R137" s="24"/>
      <c r="S137" s="24"/>
      <c r="T137" s="24"/>
      <c r="U137" s="24"/>
      <c r="V137" s="24"/>
      <c r="W137" s="25"/>
      <c r="X137" s="27" t="s">
        <v>90</v>
      </c>
      <c r="Y137" s="24"/>
      <c r="Z137" s="24"/>
      <c r="AA137" s="24"/>
      <c r="AB137" s="24"/>
      <c r="AC137" s="24"/>
      <c r="AD137" s="24"/>
      <c r="AE137" s="24"/>
      <c r="AF137" s="24"/>
      <c r="AG137" s="24"/>
      <c r="AH137" s="24"/>
      <c r="AI137" s="24"/>
      <c r="AJ137" s="24"/>
      <c r="AK137" s="24"/>
      <c r="AL137" s="24"/>
      <c r="AM137" s="24"/>
      <c r="AN137" s="24"/>
      <c r="AO137" s="24"/>
      <c r="AP137" s="25"/>
      <c r="AQ137" s="27" t="s">
        <v>91</v>
      </c>
      <c r="AR137" s="24"/>
      <c r="AS137" s="24"/>
      <c r="AT137" s="24"/>
      <c r="AU137" s="24"/>
      <c r="AV137" s="24"/>
      <c r="AW137" s="24"/>
      <c r="AX137" s="24"/>
      <c r="AY137" s="24"/>
      <c r="AZ137" s="24"/>
      <c r="BA137" s="24"/>
      <c r="BB137" s="25"/>
      <c r="BC137" s="23" t="s">
        <v>92</v>
      </c>
      <c r="BD137" s="24"/>
      <c r="BE137" s="24"/>
      <c r="BF137" s="24"/>
      <c r="BG137" s="24"/>
      <c r="BH137" s="24"/>
      <c r="BI137" s="24"/>
      <c r="BJ137" s="24"/>
      <c r="BK137" s="24"/>
      <c r="BL137" s="24"/>
      <c r="BM137" s="25"/>
      <c r="BN137" s="28" t="s">
        <v>93</v>
      </c>
      <c r="BO137" s="24"/>
      <c r="BP137" s="24"/>
      <c r="BQ137" s="24"/>
      <c r="BR137" s="24"/>
      <c r="BS137" s="24"/>
      <c r="BT137" s="24"/>
      <c r="BU137" s="24"/>
      <c r="BV137" s="24"/>
      <c r="BW137" s="24"/>
      <c r="BX137" s="24"/>
      <c r="BY137" s="24"/>
      <c r="BZ137" s="24"/>
      <c r="CA137" s="24"/>
      <c r="CB137" s="25"/>
      <c r="CC137" s="29" t="s">
        <v>94</v>
      </c>
      <c r="CD137" s="24"/>
      <c r="CE137" s="24"/>
      <c r="CF137" s="24"/>
      <c r="CG137" s="24"/>
      <c r="CH137" s="24"/>
      <c r="CI137" s="24"/>
      <c r="CJ137" s="25"/>
    </row>
    <row r="138" ht="15.75" customHeight="1">
      <c r="A138" s="5" t="s">
        <v>13</v>
      </c>
      <c r="B138" s="22" t="s">
        <v>14</v>
      </c>
      <c r="C138" s="30">
        <v>138.9707</v>
      </c>
      <c r="D138" s="30">
        <v>251.0961</v>
      </c>
      <c r="E138" s="30">
        <v>269.07</v>
      </c>
      <c r="F138" s="30">
        <v>311.0442</v>
      </c>
      <c r="G138" s="30">
        <v>167.002</v>
      </c>
      <c r="H138" s="30">
        <v>179.002</v>
      </c>
      <c r="I138" s="30">
        <v>180.9812</v>
      </c>
      <c r="J138" s="30">
        <v>182.9969</v>
      </c>
      <c r="K138" s="30">
        <v>194.9969</v>
      </c>
      <c r="L138" s="30">
        <v>197.0125</v>
      </c>
      <c r="M138" s="30">
        <v>198.9918</v>
      </c>
      <c r="N138" s="30">
        <v>199.0282</v>
      </c>
      <c r="O138" s="30">
        <v>210.9919</v>
      </c>
      <c r="P138" s="30">
        <v>213.0074</v>
      </c>
      <c r="Q138" s="30">
        <v>215.0231</v>
      </c>
      <c r="R138" s="30">
        <v>224.9711</v>
      </c>
      <c r="S138" s="30">
        <v>229.0024</v>
      </c>
      <c r="T138" s="30">
        <v>240.966</v>
      </c>
      <c r="U138" s="30">
        <v>241.9976</v>
      </c>
      <c r="V138" s="30">
        <v>281.0338</v>
      </c>
      <c r="W138" s="30">
        <v>297.0284</v>
      </c>
      <c r="X138" s="30">
        <v>231.0696</v>
      </c>
      <c r="Y138" s="30">
        <v>233.0489</v>
      </c>
      <c r="Z138" s="30">
        <v>235.0646</v>
      </c>
      <c r="AA138" s="30">
        <v>247.0646</v>
      </c>
      <c r="AB138" s="30">
        <v>249.0438</v>
      </c>
      <c r="AC138" s="30">
        <v>249.0806</v>
      </c>
      <c r="AD138" s="30">
        <v>251.0595</v>
      </c>
      <c r="AE138" s="30">
        <v>251.0625</v>
      </c>
      <c r="AF138" s="30">
        <v>263.0595</v>
      </c>
      <c r="AG138" s="30">
        <v>265.0393</v>
      </c>
      <c r="AH138" s="30">
        <v>265.0752</v>
      </c>
      <c r="AI138" s="30">
        <v>267.0547</v>
      </c>
      <c r="AJ138" s="30">
        <v>267.0547</v>
      </c>
      <c r="AK138" s="30">
        <v>279.0542</v>
      </c>
      <c r="AL138" s="30">
        <v>281.07</v>
      </c>
      <c r="AM138" s="30">
        <v>283.0493</v>
      </c>
      <c r="AN138" s="30">
        <v>283.0855</v>
      </c>
      <c r="AO138" s="30">
        <v>295.049</v>
      </c>
      <c r="AP138" s="30">
        <v>297.0648</v>
      </c>
      <c r="AQ138" s="30">
        <v>293.1793</v>
      </c>
      <c r="AR138" s="30">
        <v>303.1272</v>
      </c>
      <c r="AS138" s="30">
        <v>309.1736</v>
      </c>
      <c r="AT138" s="30">
        <v>309.1741</v>
      </c>
      <c r="AU138" s="30">
        <v>315.1271</v>
      </c>
      <c r="AV138" s="30">
        <v>317.1428</v>
      </c>
      <c r="AW138" s="32">
        <v>309.1768</v>
      </c>
      <c r="AX138" s="30">
        <v>321.1384</v>
      </c>
      <c r="AY138" s="30">
        <v>323.1531</v>
      </c>
      <c r="AZ138" s="30">
        <v>333.1013</v>
      </c>
      <c r="BA138" s="30">
        <v>347.117</v>
      </c>
      <c r="BB138" s="30">
        <v>349.1326</v>
      </c>
      <c r="BC138" s="30">
        <v>211.0364</v>
      </c>
      <c r="BD138" s="30">
        <v>225.0062</v>
      </c>
      <c r="BE138" s="30">
        <v>262.0558</v>
      </c>
      <c r="BF138" s="30">
        <v>265.0391</v>
      </c>
      <c r="BG138" s="30">
        <v>278.0517</v>
      </c>
      <c r="BH138" s="30">
        <v>281.0325</v>
      </c>
      <c r="BI138" s="30">
        <v>325.0524</v>
      </c>
      <c r="BJ138" s="30">
        <v>269.9921</v>
      </c>
      <c r="BK138" s="30">
        <v>269.9921</v>
      </c>
      <c r="BL138" s="30">
        <v>310.0238</v>
      </c>
      <c r="BM138" s="30">
        <v>389.014</v>
      </c>
      <c r="BN138" s="30">
        <v>242.9816</v>
      </c>
      <c r="BO138" s="30">
        <v>260.0082</v>
      </c>
      <c r="BP138" s="30">
        <v>273.9874</v>
      </c>
      <c r="BQ138" s="30">
        <v>294.0653</v>
      </c>
      <c r="BR138" s="30">
        <v>294.0653</v>
      </c>
      <c r="BS138" s="30">
        <v>296.0446</v>
      </c>
      <c r="BT138" s="30">
        <v>310.0602</v>
      </c>
      <c r="BU138" s="30">
        <v>312.0395</v>
      </c>
      <c r="BV138" s="30">
        <v>312.0759</v>
      </c>
      <c r="BW138" s="30">
        <v>324.0394</v>
      </c>
      <c r="BX138" s="30">
        <v>326.0551</v>
      </c>
      <c r="BY138" s="30">
        <v>328.0708</v>
      </c>
      <c r="BZ138" s="30">
        <v>342.05</v>
      </c>
      <c r="CA138" s="30">
        <v>362.1279</v>
      </c>
      <c r="CB138" s="30">
        <v>382.1177</v>
      </c>
      <c r="CC138" s="33">
        <v>257.0139</v>
      </c>
      <c r="CD138" s="34">
        <v>273.0063</v>
      </c>
      <c r="CE138" s="34">
        <v>275.0228</v>
      </c>
      <c r="CF138" s="34">
        <v>320.0021</v>
      </c>
      <c r="CG138" s="34">
        <v>217.9751</v>
      </c>
      <c r="CH138" s="34">
        <v>231.0333</v>
      </c>
      <c r="CI138" s="34">
        <v>287.0243</v>
      </c>
      <c r="CJ138" s="34">
        <v>289.0387</v>
      </c>
    </row>
    <row r="139" ht="15.75" customHeight="1">
      <c r="A139" s="8" t="s">
        <v>15</v>
      </c>
      <c r="B139" s="4" t="s">
        <v>16</v>
      </c>
      <c r="C139" s="4">
        <f t="shared" ref="C139:CJ139" si="3">C71/$E3</f>
        <v>0</v>
      </c>
      <c r="D139" s="4">
        <f t="shared" si="3"/>
        <v>0</v>
      </c>
      <c r="E139" s="4">
        <f t="shared" si="3"/>
        <v>0</v>
      </c>
      <c r="F139" s="4">
        <f t="shared" si="3"/>
        <v>0</v>
      </c>
      <c r="G139" s="4">
        <f t="shared" si="3"/>
        <v>0</v>
      </c>
      <c r="H139" s="4">
        <f t="shared" si="3"/>
        <v>0</v>
      </c>
      <c r="I139" s="4">
        <f t="shared" si="3"/>
        <v>0</v>
      </c>
      <c r="J139" s="4">
        <f t="shared" si="3"/>
        <v>0</v>
      </c>
      <c r="K139" s="4">
        <f t="shared" si="3"/>
        <v>0</v>
      </c>
      <c r="L139" s="4">
        <f t="shared" si="3"/>
        <v>0</v>
      </c>
      <c r="M139" s="4">
        <f t="shared" si="3"/>
        <v>0</v>
      </c>
      <c r="N139" s="4">
        <f t="shared" si="3"/>
        <v>0</v>
      </c>
      <c r="O139" s="4">
        <f t="shared" si="3"/>
        <v>0</v>
      </c>
      <c r="P139" s="4">
        <f t="shared" si="3"/>
        <v>0</v>
      </c>
      <c r="Q139" s="4">
        <f t="shared" si="3"/>
        <v>0</v>
      </c>
      <c r="R139" s="4">
        <f t="shared" si="3"/>
        <v>0</v>
      </c>
      <c r="S139" s="4">
        <f t="shared" si="3"/>
        <v>0</v>
      </c>
      <c r="T139" s="4">
        <f t="shared" si="3"/>
        <v>0</v>
      </c>
      <c r="U139" s="4">
        <f t="shared" si="3"/>
        <v>0</v>
      </c>
      <c r="V139" s="4">
        <f t="shared" si="3"/>
        <v>0</v>
      </c>
      <c r="W139" s="4">
        <f t="shared" si="3"/>
        <v>0</v>
      </c>
      <c r="X139" s="4">
        <f t="shared" si="3"/>
        <v>0</v>
      </c>
      <c r="Y139" s="4">
        <f t="shared" si="3"/>
        <v>0</v>
      </c>
      <c r="Z139" s="4">
        <f t="shared" si="3"/>
        <v>0</v>
      </c>
      <c r="AA139" s="4">
        <f t="shared" si="3"/>
        <v>0</v>
      </c>
      <c r="AB139" s="4">
        <f t="shared" si="3"/>
        <v>0</v>
      </c>
      <c r="AC139" s="4">
        <f t="shared" si="3"/>
        <v>0</v>
      </c>
      <c r="AD139" s="4">
        <f t="shared" si="3"/>
        <v>0</v>
      </c>
      <c r="AE139" s="4">
        <f t="shared" si="3"/>
        <v>0</v>
      </c>
      <c r="AF139" s="4">
        <f t="shared" si="3"/>
        <v>0</v>
      </c>
      <c r="AG139" s="4">
        <f t="shared" si="3"/>
        <v>0</v>
      </c>
      <c r="AH139" s="4">
        <f t="shared" si="3"/>
        <v>0</v>
      </c>
      <c r="AI139" s="4">
        <f t="shared" si="3"/>
        <v>0</v>
      </c>
      <c r="AJ139" s="4">
        <f t="shared" si="3"/>
        <v>0</v>
      </c>
      <c r="AK139" s="4">
        <f t="shared" si="3"/>
        <v>0</v>
      </c>
      <c r="AL139" s="4">
        <f t="shared" si="3"/>
        <v>0</v>
      </c>
      <c r="AM139" s="4">
        <f t="shared" si="3"/>
        <v>0</v>
      </c>
      <c r="AN139" s="4">
        <f t="shared" si="3"/>
        <v>0</v>
      </c>
      <c r="AO139" s="4">
        <f t="shared" si="3"/>
        <v>0</v>
      </c>
      <c r="AP139" s="4">
        <f t="shared" si="3"/>
        <v>0</v>
      </c>
      <c r="AQ139" s="4">
        <f t="shared" si="3"/>
        <v>0</v>
      </c>
      <c r="AR139" s="4">
        <f t="shared" si="3"/>
        <v>0</v>
      </c>
      <c r="AS139" s="4">
        <f t="shared" si="3"/>
        <v>0</v>
      </c>
      <c r="AT139" s="4">
        <f t="shared" si="3"/>
        <v>0</v>
      </c>
      <c r="AU139" s="4">
        <f t="shared" si="3"/>
        <v>0</v>
      </c>
      <c r="AV139" s="4">
        <f t="shared" si="3"/>
        <v>0</v>
      </c>
      <c r="AW139" s="4">
        <f t="shared" si="3"/>
        <v>0</v>
      </c>
      <c r="AX139" s="4">
        <f t="shared" si="3"/>
        <v>0</v>
      </c>
      <c r="AY139" s="4">
        <f t="shared" si="3"/>
        <v>0</v>
      </c>
      <c r="AZ139" s="4">
        <f t="shared" si="3"/>
        <v>0</v>
      </c>
      <c r="BA139" s="4">
        <f t="shared" si="3"/>
        <v>0</v>
      </c>
      <c r="BB139" s="4">
        <f t="shared" si="3"/>
        <v>0</v>
      </c>
      <c r="BC139" s="4">
        <f t="shared" si="3"/>
        <v>0</v>
      </c>
      <c r="BD139" s="4">
        <f t="shared" si="3"/>
        <v>0</v>
      </c>
      <c r="BE139" s="4">
        <f t="shared" si="3"/>
        <v>0</v>
      </c>
      <c r="BF139" s="4">
        <f t="shared" si="3"/>
        <v>0</v>
      </c>
      <c r="BG139" s="4">
        <f t="shared" si="3"/>
        <v>0</v>
      </c>
      <c r="BH139" s="4">
        <f t="shared" si="3"/>
        <v>0</v>
      </c>
      <c r="BI139" s="4">
        <f t="shared" si="3"/>
        <v>0</v>
      </c>
      <c r="BJ139" s="4">
        <f t="shared" si="3"/>
        <v>0</v>
      </c>
      <c r="BK139" s="4">
        <f t="shared" si="3"/>
        <v>0</v>
      </c>
      <c r="BL139" s="4">
        <f t="shared" si="3"/>
        <v>0</v>
      </c>
      <c r="BM139" s="4">
        <f t="shared" si="3"/>
        <v>0</v>
      </c>
      <c r="BN139" s="4">
        <f t="shared" si="3"/>
        <v>0</v>
      </c>
      <c r="BO139" s="4">
        <f t="shared" si="3"/>
        <v>0</v>
      </c>
      <c r="BP139" s="4">
        <f t="shared" si="3"/>
        <v>0</v>
      </c>
      <c r="BQ139" s="4">
        <f t="shared" si="3"/>
        <v>0</v>
      </c>
      <c r="BR139" s="4">
        <f t="shared" si="3"/>
        <v>0</v>
      </c>
      <c r="BS139" s="4">
        <f t="shared" si="3"/>
        <v>0</v>
      </c>
      <c r="BT139" s="4">
        <f t="shared" si="3"/>
        <v>0</v>
      </c>
      <c r="BU139" s="4">
        <f t="shared" si="3"/>
        <v>0</v>
      </c>
      <c r="BV139" s="4">
        <f t="shared" si="3"/>
        <v>0</v>
      </c>
      <c r="BW139" s="4">
        <f t="shared" si="3"/>
        <v>0</v>
      </c>
      <c r="BX139" s="4">
        <f t="shared" si="3"/>
        <v>0</v>
      </c>
      <c r="BY139" s="4">
        <f t="shared" si="3"/>
        <v>0</v>
      </c>
      <c r="BZ139" s="4">
        <f t="shared" si="3"/>
        <v>0</v>
      </c>
      <c r="CA139" s="4">
        <f t="shared" si="3"/>
        <v>0</v>
      </c>
      <c r="CB139" s="4">
        <f t="shared" si="3"/>
        <v>0</v>
      </c>
      <c r="CC139" s="4">
        <f t="shared" si="3"/>
        <v>0</v>
      </c>
      <c r="CD139" s="4">
        <f t="shared" si="3"/>
        <v>0</v>
      </c>
      <c r="CE139" s="4">
        <f t="shared" si="3"/>
        <v>0</v>
      </c>
      <c r="CF139" s="4">
        <f t="shared" si="3"/>
        <v>0</v>
      </c>
      <c r="CG139" s="4">
        <f t="shared" si="3"/>
        <v>0</v>
      </c>
      <c r="CH139" s="4">
        <f t="shared" si="3"/>
        <v>0</v>
      </c>
      <c r="CI139" s="4">
        <f t="shared" si="3"/>
        <v>0</v>
      </c>
      <c r="CJ139" s="4">
        <f t="shared" si="3"/>
        <v>0</v>
      </c>
    </row>
    <row r="140" ht="15.75" customHeight="1">
      <c r="A140" s="15"/>
      <c r="B140" s="4" t="s">
        <v>17</v>
      </c>
      <c r="C140" s="4">
        <f t="shared" ref="C140:CJ140" si="4">C72/$E4</f>
        <v>0</v>
      </c>
      <c r="D140" s="4">
        <f t="shared" si="4"/>
        <v>0</v>
      </c>
      <c r="E140" s="4">
        <f t="shared" si="4"/>
        <v>0</v>
      </c>
      <c r="F140" s="4">
        <f t="shared" si="4"/>
        <v>0</v>
      </c>
      <c r="G140" s="4">
        <f t="shared" si="4"/>
        <v>0</v>
      </c>
      <c r="H140" s="4">
        <f t="shared" si="4"/>
        <v>0</v>
      </c>
      <c r="I140" s="4">
        <f t="shared" si="4"/>
        <v>0</v>
      </c>
      <c r="J140" s="4">
        <f t="shared" si="4"/>
        <v>0</v>
      </c>
      <c r="K140" s="4">
        <f t="shared" si="4"/>
        <v>0</v>
      </c>
      <c r="L140" s="4">
        <f t="shared" si="4"/>
        <v>0</v>
      </c>
      <c r="M140" s="4">
        <f t="shared" si="4"/>
        <v>0</v>
      </c>
      <c r="N140" s="4">
        <f t="shared" si="4"/>
        <v>0</v>
      </c>
      <c r="O140" s="4">
        <f t="shared" si="4"/>
        <v>0</v>
      </c>
      <c r="P140" s="4">
        <f t="shared" si="4"/>
        <v>0</v>
      </c>
      <c r="Q140" s="4">
        <f t="shared" si="4"/>
        <v>0</v>
      </c>
      <c r="R140" s="4">
        <f t="shared" si="4"/>
        <v>0</v>
      </c>
      <c r="S140" s="4">
        <f t="shared" si="4"/>
        <v>0</v>
      </c>
      <c r="T140" s="4">
        <f t="shared" si="4"/>
        <v>0</v>
      </c>
      <c r="U140" s="4">
        <f t="shared" si="4"/>
        <v>0</v>
      </c>
      <c r="V140" s="4">
        <f t="shared" si="4"/>
        <v>0</v>
      </c>
      <c r="W140" s="4">
        <f t="shared" si="4"/>
        <v>0</v>
      </c>
      <c r="X140" s="4">
        <f t="shared" si="4"/>
        <v>0</v>
      </c>
      <c r="Y140" s="4">
        <f t="shared" si="4"/>
        <v>0</v>
      </c>
      <c r="Z140" s="4">
        <f t="shared" si="4"/>
        <v>0</v>
      </c>
      <c r="AA140" s="4">
        <f t="shared" si="4"/>
        <v>0</v>
      </c>
      <c r="AB140" s="4">
        <f t="shared" si="4"/>
        <v>0</v>
      </c>
      <c r="AC140" s="4">
        <f t="shared" si="4"/>
        <v>0</v>
      </c>
      <c r="AD140" s="4">
        <f t="shared" si="4"/>
        <v>0</v>
      </c>
      <c r="AE140" s="4">
        <f t="shared" si="4"/>
        <v>0</v>
      </c>
      <c r="AF140" s="4">
        <f t="shared" si="4"/>
        <v>0</v>
      </c>
      <c r="AG140" s="4">
        <f t="shared" si="4"/>
        <v>0</v>
      </c>
      <c r="AH140" s="4">
        <f t="shared" si="4"/>
        <v>0</v>
      </c>
      <c r="AI140" s="4">
        <f t="shared" si="4"/>
        <v>0</v>
      </c>
      <c r="AJ140" s="4">
        <f t="shared" si="4"/>
        <v>0</v>
      </c>
      <c r="AK140" s="4">
        <f t="shared" si="4"/>
        <v>0</v>
      </c>
      <c r="AL140" s="4">
        <f t="shared" si="4"/>
        <v>0</v>
      </c>
      <c r="AM140" s="4">
        <f t="shared" si="4"/>
        <v>0</v>
      </c>
      <c r="AN140" s="4">
        <f t="shared" si="4"/>
        <v>0</v>
      </c>
      <c r="AO140" s="4">
        <f t="shared" si="4"/>
        <v>0</v>
      </c>
      <c r="AP140" s="4">
        <f t="shared" si="4"/>
        <v>0</v>
      </c>
      <c r="AQ140" s="4">
        <f t="shared" si="4"/>
        <v>0</v>
      </c>
      <c r="AR140" s="4">
        <f t="shared" si="4"/>
        <v>0</v>
      </c>
      <c r="AS140" s="4">
        <f t="shared" si="4"/>
        <v>0</v>
      </c>
      <c r="AT140" s="4">
        <f t="shared" si="4"/>
        <v>0</v>
      </c>
      <c r="AU140" s="4">
        <f t="shared" si="4"/>
        <v>0</v>
      </c>
      <c r="AV140" s="4">
        <f t="shared" si="4"/>
        <v>0</v>
      </c>
      <c r="AW140" s="4">
        <f t="shared" si="4"/>
        <v>0</v>
      </c>
      <c r="AX140" s="4">
        <f t="shared" si="4"/>
        <v>0</v>
      </c>
      <c r="AY140" s="4">
        <f t="shared" si="4"/>
        <v>0</v>
      </c>
      <c r="AZ140" s="4">
        <f t="shared" si="4"/>
        <v>0</v>
      </c>
      <c r="BA140" s="4">
        <f t="shared" si="4"/>
        <v>0</v>
      </c>
      <c r="BB140" s="4">
        <f t="shared" si="4"/>
        <v>0</v>
      </c>
      <c r="BC140" s="4">
        <f t="shared" si="4"/>
        <v>0</v>
      </c>
      <c r="BD140" s="4">
        <f t="shared" si="4"/>
        <v>0</v>
      </c>
      <c r="BE140" s="4">
        <f t="shared" si="4"/>
        <v>0</v>
      </c>
      <c r="BF140" s="4">
        <f t="shared" si="4"/>
        <v>0</v>
      </c>
      <c r="BG140" s="4">
        <f t="shared" si="4"/>
        <v>0</v>
      </c>
      <c r="BH140" s="4">
        <f t="shared" si="4"/>
        <v>0</v>
      </c>
      <c r="BI140" s="4">
        <f t="shared" si="4"/>
        <v>0</v>
      </c>
      <c r="BJ140" s="4">
        <f t="shared" si="4"/>
        <v>0</v>
      </c>
      <c r="BK140" s="4">
        <f t="shared" si="4"/>
        <v>0</v>
      </c>
      <c r="BL140" s="4">
        <f t="shared" si="4"/>
        <v>0</v>
      </c>
      <c r="BM140" s="4">
        <f t="shared" si="4"/>
        <v>0</v>
      </c>
      <c r="BN140" s="4">
        <f t="shared" si="4"/>
        <v>0</v>
      </c>
      <c r="BO140" s="4">
        <f t="shared" si="4"/>
        <v>0</v>
      </c>
      <c r="BP140" s="4">
        <f t="shared" si="4"/>
        <v>0</v>
      </c>
      <c r="BQ140" s="4">
        <f t="shared" si="4"/>
        <v>0</v>
      </c>
      <c r="BR140" s="4">
        <f t="shared" si="4"/>
        <v>0</v>
      </c>
      <c r="BS140" s="4">
        <f t="shared" si="4"/>
        <v>0</v>
      </c>
      <c r="BT140" s="4">
        <f t="shared" si="4"/>
        <v>0</v>
      </c>
      <c r="BU140" s="4">
        <f t="shared" si="4"/>
        <v>0</v>
      </c>
      <c r="BV140" s="4">
        <f t="shared" si="4"/>
        <v>0</v>
      </c>
      <c r="BW140" s="4">
        <f t="shared" si="4"/>
        <v>0</v>
      </c>
      <c r="BX140" s="4">
        <f t="shared" si="4"/>
        <v>0</v>
      </c>
      <c r="BY140" s="4">
        <f t="shared" si="4"/>
        <v>0</v>
      </c>
      <c r="BZ140" s="4">
        <f t="shared" si="4"/>
        <v>0</v>
      </c>
      <c r="CA140" s="4">
        <f t="shared" si="4"/>
        <v>0</v>
      </c>
      <c r="CB140" s="4">
        <f t="shared" si="4"/>
        <v>0</v>
      </c>
      <c r="CC140" s="4">
        <f t="shared" si="4"/>
        <v>0</v>
      </c>
      <c r="CD140" s="4">
        <f t="shared" si="4"/>
        <v>0</v>
      </c>
      <c r="CE140" s="4">
        <f t="shared" si="4"/>
        <v>0</v>
      </c>
      <c r="CF140" s="4">
        <f t="shared" si="4"/>
        <v>0</v>
      </c>
      <c r="CG140" s="4">
        <f t="shared" si="4"/>
        <v>0</v>
      </c>
      <c r="CH140" s="4">
        <f t="shared" si="4"/>
        <v>0</v>
      </c>
      <c r="CI140" s="4">
        <f t="shared" si="4"/>
        <v>0</v>
      </c>
      <c r="CJ140" s="4">
        <f t="shared" si="4"/>
        <v>0</v>
      </c>
    </row>
    <row r="141" ht="15.75" customHeight="1">
      <c r="A141" s="15"/>
      <c r="B141" s="4" t="s">
        <v>18</v>
      </c>
      <c r="C141" s="4">
        <f t="shared" ref="C141:CJ141" si="5">C73/$E5</f>
        <v>0</v>
      </c>
      <c r="D141" s="4">
        <f t="shared" si="5"/>
        <v>0</v>
      </c>
      <c r="E141" s="4">
        <f t="shared" si="5"/>
        <v>0</v>
      </c>
      <c r="F141" s="4">
        <f t="shared" si="5"/>
        <v>0</v>
      </c>
      <c r="G141" s="4">
        <f t="shared" si="5"/>
        <v>0</v>
      </c>
      <c r="H141" s="4">
        <f t="shared" si="5"/>
        <v>0</v>
      </c>
      <c r="I141" s="4">
        <f t="shared" si="5"/>
        <v>0</v>
      </c>
      <c r="J141" s="4">
        <f t="shared" si="5"/>
        <v>0</v>
      </c>
      <c r="K141" s="4">
        <f t="shared" si="5"/>
        <v>0</v>
      </c>
      <c r="L141" s="4">
        <f t="shared" si="5"/>
        <v>0</v>
      </c>
      <c r="M141" s="4">
        <f t="shared" si="5"/>
        <v>0</v>
      </c>
      <c r="N141" s="4">
        <f t="shared" si="5"/>
        <v>0</v>
      </c>
      <c r="O141" s="4">
        <f t="shared" si="5"/>
        <v>0</v>
      </c>
      <c r="P141" s="4">
        <f t="shared" si="5"/>
        <v>0</v>
      </c>
      <c r="Q141" s="4">
        <f t="shared" si="5"/>
        <v>0</v>
      </c>
      <c r="R141" s="4">
        <f t="shared" si="5"/>
        <v>0</v>
      </c>
      <c r="S141" s="4">
        <f t="shared" si="5"/>
        <v>0</v>
      </c>
      <c r="T141" s="4">
        <f t="shared" si="5"/>
        <v>0</v>
      </c>
      <c r="U141" s="4">
        <f t="shared" si="5"/>
        <v>0</v>
      </c>
      <c r="V141" s="4">
        <f t="shared" si="5"/>
        <v>0</v>
      </c>
      <c r="W141" s="4">
        <f t="shared" si="5"/>
        <v>0</v>
      </c>
      <c r="X141" s="4">
        <f t="shared" si="5"/>
        <v>0</v>
      </c>
      <c r="Y141" s="4">
        <f t="shared" si="5"/>
        <v>0</v>
      </c>
      <c r="Z141" s="4">
        <f t="shared" si="5"/>
        <v>0</v>
      </c>
      <c r="AA141" s="4">
        <f t="shared" si="5"/>
        <v>0</v>
      </c>
      <c r="AB141" s="4">
        <f t="shared" si="5"/>
        <v>0</v>
      </c>
      <c r="AC141" s="4">
        <f t="shared" si="5"/>
        <v>0</v>
      </c>
      <c r="AD141" s="4">
        <f t="shared" si="5"/>
        <v>0</v>
      </c>
      <c r="AE141" s="4">
        <f t="shared" si="5"/>
        <v>0</v>
      </c>
      <c r="AF141" s="4">
        <f t="shared" si="5"/>
        <v>0</v>
      </c>
      <c r="AG141" s="4">
        <f t="shared" si="5"/>
        <v>0</v>
      </c>
      <c r="AH141" s="4">
        <f t="shared" si="5"/>
        <v>0</v>
      </c>
      <c r="AI141" s="4">
        <f t="shared" si="5"/>
        <v>0</v>
      </c>
      <c r="AJ141" s="4">
        <f t="shared" si="5"/>
        <v>0</v>
      </c>
      <c r="AK141" s="4">
        <f t="shared" si="5"/>
        <v>0</v>
      </c>
      <c r="AL141" s="4">
        <f t="shared" si="5"/>
        <v>0</v>
      </c>
      <c r="AM141" s="4">
        <f t="shared" si="5"/>
        <v>0</v>
      </c>
      <c r="AN141" s="4">
        <f t="shared" si="5"/>
        <v>0</v>
      </c>
      <c r="AO141" s="4">
        <f t="shared" si="5"/>
        <v>0</v>
      </c>
      <c r="AP141" s="4">
        <f t="shared" si="5"/>
        <v>0</v>
      </c>
      <c r="AQ141" s="4">
        <f t="shared" si="5"/>
        <v>0</v>
      </c>
      <c r="AR141" s="4">
        <f t="shared" si="5"/>
        <v>0</v>
      </c>
      <c r="AS141" s="4">
        <f t="shared" si="5"/>
        <v>0</v>
      </c>
      <c r="AT141" s="4">
        <f t="shared" si="5"/>
        <v>0</v>
      </c>
      <c r="AU141" s="4">
        <f t="shared" si="5"/>
        <v>0</v>
      </c>
      <c r="AV141" s="4">
        <f t="shared" si="5"/>
        <v>0</v>
      </c>
      <c r="AW141" s="4">
        <f t="shared" si="5"/>
        <v>0</v>
      </c>
      <c r="AX141" s="4">
        <f t="shared" si="5"/>
        <v>0</v>
      </c>
      <c r="AY141" s="4">
        <f t="shared" si="5"/>
        <v>0</v>
      </c>
      <c r="AZ141" s="4">
        <f t="shared" si="5"/>
        <v>0</v>
      </c>
      <c r="BA141" s="4">
        <f t="shared" si="5"/>
        <v>0</v>
      </c>
      <c r="BB141" s="4">
        <f t="shared" si="5"/>
        <v>0</v>
      </c>
      <c r="BC141" s="4">
        <f t="shared" si="5"/>
        <v>0</v>
      </c>
      <c r="BD141" s="4">
        <f t="shared" si="5"/>
        <v>0</v>
      </c>
      <c r="BE141" s="4">
        <f t="shared" si="5"/>
        <v>0</v>
      </c>
      <c r="BF141" s="4">
        <f t="shared" si="5"/>
        <v>0</v>
      </c>
      <c r="BG141" s="4">
        <f t="shared" si="5"/>
        <v>0</v>
      </c>
      <c r="BH141" s="4">
        <f t="shared" si="5"/>
        <v>0</v>
      </c>
      <c r="BI141" s="4">
        <f t="shared" si="5"/>
        <v>0</v>
      </c>
      <c r="BJ141" s="4">
        <f t="shared" si="5"/>
        <v>0</v>
      </c>
      <c r="BK141" s="4">
        <f t="shared" si="5"/>
        <v>0</v>
      </c>
      <c r="BL141" s="4">
        <f t="shared" si="5"/>
        <v>0</v>
      </c>
      <c r="BM141" s="4">
        <f t="shared" si="5"/>
        <v>0</v>
      </c>
      <c r="BN141" s="4">
        <f t="shared" si="5"/>
        <v>0</v>
      </c>
      <c r="BO141" s="4">
        <f t="shared" si="5"/>
        <v>0</v>
      </c>
      <c r="BP141" s="4">
        <f t="shared" si="5"/>
        <v>0</v>
      </c>
      <c r="BQ141" s="4">
        <f t="shared" si="5"/>
        <v>0</v>
      </c>
      <c r="BR141" s="4">
        <f t="shared" si="5"/>
        <v>0</v>
      </c>
      <c r="BS141" s="4">
        <f t="shared" si="5"/>
        <v>0</v>
      </c>
      <c r="BT141" s="4">
        <f t="shared" si="5"/>
        <v>0</v>
      </c>
      <c r="BU141" s="4">
        <f t="shared" si="5"/>
        <v>0</v>
      </c>
      <c r="BV141" s="4">
        <f t="shared" si="5"/>
        <v>0</v>
      </c>
      <c r="BW141" s="4">
        <f t="shared" si="5"/>
        <v>0</v>
      </c>
      <c r="BX141" s="4">
        <f t="shared" si="5"/>
        <v>0</v>
      </c>
      <c r="BY141" s="4">
        <f t="shared" si="5"/>
        <v>0</v>
      </c>
      <c r="BZ141" s="4">
        <f t="shared" si="5"/>
        <v>0</v>
      </c>
      <c r="CA141" s="4">
        <f t="shared" si="5"/>
        <v>0</v>
      </c>
      <c r="CB141" s="4">
        <f t="shared" si="5"/>
        <v>0</v>
      </c>
      <c r="CC141" s="4">
        <f t="shared" si="5"/>
        <v>0</v>
      </c>
      <c r="CD141" s="4">
        <f t="shared" si="5"/>
        <v>0</v>
      </c>
      <c r="CE141" s="4">
        <f t="shared" si="5"/>
        <v>0</v>
      </c>
      <c r="CF141" s="4">
        <f t="shared" si="5"/>
        <v>0</v>
      </c>
      <c r="CG141" s="4">
        <f t="shared" si="5"/>
        <v>0</v>
      </c>
      <c r="CH141" s="4">
        <f t="shared" si="5"/>
        <v>0</v>
      </c>
      <c r="CI141" s="4">
        <f t="shared" si="5"/>
        <v>0</v>
      </c>
      <c r="CJ141" s="4">
        <f t="shared" si="5"/>
        <v>0</v>
      </c>
    </row>
    <row r="142" ht="15.75" customHeight="1">
      <c r="A142" s="15"/>
      <c r="B142" s="4" t="s">
        <v>19</v>
      </c>
      <c r="C142" s="4">
        <f t="shared" ref="C142:CJ142" si="6">C74/$E6</f>
        <v>0</v>
      </c>
      <c r="D142" s="4">
        <f t="shared" si="6"/>
        <v>0</v>
      </c>
      <c r="E142" s="4">
        <f t="shared" si="6"/>
        <v>0</v>
      </c>
      <c r="F142" s="4">
        <f t="shared" si="6"/>
        <v>0</v>
      </c>
      <c r="G142" s="4">
        <f t="shared" si="6"/>
        <v>0</v>
      </c>
      <c r="H142" s="4">
        <f t="shared" si="6"/>
        <v>0</v>
      </c>
      <c r="I142" s="4">
        <f t="shared" si="6"/>
        <v>0</v>
      </c>
      <c r="J142" s="4">
        <f t="shared" si="6"/>
        <v>0</v>
      </c>
      <c r="K142" s="4">
        <f t="shared" si="6"/>
        <v>0</v>
      </c>
      <c r="L142" s="4">
        <f t="shared" si="6"/>
        <v>0</v>
      </c>
      <c r="M142" s="4">
        <f t="shared" si="6"/>
        <v>0</v>
      </c>
      <c r="N142" s="4">
        <f t="shared" si="6"/>
        <v>0</v>
      </c>
      <c r="O142" s="4">
        <f t="shared" si="6"/>
        <v>0</v>
      </c>
      <c r="P142" s="4">
        <f t="shared" si="6"/>
        <v>0</v>
      </c>
      <c r="Q142" s="4">
        <f t="shared" si="6"/>
        <v>0</v>
      </c>
      <c r="R142" s="4">
        <f t="shared" si="6"/>
        <v>0</v>
      </c>
      <c r="S142" s="4">
        <f t="shared" si="6"/>
        <v>0</v>
      </c>
      <c r="T142" s="4">
        <f t="shared" si="6"/>
        <v>0</v>
      </c>
      <c r="U142" s="4">
        <f t="shared" si="6"/>
        <v>0</v>
      </c>
      <c r="V142" s="4">
        <f t="shared" si="6"/>
        <v>0</v>
      </c>
      <c r="W142" s="4">
        <f t="shared" si="6"/>
        <v>0</v>
      </c>
      <c r="X142" s="4">
        <f t="shared" si="6"/>
        <v>0</v>
      </c>
      <c r="Y142" s="4">
        <f t="shared" si="6"/>
        <v>0</v>
      </c>
      <c r="Z142" s="4">
        <f t="shared" si="6"/>
        <v>0</v>
      </c>
      <c r="AA142" s="4">
        <f t="shared" si="6"/>
        <v>0</v>
      </c>
      <c r="AB142" s="4">
        <f t="shared" si="6"/>
        <v>0</v>
      </c>
      <c r="AC142" s="4">
        <f t="shared" si="6"/>
        <v>0</v>
      </c>
      <c r="AD142" s="4">
        <f t="shared" si="6"/>
        <v>0</v>
      </c>
      <c r="AE142" s="4">
        <f t="shared" si="6"/>
        <v>0</v>
      </c>
      <c r="AF142" s="4">
        <f t="shared" si="6"/>
        <v>0</v>
      </c>
      <c r="AG142" s="4">
        <f t="shared" si="6"/>
        <v>0</v>
      </c>
      <c r="AH142" s="4">
        <f t="shared" si="6"/>
        <v>0</v>
      </c>
      <c r="AI142" s="4">
        <f t="shared" si="6"/>
        <v>0</v>
      </c>
      <c r="AJ142" s="4">
        <f t="shared" si="6"/>
        <v>0</v>
      </c>
      <c r="AK142" s="4">
        <f t="shared" si="6"/>
        <v>0</v>
      </c>
      <c r="AL142" s="4">
        <f t="shared" si="6"/>
        <v>0</v>
      </c>
      <c r="AM142" s="4">
        <f t="shared" si="6"/>
        <v>0</v>
      </c>
      <c r="AN142" s="4">
        <f t="shared" si="6"/>
        <v>0</v>
      </c>
      <c r="AO142" s="4">
        <f t="shared" si="6"/>
        <v>0</v>
      </c>
      <c r="AP142" s="4">
        <f t="shared" si="6"/>
        <v>0</v>
      </c>
      <c r="AQ142" s="4">
        <f t="shared" si="6"/>
        <v>0</v>
      </c>
      <c r="AR142" s="4">
        <f t="shared" si="6"/>
        <v>0</v>
      </c>
      <c r="AS142" s="4">
        <f t="shared" si="6"/>
        <v>0</v>
      </c>
      <c r="AT142" s="4">
        <f t="shared" si="6"/>
        <v>0</v>
      </c>
      <c r="AU142" s="4">
        <f t="shared" si="6"/>
        <v>0</v>
      </c>
      <c r="AV142" s="4">
        <f t="shared" si="6"/>
        <v>0</v>
      </c>
      <c r="AW142" s="4">
        <f t="shared" si="6"/>
        <v>0</v>
      </c>
      <c r="AX142" s="4">
        <f t="shared" si="6"/>
        <v>0</v>
      </c>
      <c r="AY142" s="4">
        <f t="shared" si="6"/>
        <v>0</v>
      </c>
      <c r="AZ142" s="4">
        <f t="shared" si="6"/>
        <v>0</v>
      </c>
      <c r="BA142" s="4">
        <f t="shared" si="6"/>
        <v>0</v>
      </c>
      <c r="BB142" s="4">
        <f t="shared" si="6"/>
        <v>0</v>
      </c>
      <c r="BC142" s="4">
        <f t="shared" si="6"/>
        <v>0</v>
      </c>
      <c r="BD142" s="4">
        <f t="shared" si="6"/>
        <v>0</v>
      </c>
      <c r="BE142" s="4">
        <f t="shared" si="6"/>
        <v>0</v>
      </c>
      <c r="BF142" s="4">
        <f t="shared" si="6"/>
        <v>0</v>
      </c>
      <c r="BG142" s="4">
        <f t="shared" si="6"/>
        <v>0</v>
      </c>
      <c r="BH142" s="4">
        <f t="shared" si="6"/>
        <v>0</v>
      </c>
      <c r="BI142" s="4">
        <f t="shared" si="6"/>
        <v>0</v>
      </c>
      <c r="BJ142" s="4">
        <f t="shared" si="6"/>
        <v>0</v>
      </c>
      <c r="BK142" s="4">
        <f t="shared" si="6"/>
        <v>0</v>
      </c>
      <c r="BL142" s="4">
        <f t="shared" si="6"/>
        <v>0</v>
      </c>
      <c r="BM142" s="4">
        <f t="shared" si="6"/>
        <v>0</v>
      </c>
      <c r="BN142" s="4">
        <f t="shared" si="6"/>
        <v>0</v>
      </c>
      <c r="BO142" s="4">
        <f t="shared" si="6"/>
        <v>0</v>
      </c>
      <c r="BP142" s="4">
        <f t="shared" si="6"/>
        <v>0</v>
      </c>
      <c r="BQ142" s="4">
        <f t="shared" si="6"/>
        <v>0</v>
      </c>
      <c r="BR142" s="4">
        <f t="shared" si="6"/>
        <v>0</v>
      </c>
      <c r="BS142" s="4">
        <f t="shared" si="6"/>
        <v>0</v>
      </c>
      <c r="BT142" s="4">
        <f t="shared" si="6"/>
        <v>0</v>
      </c>
      <c r="BU142" s="4">
        <f t="shared" si="6"/>
        <v>0</v>
      </c>
      <c r="BV142" s="4">
        <f t="shared" si="6"/>
        <v>0</v>
      </c>
      <c r="BW142" s="4">
        <f t="shared" si="6"/>
        <v>0</v>
      </c>
      <c r="BX142" s="4">
        <f t="shared" si="6"/>
        <v>0</v>
      </c>
      <c r="BY142" s="4">
        <f t="shared" si="6"/>
        <v>0</v>
      </c>
      <c r="BZ142" s="4">
        <f t="shared" si="6"/>
        <v>0</v>
      </c>
      <c r="CA142" s="4">
        <f t="shared" si="6"/>
        <v>0</v>
      </c>
      <c r="CB142" s="4">
        <f t="shared" si="6"/>
        <v>0</v>
      </c>
      <c r="CC142" s="4">
        <f t="shared" si="6"/>
        <v>0</v>
      </c>
      <c r="CD142" s="4">
        <f t="shared" si="6"/>
        <v>0</v>
      </c>
      <c r="CE142" s="4">
        <f t="shared" si="6"/>
        <v>0</v>
      </c>
      <c r="CF142" s="4">
        <f t="shared" si="6"/>
        <v>0</v>
      </c>
      <c r="CG142" s="4">
        <f t="shared" si="6"/>
        <v>0</v>
      </c>
      <c r="CH142" s="4">
        <f t="shared" si="6"/>
        <v>0</v>
      </c>
      <c r="CI142" s="4">
        <f t="shared" si="6"/>
        <v>0</v>
      </c>
      <c r="CJ142" s="4">
        <f t="shared" si="6"/>
        <v>0</v>
      </c>
    </row>
    <row r="143" ht="15.75" customHeight="1">
      <c r="A143" s="15"/>
      <c r="B143" s="4" t="s">
        <v>20</v>
      </c>
      <c r="C143" s="4">
        <f t="shared" ref="C143:CJ143" si="7">C75/$E7</f>
        <v>0</v>
      </c>
      <c r="D143" s="4">
        <f t="shared" si="7"/>
        <v>0</v>
      </c>
      <c r="E143" s="4">
        <f t="shared" si="7"/>
        <v>0</v>
      </c>
      <c r="F143" s="4">
        <f t="shared" si="7"/>
        <v>0</v>
      </c>
      <c r="G143" s="4">
        <f t="shared" si="7"/>
        <v>0</v>
      </c>
      <c r="H143" s="4">
        <f t="shared" si="7"/>
        <v>0</v>
      </c>
      <c r="I143" s="4">
        <f t="shared" si="7"/>
        <v>0</v>
      </c>
      <c r="J143" s="4">
        <f t="shared" si="7"/>
        <v>0</v>
      </c>
      <c r="K143" s="4">
        <f t="shared" si="7"/>
        <v>0</v>
      </c>
      <c r="L143" s="4">
        <f t="shared" si="7"/>
        <v>0</v>
      </c>
      <c r="M143" s="4">
        <f t="shared" si="7"/>
        <v>0</v>
      </c>
      <c r="N143" s="4">
        <f t="shared" si="7"/>
        <v>0</v>
      </c>
      <c r="O143" s="4">
        <f t="shared" si="7"/>
        <v>0</v>
      </c>
      <c r="P143" s="4">
        <f t="shared" si="7"/>
        <v>0</v>
      </c>
      <c r="Q143" s="4">
        <f t="shared" si="7"/>
        <v>0</v>
      </c>
      <c r="R143" s="4">
        <f t="shared" si="7"/>
        <v>0</v>
      </c>
      <c r="S143" s="4">
        <f t="shared" si="7"/>
        <v>0</v>
      </c>
      <c r="T143" s="4">
        <f t="shared" si="7"/>
        <v>0</v>
      </c>
      <c r="U143" s="4">
        <f t="shared" si="7"/>
        <v>0</v>
      </c>
      <c r="V143" s="4">
        <f t="shared" si="7"/>
        <v>0</v>
      </c>
      <c r="W143" s="4">
        <f t="shared" si="7"/>
        <v>0</v>
      </c>
      <c r="X143" s="4">
        <f t="shared" si="7"/>
        <v>0</v>
      </c>
      <c r="Y143" s="4">
        <f t="shared" si="7"/>
        <v>0</v>
      </c>
      <c r="Z143" s="4">
        <f t="shared" si="7"/>
        <v>0</v>
      </c>
      <c r="AA143" s="4">
        <f t="shared" si="7"/>
        <v>0</v>
      </c>
      <c r="AB143" s="4">
        <f t="shared" si="7"/>
        <v>0</v>
      </c>
      <c r="AC143" s="4">
        <f t="shared" si="7"/>
        <v>0</v>
      </c>
      <c r="AD143" s="4">
        <f t="shared" si="7"/>
        <v>0</v>
      </c>
      <c r="AE143" s="4">
        <f t="shared" si="7"/>
        <v>0</v>
      </c>
      <c r="AF143" s="4">
        <f t="shared" si="7"/>
        <v>0</v>
      </c>
      <c r="AG143" s="4">
        <f t="shared" si="7"/>
        <v>0</v>
      </c>
      <c r="AH143" s="4">
        <f t="shared" si="7"/>
        <v>0</v>
      </c>
      <c r="AI143" s="4">
        <f t="shared" si="7"/>
        <v>0</v>
      </c>
      <c r="AJ143" s="4">
        <f t="shared" si="7"/>
        <v>0</v>
      </c>
      <c r="AK143" s="4">
        <f t="shared" si="7"/>
        <v>0</v>
      </c>
      <c r="AL143" s="4">
        <f t="shared" si="7"/>
        <v>0</v>
      </c>
      <c r="AM143" s="4">
        <f t="shared" si="7"/>
        <v>0</v>
      </c>
      <c r="AN143" s="4">
        <f t="shared" si="7"/>
        <v>0</v>
      </c>
      <c r="AO143" s="4">
        <f t="shared" si="7"/>
        <v>0</v>
      </c>
      <c r="AP143" s="4">
        <f t="shared" si="7"/>
        <v>0</v>
      </c>
      <c r="AQ143" s="4">
        <f t="shared" si="7"/>
        <v>0</v>
      </c>
      <c r="AR143" s="4">
        <f t="shared" si="7"/>
        <v>0</v>
      </c>
      <c r="AS143" s="4">
        <f t="shared" si="7"/>
        <v>0</v>
      </c>
      <c r="AT143" s="4">
        <f t="shared" si="7"/>
        <v>0</v>
      </c>
      <c r="AU143" s="4">
        <f t="shared" si="7"/>
        <v>0</v>
      </c>
      <c r="AV143" s="4">
        <f t="shared" si="7"/>
        <v>0</v>
      </c>
      <c r="AW143" s="4">
        <f t="shared" si="7"/>
        <v>0</v>
      </c>
      <c r="AX143" s="4">
        <f t="shared" si="7"/>
        <v>0</v>
      </c>
      <c r="AY143" s="4">
        <f t="shared" si="7"/>
        <v>0</v>
      </c>
      <c r="AZ143" s="4">
        <f t="shared" si="7"/>
        <v>0</v>
      </c>
      <c r="BA143" s="4">
        <f t="shared" si="7"/>
        <v>0</v>
      </c>
      <c r="BB143" s="4">
        <f t="shared" si="7"/>
        <v>0</v>
      </c>
      <c r="BC143" s="4">
        <f t="shared" si="7"/>
        <v>0</v>
      </c>
      <c r="BD143" s="4">
        <f t="shared" si="7"/>
        <v>0</v>
      </c>
      <c r="BE143" s="4">
        <f t="shared" si="7"/>
        <v>0</v>
      </c>
      <c r="BF143" s="4">
        <f t="shared" si="7"/>
        <v>0</v>
      </c>
      <c r="BG143" s="4">
        <f t="shared" si="7"/>
        <v>0</v>
      </c>
      <c r="BH143" s="4">
        <f t="shared" si="7"/>
        <v>0</v>
      </c>
      <c r="BI143" s="4">
        <f t="shared" si="7"/>
        <v>0</v>
      </c>
      <c r="BJ143" s="4">
        <f t="shared" si="7"/>
        <v>0</v>
      </c>
      <c r="BK143" s="4">
        <f t="shared" si="7"/>
        <v>0</v>
      </c>
      <c r="BL143" s="4">
        <f t="shared" si="7"/>
        <v>0</v>
      </c>
      <c r="BM143" s="4">
        <f t="shared" si="7"/>
        <v>0</v>
      </c>
      <c r="BN143" s="4">
        <f t="shared" si="7"/>
        <v>0</v>
      </c>
      <c r="BO143" s="4">
        <f t="shared" si="7"/>
        <v>0</v>
      </c>
      <c r="BP143" s="4">
        <f t="shared" si="7"/>
        <v>0</v>
      </c>
      <c r="BQ143" s="4">
        <f t="shared" si="7"/>
        <v>0</v>
      </c>
      <c r="BR143" s="4">
        <f t="shared" si="7"/>
        <v>0</v>
      </c>
      <c r="BS143" s="4">
        <f t="shared" si="7"/>
        <v>0</v>
      </c>
      <c r="BT143" s="4">
        <f t="shared" si="7"/>
        <v>0</v>
      </c>
      <c r="BU143" s="4">
        <f t="shared" si="7"/>
        <v>0</v>
      </c>
      <c r="BV143" s="4">
        <f t="shared" si="7"/>
        <v>0</v>
      </c>
      <c r="BW143" s="4">
        <f t="shared" si="7"/>
        <v>0</v>
      </c>
      <c r="BX143" s="4">
        <f t="shared" si="7"/>
        <v>0</v>
      </c>
      <c r="BY143" s="4">
        <f t="shared" si="7"/>
        <v>0</v>
      </c>
      <c r="BZ143" s="4">
        <f t="shared" si="7"/>
        <v>0</v>
      </c>
      <c r="CA143" s="4">
        <f t="shared" si="7"/>
        <v>0</v>
      </c>
      <c r="CB143" s="4">
        <f t="shared" si="7"/>
        <v>0</v>
      </c>
      <c r="CC143" s="4">
        <f t="shared" si="7"/>
        <v>0</v>
      </c>
      <c r="CD143" s="4">
        <f t="shared" si="7"/>
        <v>0</v>
      </c>
      <c r="CE143" s="4">
        <f t="shared" si="7"/>
        <v>0</v>
      </c>
      <c r="CF143" s="4">
        <f t="shared" si="7"/>
        <v>0</v>
      </c>
      <c r="CG143" s="4">
        <f t="shared" si="7"/>
        <v>0</v>
      </c>
      <c r="CH143" s="4">
        <f t="shared" si="7"/>
        <v>0</v>
      </c>
      <c r="CI143" s="4">
        <f t="shared" si="7"/>
        <v>0</v>
      </c>
      <c r="CJ143" s="4">
        <f t="shared" si="7"/>
        <v>0</v>
      </c>
    </row>
    <row r="144" ht="15.75" customHeight="1">
      <c r="A144" s="15"/>
      <c r="B144" s="4" t="s">
        <v>21</v>
      </c>
      <c r="C144" s="4">
        <f t="shared" ref="C144:CJ144" si="8">C76/$E8</f>
        <v>0</v>
      </c>
      <c r="D144" s="4">
        <f t="shared" si="8"/>
        <v>0</v>
      </c>
      <c r="E144" s="4">
        <f t="shared" si="8"/>
        <v>0</v>
      </c>
      <c r="F144" s="4">
        <f t="shared" si="8"/>
        <v>0</v>
      </c>
      <c r="G144" s="4">
        <f t="shared" si="8"/>
        <v>0</v>
      </c>
      <c r="H144" s="4">
        <f t="shared" si="8"/>
        <v>0</v>
      </c>
      <c r="I144" s="4">
        <f t="shared" si="8"/>
        <v>0</v>
      </c>
      <c r="J144" s="4">
        <f t="shared" si="8"/>
        <v>0</v>
      </c>
      <c r="K144" s="4">
        <f t="shared" si="8"/>
        <v>0</v>
      </c>
      <c r="L144" s="4">
        <f t="shared" si="8"/>
        <v>0</v>
      </c>
      <c r="M144" s="4">
        <f t="shared" si="8"/>
        <v>0</v>
      </c>
      <c r="N144" s="4">
        <f t="shared" si="8"/>
        <v>0</v>
      </c>
      <c r="O144" s="4">
        <f t="shared" si="8"/>
        <v>0</v>
      </c>
      <c r="P144" s="4">
        <f t="shared" si="8"/>
        <v>0</v>
      </c>
      <c r="Q144" s="4">
        <f t="shared" si="8"/>
        <v>0</v>
      </c>
      <c r="R144" s="4">
        <f t="shared" si="8"/>
        <v>0</v>
      </c>
      <c r="S144" s="4">
        <f t="shared" si="8"/>
        <v>0</v>
      </c>
      <c r="T144" s="4">
        <f t="shared" si="8"/>
        <v>0</v>
      </c>
      <c r="U144" s="4">
        <f t="shared" si="8"/>
        <v>0</v>
      </c>
      <c r="V144" s="4">
        <f t="shared" si="8"/>
        <v>0</v>
      </c>
      <c r="W144" s="4">
        <f t="shared" si="8"/>
        <v>0</v>
      </c>
      <c r="X144" s="4">
        <f t="shared" si="8"/>
        <v>0</v>
      </c>
      <c r="Y144" s="4">
        <f t="shared" si="8"/>
        <v>0</v>
      </c>
      <c r="Z144" s="4">
        <f t="shared" si="8"/>
        <v>0</v>
      </c>
      <c r="AA144" s="4">
        <f t="shared" si="8"/>
        <v>0</v>
      </c>
      <c r="AB144" s="4">
        <f t="shared" si="8"/>
        <v>0</v>
      </c>
      <c r="AC144" s="4">
        <f t="shared" si="8"/>
        <v>0</v>
      </c>
      <c r="AD144" s="4">
        <f t="shared" si="8"/>
        <v>0</v>
      </c>
      <c r="AE144" s="4">
        <f t="shared" si="8"/>
        <v>0</v>
      </c>
      <c r="AF144" s="4">
        <f t="shared" si="8"/>
        <v>0</v>
      </c>
      <c r="AG144" s="4">
        <f t="shared" si="8"/>
        <v>0</v>
      </c>
      <c r="AH144" s="4">
        <f t="shared" si="8"/>
        <v>0</v>
      </c>
      <c r="AI144" s="4">
        <f t="shared" si="8"/>
        <v>0</v>
      </c>
      <c r="AJ144" s="4">
        <f t="shared" si="8"/>
        <v>0</v>
      </c>
      <c r="AK144" s="4">
        <f t="shared" si="8"/>
        <v>0</v>
      </c>
      <c r="AL144" s="4">
        <f t="shared" si="8"/>
        <v>0</v>
      </c>
      <c r="AM144" s="4">
        <f t="shared" si="8"/>
        <v>0</v>
      </c>
      <c r="AN144" s="4">
        <f t="shared" si="8"/>
        <v>0</v>
      </c>
      <c r="AO144" s="4">
        <f t="shared" si="8"/>
        <v>0</v>
      </c>
      <c r="AP144" s="4">
        <f t="shared" si="8"/>
        <v>0</v>
      </c>
      <c r="AQ144" s="4">
        <f t="shared" si="8"/>
        <v>0</v>
      </c>
      <c r="AR144" s="4">
        <f t="shared" si="8"/>
        <v>0</v>
      </c>
      <c r="AS144" s="4">
        <f t="shared" si="8"/>
        <v>0</v>
      </c>
      <c r="AT144" s="4">
        <f t="shared" si="8"/>
        <v>0</v>
      </c>
      <c r="AU144" s="4">
        <f t="shared" si="8"/>
        <v>0</v>
      </c>
      <c r="AV144" s="4">
        <f t="shared" si="8"/>
        <v>0</v>
      </c>
      <c r="AW144" s="4">
        <f t="shared" si="8"/>
        <v>0</v>
      </c>
      <c r="AX144" s="4">
        <f t="shared" si="8"/>
        <v>0</v>
      </c>
      <c r="AY144" s="4">
        <f t="shared" si="8"/>
        <v>0</v>
      </c>
      <c r="AZ144" s="4">
        <f t="shared" si="8"/>
        <v>0</v>
      </c>
      <c r="BA144" s="4">
        <f t="shared" si="8"/>
        <v>0</v>
      </c>
      <c r="BB144" s="4">
        <f t="shared" si="8"/>
        <v>0</v>
      </c>
      <c r="BC144" s="4">
        <f t="shared" si="8"/>
        <v>0</v>
      </c>
      <c r="BD144" s="4">
        <f t="shared" si="8"/>
        <v>0</v>
      </c>
      <c r="BE144" s="4">
        <f t="shared" si="8"/>
        <v>0</v>
      </c>
      <c r="BF144" s="4">
        <f t="shared" si="8"/>
        <v>0</v>
      </c>
      <c r="BG144" s="4">
        <f t="shared" si="8"/>
        <v>0</v>
      </c>
      <c r="BH144" s="4">
        <f t="shared" si="8"/>
        <v>0</v>
      </c>
      <c r="BI144" s="4">
        <f t="shared" si="8"/>
        <v>0</v>
      </c>
      <c r="BJ144" s="4">
        <f t="shared" si="8"/>
        <v>0</v>
      </c>
      <c r="BK144" s="4">
        <f t="shared" si="8"/>
        <v>0</v>
      </c>
      <c r="BL144" s="4">
        <f t="shared" si="8"/>
        <v>0</v>
      </c>
      <c r="BM144" s="4">
        <f t="shared" si="8"/>
        <v>0</v>
      </c>
      <c r="BN144" s="4">
        <f t="shared" si="8"/>
        <v>0</v>
      </c>
      <c r="BO144" s="4">
        <f t="shared" si="8"/>
        <v>0</v>
      </c>
      <c r="BP144" s="4">
        <f t="shared" si="8"/>
        <v>0</v>
      </c>
      <c r="BQ144" s="4">
        <f t="shared" si="8"/>
        <v>0</v>
      </c>
      <c r="BR144" s="4">
        <f t="shared" si="8"/>
        <v>0</v>
      </c>
      <c r="BS144" s="4">
        <f t="shared" si="8"/>
        <v>0</v>
      </c>
      <c r="BT144" s="4">
        <f t="shared" si="8"/>
        <v>0</v>
      </c>
      <c r="BU144" s="4">
        <f t="shared" si="8"/>
        <v>0</v>
      </c>
      <c r="BV144" s="4">
        <f t="shared" si="8"/>
        <v>0</v>
      </c>
      <c r="BW144" s="4">
        <f t="shared" si="8"/>
        <v>0</v>
      </c>
      <c r="BX144" s="4">
        <f t="shared" si="8"/>
        <v>0</v>
      </c>
      <c r="BY144" s="4">
        <f t="shared" si="8"/>
        <v>0</v>
      </c>
      <c r="BZ144" s="4">
        <f t="shared" si="8"/>
        <v>0</v>
      </c>
      <c r="CA144" s="4">
        <f t="shared" si="8"/>
        <v>0</v>
      </c>
      <c r="CB144" s="4">
        <f t="shared" si="8"/>
        <v>0</v>
      </c>
      <c r="CC144" s="4">
        <f t="shared" si="8"/>
        <v>0</v>
      </c>
      <c r="CD144" s="4">
        <f t="shared" si="8"/>
        <v>0</v>
      </c>
      <c r="CE144" s="4">
        <f t="shared" si="8"/>
        <v>0</v>
      </c>
      <c r="CF144" s="4">
        <f t="shared" si="8"/>
        <v>0</v>
      </c>
      <c r="CG144" s="4">
        <f t="shared" si="8"/>
        <v>0</v>
      </c>
      <c r="CH144" s="4">
        <f t="shared" si="8"/>
        <v>0</v>
      </c>
      <c r="CI144" s="4">
        <f t="shared" si="8"/>
        <v>0</v>
      </c>
      <c r="CJ144" s="4">
        <f t="shared" si="8"/>
        <v>0</v>
      </c>
    </row>
    <row r="145" ht="15.75" customHeight="1">
      <c r="A145" s="15"/>
      <c r="B145" s="4" t="s">
        <v>22</v>
      </c>
      <c r="C145" s="4">
        <f t="shared" ref="C145:CJ145" si="9">C77/$E9</f>
        <v>0</v>
      </c>
      <c r="D145" s="4">
        <f t="shared" si="9"/>
        <v>0</v>
      </c>
      <c r="E145" s="4">
        <f t="shared" si="9"/>
        <v>0</v>
      </c>
      <c r="F145" s="4">
        <f t="shared" si="9"/>
        <v>0</v>
      </c>
      <c r="G145" s="4">
        <f t="shared" si="9"/>
        <v>0</v>
      </c>
      <c r="H145" s="4">
        <f t="shared" si="9"/>
        <v>0</v>
      </c>
      <c r="I145" s="4">
        <f t="shared" si="9"/>
        <v>0</v>
      </c>
      <c r="J145" s="4">
        <f t="shared" si="9"/>
        <v>0</v>
      </c>
      <c r="K145" s="4">
        <f t="shared" si="9"/>
        <v>0</v>
      </c>
      <c r="L145" s="4">
        <f t="shared" si="9"/>
        <v>0</v>
      </c>
      <c r="M145" s="4">
        <f t="shared" si="9"/>
        <v>0</v>
      </c>
      <c r="N145" s="4">
        <f t="shared" si="9"/>
        <v>0</v>
      </c>
      <c r="O145" s="4">
        <f t="shared" si="9"/>
        <v>0</v>
      </c>
      <c r="P145" s="4">
        <f t="shared" si="9"/>
        <v>0</v>
      </c>
      <c r="Q145" s="4">
        <f t="shared" si="9"/>
        <v>0</v>
      </c>
      <c r="R145" s="4">
        <f t="shared" si="9"/>
        <v>0</v>
      </c>
      <c r="S145" s="4">
        <f t="shared" si="9"/>
        <v>0</v>
      </c>
      <c r="T145" s="4">
        <f t="shared" si="9"/>
        <v>0</v>
      </c>
      <c r="U145" s="4">
        <f t="shared" si="9"/>
        <v>0</v>
      </c>
      <c r="V145" s="4">
        <f t="shared" si="9"/>
        <v>0</v>
      </c>
      <c r="W145" s="4">
        <f t="shared" si="9"/>
        <v>0</v>
      </c>
      <c r="X145" s="4">
        <f t="shared" si="9"/>
        <v>0</v>
      </c>
      <c r="Y145" s="4">
        <f t="shared" si="9"/>
        <v>0</v>
      </c>
      <c r="Z145" s="4">
        <f t="shared" si="9"/>
        <v>0</v>
      </c>
      <c r="AA145" s="4">
        <f t="shared" si="9"/>
        <v>0</v>
      </c>
      <c r="AB145" s="4">
        <f t="shared" si="9"/>
        <v>0</v>
      </c>
      <c r="AC145" s="4">
        <f t="shared" si="9"/>
        <v>0</v>
      </c>
      <c r="AD145" s="4">
        <f t="shared" si="9"/>
        <v>0</v>
      </c>
      <c r="AE145" s="4">
        <f t="shared" si="9"/>
        <v>0</v>
      </c>
      <c r="AF145" s="4">
        <f t="shared" si="9"/>
        <v>0</v>
      </c>
      <c r="AG145" s="4">
        <f t="shared" si="9"/>
        <v>0</v>
      </c>
      <c r="AH145" s="4">
        <f t="shared" si="9"/>
        <v>0</v>
      </c>
      <c r="AI145" s="4">
        <f t="shared" si="9"/>
        <v>0</v>
      </c>
      <c r="AJ145" s="4">
        <f t="shared" si="9"/>
        <v>0</v>
      </c>
      <c r="AK145" s="4">
        <f t="shared" si="9"/>
        <v>0</v>
      </c>
      <c r="AL145" s="4">
        <f t="shared" si="9"/>
        <v>0</v>
      </c>
      <c r="AM145" s="4">
        <f t="shared" si="9"/>
        <v>0</v>
      </c>
      <c r="AN145" s="4">
        <f t="shared" si="9"/>
        <v>0</v>
      </c>
      <c r="AO145" s="4">
        <f t="shared" si="9"/>
        <v>0</v>
      </c>
      <c r="AP145" s="4">
        <f t="shared" si="9"/>
        <v>0</v>
      </c>
      <c r="AQ145" s="4">
        <f t="shared" si="9"/>
        <v>0</v>
      </c>
      <c r="AR145" s="4">
        <f t="shared" si="9"/>
        <v>0</v>
      </c>
      <c r="AS145" s="4">
        <f t="shared" si="9"/>
        <v>0</v>
      </c>
      <c r="AT145" s="4">
        <f t="shared" si="9"/>
        <v>0</v>
      </c>
      <c r="AU145" s="4">
        <f t="shared" si="9"/>
        <v>0</v>
      </c>
      <c r="AV145" s="4">
        <f t="shared" si="9"/>
        <v>0</v>
      </c>
      <c r="AW145" s="4">
        <f t="shared" si="9"/>
        <v>0</v>
      </c>
      <c r="AX145" s="4">
        <f t="shared" si="9"/>
        <v>0</v>
      </c>
      <c r="AY145" s="4">
        <f t="shared" si="9"/>
        <v>0</v>
      </c>
      <c r="AZ145" s="4">
        <f t="shared" si="9"/>
        <v>0</v>
      </c>
      <c r="BA145" s="4">
        <f t="shared" si="9"/>
        <v>0</v>
      </c>
      <c r="BB145" s="4">
        <f t="shared" si="9"/>
        <v>0</v>
      </c>
      <c r="BC145" s="4">
        <f t="shared" si="9"/>
        <v>0</v>
      </c>
      <c r="BD145" s="4">
        <f t="shared" si="9"/>
        <v>0</v>
      </c>
      <c r="BE145" s="4">
        <f t="shared" si="9"/>
        <v>0</v>
      </c>
      <c r="BF145" s="4">
        <f t="shared" si="9"/>
        <v>0</v>
      </c>
      <c r="BG145" s="4">
        <f t="shared" si="9"/>
        <v>0</v>
      </c>
      <c r="BH145" s="4">
        <f t="shared" si="9"/>
        <v>0</v>
      </c>
      <c r="BI145" s="4">
        <f t="shared" si="9"/>
        <v>0</v>
      </c>
      <c r="BJ145" s="4">
        <f t="shared" si="9"/>
        <v>0</v>
      </c>
      <c r="BK145" s="4">
        <f t="shared" si="9"/>
        <v>0</v>
      </c>
      <c r="BL145" s="4">
        <f t="shared" si="9"/>
        <v>0</v>
      </c>
      <c r="BM145" s="4">
        <f t="shared" si="9"/>
        <v>0</v>
      </c>
      <c r="BN145" s="4">
        <f t="shared" si="9"/>
        <v>0</v>
      </c>
      <c r="BO145" s="4">
        <f t="shared" si="9"/>
        <v>0</v>
      </c>
      <c r="BP145" s="4">
        <f t="shared" si="9"/>
        <v>0</v>
      </c>
      <c r="BQ145" s="4">
        <f t="shared" si="9"/>
        <v>0</v>
      </c>
      <c r="BR145" s="4">
        <f t="shared" si="9"/>
        <v>0</v>
      </c>
      <c r="BS145" s="4">
        <f t="shared" si="9"/>
        <v>0</v>
      </c>
      <c r="BT145" s="4">
        <f t="shared" si="9"/>
        <v>0</v>
      </c>
      <c r="BU145" s="4">
        <f t="shared" si="9"/>
        <v>0</v>
      </c>
      <c r="BV145" s="4">
        <f t="shared" si="9"/>
        <v>0</v>
      </c>
      <c r="BW145" s="4">
        <f t="shared" si="9"/>
        <v>0</v>
      </c>
      <c r="BX145" s="4">
        <f t="shared" si="9"/>
        <v>0</v>
      </c>
      <c r="BY145" s="4">
        <f t="shared" si="9"/>
        <v>0</v>
      </c>
      <c r="BZ145" s="4">
        <f t="shared" si="9"/>
        <v>0</v>
      </c>
      <c r="CA145" s="4">
        <f t="shared" si="9"/>
        <v>0</v>
      </c>
      <c r="CB145" s="4">
        <f t="shared" si="9"/>
        <v>0</v>
      </c>
      <c r="CC145" s="4">
        <f t="shared" si="9"/>
        <v>0</v>
      </c>
      <c r="CD145" s="4">
        <f t="shared" si="9"/>
        <v>0</v>
      </c>
      <c r="CE145" s="4">
        <f t="shared" si="9"/>
        <v>0</v>
      </c>
      <c r="CF145" s="4">
        <f t="shared" si="9"/>
        <v>0</v>
      </c>
      <c r="CG145" s="4">
        <f t="shared" si="9"/>
        <v>0</v>
      </c>
      <c r="CH145" s="4">
        <f t="shared" si="9"/>
        <v>0</v>
      </c>
      <c r="CI145" s="4">
        <f t="shared" si="9"/>
        <v>0</v>
      </c>
      <c r="CJ145" s="4">
        <f t="shared" si="9"/>
        <v>0</v>
      </c>
    </row>
    <row r="146" ht="15.75" customHeight="1">
      <c r="A146" s="16"/>
      <c r="B146" s="4" t="s">
        <v>23</v>
      </c>
      <c r="C146" s="4">
        <f t="shared" ref="C146:CJ146" si="10">C78/$E10</f>
        <v>0</v>
      </c>
      <c r="D146" s="4">
        <f t="shared" si="10"/>
        <v>0</v>
      </c>
      <c r="E146" s="4">
        <f t="shared" si="10"/>
        <v>0</v>
      </c>
      <c r="F146" s="4">
        <f t="shared" si="10"/>
        <v>0</v>
      </c>
      <c r="G146" s="4">
        <f t="shared" si="10"/>
        <v>0</v>
      </c>
      <c r="H146" s="4">
        <f t="shared" si="10"/>
        <v>0</v>
      </c>
      <c r="I146" s="4">
        <f t="shared" si="10"/>
        <v>0</v>
      </c>
      <c r="J146" s="4">
        <f t="shared" si="10"/>
        <v>0</v>
      </c>
      <c r="K146" s="4">
        <f t="shared" si="10"/>
        <v>0</v>
      </c>
      <c r="L146" s="4">
        <f t="shared" si="10"/>
        <v>0</v>
      </c>
      <c r="M146" s="4">
        <f t="shared" si="10"/>
        <v>0</v>
      </c>
      <c r="N146" s="4">
        <f t="shared" si="10"/>
        <v>0</v>
      </c>
      <c r="O146" s="4">
        <f t="shared" si="10"/>
        <v>0</v>
      </c>
      <c r="P146" s="4">
        <f t="shared" si="10"/>
        <v>0</v>
      </c>
      <c r="Q146" s="4">
        <f t="shared" si="10"/>
        <v>0</v>
      </c>
      <c r="R146" s="4">
        <f t="shared" si="10"/>
        <v>0</v>
      </c>
      <c r="S146" s="4">
        <f t="shared" si="10"/>
        <v>0</v>
      </c>
      <c r="T146" s="4">
        <f t="shared" si="10"/>
        <v>0</v>
      </c>
      <c r="U146" s="4">
        <f t="shared" si="10"/>
        <v>0</v>
      </c>
      <c r="V146" s="4">
        <f t="shared" si="10"/>
        <v>0</v>
      </c>
      <c r="W146" s="4">
        <f t="shared" si="10"/>
        <v>0</v>
      </c>
      <c r="X146" s="4">
        <f t="shared" si="10"/>
        <v>0</v>
      </c>
      <c r="Y146" s="4">
        <f t="shared" si="10"/>
        <v>0</v>
      </c>
      <c r="Z146" s="4">
        <f t="shared" si="10"/>
        <v>0</v>
      </c>
      <c r="AA146" s="4">
        <f t="shared" si="10"/>
        <v>0</v>
      </c>
      <c r="AB146" s="4">
        <f t="shared" si="10"/>
        <v>0</v>
      </c>
      <c r="AC146" s="4">
        <f t="shared" si="10"/>
        <v>0</v>
      </c>
      <c r="AD146" s="4">
        <f t="shared" si="10"/>
        <v>0</v>
      </c>
      <c r="AE146" s="4">
        <f t="shared" si="10"/>
        <v>0</v>
      </c>
      <c r="AF146" s="4">
        <f t="shared" si="10"/>
        <v>0</v>
      </c>
      <c r="AG146" s="4">
        <f t="shared" si="10"/>
        <v>0</v>
      </c>
      <c r="AH146" s="4">
        <f t="shared" si="10"/>
        <v>0</v>
      </c>
      <c r="AI146" s="4">
        <f t="shared" si="10"/>
        <v>0</v>
      </c>
      <c r="AJ146" s="4">
        <f t="shared" si="10"/>
        <v>0</v>
      </c>
      <c r="AK146" s="4">
        <f t="shared" si="10"/>
        <v>0</v>
      </c>
      <c r="AL146" s="4">
        <f t="shared" si="10"/>
        <v>0</v>
      </c>
      <c r="AM146" s="4">
        <f t="shared" si="10"/>
        <v>0</v>
      </c>
      <c r="AN146" s="4">
        <f t="shared" si="10"/>
        <v>0</v>
      </c>
      <c r="AO146" s="4">
        <f t="shared" si="10"/>
        <v>0</v>
      </c>
      <c r="AP146" s="4">
        <f t="shared" si="10"/>
        <v>0</v>
      </c>
      <c r="AQ146" s="4">
        <f t="shared" si="10"/>
        <v>0</v>
      </c>
      <c r="AR146" s="4">
        <f t="shared" si="10"/>
        <v>0</v>
      </c>
      <c r="AS146" s="4">
        <f t="shared" si="10"/>
        <v>0</v>
      </c>
      <c r="AT146" s="4">
        <f t="shared" si="10"/>
        <v>0</v>
      </c>
      <c r="AU146" s="4">
        <f t="shared" si="10"/>
        <v>0</v>
      </c>
      <c r="AV146" s="4">
        <f t="shared" si="10"/>
        <v>0</v>
      </c>
      <c r="AW146" s="4">
        <f t="shared" si="10"/>
        <v>0</v>
      </c>
      <c r="AX146" s="4">
        <f t="shared" si="10"/>
        <v>0</v>
      </c>
      <c r="AY146" s="4">
        <f t="shared" si="10"/>
        <v>0</v>
      </c>
      <c r="AZ146" s="4">
        <f t="shared" si="10"/>
        <v>0</v>
      </c>
      <c r="BA146" s="4">
        <f t="shared" si="10"/>
        <v>0</v>
      </c>
      <c r="BB146" s="4">
        <f t="shared" si="10"/>
        <v>0</v>
      </c>
      <c r="BC146" s="4">
        <f t="shared" si="10"/>
        <v>0</v>
      </c>
      <c r="BD146" s="4">
        <f t="shared" si="10"/>
        <v>0</v>
      </c>
      <c r="BE146" s="4">
        <f t="shared" si="10"/>
        <v>0</v>
      </c>
      <c r="BF146" s="4">
        <f t="shared" si="10"/>
        <v>0</v>
      </c>
      <c r="BG146" s="4">
        <f t="shared" si="10"/>
        <v>0</v>
      </c>
      <c r="BH146" s="4">
        <f t="shared" si="10"/>
        <v>0</v>
      </c>
      <c r="BI146" s="4">
        <f t="shared" si="10"/>
        <v>0</v>
      </c>
      <c r="BJ146" s="4">
        <f t="shared" si="10"/>
        <v>0</v>
      </c>
      <c r="BK146" s="4">
        <f t="shared" si="10"/>
        <v>0</v>
      </c>
      <c r="BL146" s="4">
        <f t="shared" si="10"/>
        <v>0</v>
      </c>
      <c r="BM146" s="4">
        <f t="shared" si="10"/>
        <v>0</v>
      </c>
      <c r="BN146" s="4">
        <f t="shared" si="10"/>
        <v>0</v>
      </c>
      <c r="BO146" s="4">
        <f t="shared" si="10"/>
        <v>0</v>
      </c>
      <c r="BP146" s="4">
        <f t="shared" si="10"/>
        <v>0</v>
      </c>
      <c r="BQ146" s="4">
        <f t="shared" si="10"/>
        <v>0</v>
      </c>
      <c r="BR146" s="4">
        <f t="shared" si="10"/>
        <v>0</v>
      </c>
      <c r="BS146" s="4">
        <f t="shared" si="10"/>
        <v>0</v>
      </c>
      <c r="BT146" s="4">
        <f t="shared" si="10"/>
        <v>0</v>
      </c>
      <c r="BU146" s="4">
        <f t="shared" si="10"/>
        <v>0</v>
      </c>
      <c r="BV146" s="4">
        <f t="shared" si="10"/>
        <v>0</v>
      </c>
      <c r="BW146" s="4">
        <f t="shared" si="10"/>
        <v>0</v>
      </c>
      <c r="BX146" s="4">
        <f t="shared" si="10"/>
        <v>0</v>
      </c>
      <c r="BY146" s="4">
        <f t="shared" si="10"/>
        <v>0</v>
      </c>
      <c r="BZ146" s="4">
        <f t="shared" si="10"/>
        <v>0</v>
      </c>
      <c r="CA146" s="4">
        <f t="shared" si="10"/>
        <v>0</v>
      </c>
      <c r="CB146" s="4">
        <f t="shared" si="10"/>
        <v>0</v>
      </c>
      <c r="CC146" s="4">
        <f t="shared" si="10"/>
        <v>0</v>
      </c>
      <c r="CD146" s="4">
        <f t="shared" si="10"/>
        <v>0</v>
      </c>
      <c r="CE146" s="4">
        <f t="shared" si="10"/>
        <v>0</v>
      </c>
      <c r="CF146" s="4">
        <f t="shared" si="10"/>
        <v>0</v>
      </c>
      <c r="CG146" s="4">
        <f t="shared" si="10"/>
        <v>0</v>
      </c>
      <c r="CH146" s="4">
        <f t="shared" si="10"/>
        <v>0</v>
      </c>
      <c r="CI146" s="4">
        <f t="shared" si="10"/>
        <v>0</v>
      </c>
      <c r="CJ146" s="4">
        <f t="shared" si="10"/>
        <v>0</v>
      </c>
    </row>
    <row r="147" ht="15.75" customHeight="1">
      <c r="A147" s="8" t="s">
        <v>24</v>
      </c>
      <c r="B147" s="4" t="s">
        <v>25</v>
      </c>
      <c r="C147" s="4">
        <f t="shared" ref="C147:CJ147" si="11">C79/$E11</f>
        <v>0</v>
      </c>
      <c r="D147" s="4">
        <f t="shared" si="11"/>
        <v>0</v>
      </c>
      <c r="E147" s="4">
        <f t="shared" si="11"/>
        <v>0</v>
      </c>
      <c r="F147" s="4">
        <f t="shared" si="11"/>
        <v>0</v>
      </c>
      <c r="G147" s="4">
        <f t="shared" si="11"/>
        <v>0</v>
      </c>
      <c r="H147" s="4">
        <f t="shared" si="11"/>
        <v>0</v>
      </c>
      <c r="I147" s="4">
        <f t="shared" si="11"/>
        <v>0</v>
      </c>
      <c r="J147" s="4">
        <f t="shared" si="11"/>
        <v>0</v>
      </c>
      <c r="K147" s="4">
        <f t="shared" si="11"/>
        <v>0</v>
      </c>
      <c r="L147" s="4">
        <f t="shared" si="11"/>
        <v>0</v>
      </c>
      <c r="M147" s="4">
        <f t="shared" si="11"/>
        <v>0</v>
      </c>
      <c r="N147" s="4">
        <f t="shared" si="11"/>
        <v>0</v>
      </c>
      <c r="O147" s="4">
        <f t="shared" si="11"/>
        <v>0</v>
      </c>
      <c r="P147" s="4">
        <f t="shared" si="11"/>
        <v>0</v>
      </c>
      <c r="Q147" s="4">
        <f t="shared" si="11"/>
        <v>0</v>
      </c>
      <c r="R147" s="4">
        <f t="shared" si="11"/>
        <v>0</v>
      </c>
      <c r="S147" s="4">
        <f t="shared" si="11"/>
        <v>0</v>
      </c>
      <c r="T147" s="4">
        <f t="shared" si="11"/>
        <v>0</v>
      </c>
      <c r="U147" s="4">
        <f t="shared" si="11"/>
        <v>0</v>
      </c>
      <c r="V147" s="4">
        <f t="shared" si="11"/>
        <v>0</v>
      </c>
      <c r="W147" s="4">
        <f t="shared" si="11"/>
        <v>0</v>
      </c>
      <c r="X147" s="4">
        <f t="shared" si="11"/>
        <v>0</v>
      </c>
      <c r="Y147" s="4">
        <f t="shared" si="11"/>
        <v>0</v>
      </c>
      <c r="Z147" s="4">
        <f t="shared" si="11"/>
        <v>0</v>
      </c>
      <c r="AA147" s="4">
        <f t="shared" si="11"/>
        <v>0</v>
      </c>
      <c r="AB147" s="4">
        <f t="shared" si="11"/>
        <v>0</v>
      </c>
      <c r="AC147" s="4">
        <f t="shared" si="11"/>
        <v>0</v>
      </c>
      <c r="AD147" s="4">
        <f t="shared" si="11"/>
        <v>0</v>
      </c>
      <c r="AE147" s="4">
        <f t="shared" si="11"/>
        <v>0</v>
      </c>
      <c r="AF147" s="4">
        <f t="shared" si="11"/>
        <v>0</v>
      </c>
      <c r="AG147" s="4">
        <f t="shared" si="11"/>
        <v>0</v>
      </c>
      <c r="AH147" s="4">
        <f t="shared" si="11"/>
        <v>0</v>
      </c>
      <c r="AI147" s="4">
        <f t="shared" si="11"/>
        <v>0</v>
      </c>
      <c r="AJ147" s="4">
        <f t="shared" si="11"/>
        <v>0</v>
      </c>
      <c r="AK147" s="4">
        <f t="shared" si="11"/>
        <v>0</v>
      </c>
      <c r="AL147" s="4">
        <f t="shared" si="11"/>
        <v>0</v>
      </c>
      <c r="AM147" s="4">
        <f t="shared" si="11"/>
        <v>0</v>
      </c>
      <c r="AN147" s="4">
        <f t="shared" si="11"/>
        <v>0</v>
      </c>
      <c r="AO147" s="4">
        <f t="shared" si="11"/>
        <v>0</v>
      </c>
      <c r="AP147" s="4">
        <f t="shared" si="11"/>
        <v>0</v>
      </c>
      <c r="AQ147" s="4">
        <f t="shared" si="11"/>
        <v>0</v>
      </c>
      <c r="AR147" s="4">
        <f t="shared" si="11"/>
        <v>0</v>
      </c>
      <c r="AS147" s="4">
        <f t="shared" si="11"/>
        <v>0</v>
      </c>
      <c r="AT147" s="4">
        <f t="shared" si="11"/>
        <v>0</v>
      </c>
      <c r="AU147" s="4">
        <f t="shared" si="11"/>
        <v>0</v>
      </c>
      <c r="AV147" s="4">
        <f t="shared" si="11"/>
        <v>0</v>
      </c>
      <c r="AW147" s="4">
        <f t="shared" si="11"/>
        <v>0</v>
      </c>
      <c r="AX147" s="4">
        <f t="shared" si="11"/>
        <v>0</v>
      </c>
      <c r="AY147" s="4">
        <f t="shared" si="11"/>
        <v>0</v>
      </c>
      <c r="AZ147" s="4">
        <f t="shared" si="11"/>
        <v>0</v>
      </c>
      <c r="BA147" s="4">
        <f t="shared" si="11"/>
        <v>0</v>
      </c>
      <c r="BB147" s="4">
        <f t="shared" si="11"/>
        <v>0</v>
      </c>
      <c r="BC147" s="4">
        <f t="shared" si="11"/>
        <v>0</v>
      </c>
      <c r="BD147" s="4">
        <f t="shared" si="11"/>
        <v>0</v>
      </c>
      <c r="BE147" s="4">
        <f t="shared" si="11"/>
        <v>0</v>
      </c>
      <c r="BF147" s="4">
        <f t="shared" si="11"/>
        <v>0</v>
      </c>
      <c r="BG147" s="4">
        <f t="shared" si="11"/>
        <v>0</v>
      </c>
      <c r="BH147" s="4">
        <f t="shared" si="11"/>
        <v>0</v>
      </c>
      <c r="BI147" s="4">
        <f t="shared" si="11"/>
        <v>0</v>
      </c>
      <c r="BJ147" s="4">
        <f t="shared" si="11"/>
        <v>0</v>
      </c>
      <c r="BK147" s="4">
        <f t="shared" si="11"/>
        <v>0</v>
      </c>
      <c r="BL147" s="4">
        <f t="shared" si="11"/>
        <v>0</v>
      </c>
      <c r="BM147" s="4">
        <f t="shared" si="11"/>
        <v>0</v>
      </c>
      <c r="BN147" s="4">
        <f t="shared" si="11"/>
        <v>0</v>
      </c>
      <c r="BO147" s="4">
        <f t="shared" si="11"/>
        <v>0</v>
      </c>
      <c r="BP147" s="4">
        <f t="shared" si="11"/>
        <v>0</v>
      </c>
      <c r="BQ147" s="4">
        <f t="shared" si="11"/>
        <v>0</v>
      </c>
      <c r="BR147" s="4">
        <f t="shared" si="11"/>
        <v>0</v>
      </c>
      <c r="BS147" s="4">
        <f t="shared" si="11"/>
        <v>0</v>
      </c>
      <c r="BT147" s="4">
        <f t="shared" si="11"/>
        <v>0</v>
      </c>
      <c r="BU147" s="4">
        <f t="shared" si="11"/>
        <v>0</v>
      </c>
      <c r="BV147" s="4">
        <f t="shared" si="11"/>
        <v>0</v>
      </c>
      <c r="BW147" s="4">
        <f t="shared" si="11"/>
        <v>0</v>
      </c>
      <c r="BX147" s="4">
        <f t="shared" si="11"/>
        <v>0</v>
      </c>
      <c r="BY147" s="4">
        <f t="shared" si="11"/>
        <v>0</v>
      </c>
      <c r="BZ147" s="4">
        <f t="shared" si="11"/>
        <v>0</v>
      </c>
      <c r="CA147" s="4">
        <f t="shared" si="11"/>
        <v>0</v>
      </c>
      <c r="CB147" s="4">
        <f t="shared" si="11"/>
        <v>0</v>
      </c>
      <c r="CC147" s="4">
        <f t="shared" si="11"/>
        <v>0</v>
      </c>
      <c r="CD147" s="4">
        <f t="shared" si="11"/>
        <v>0</v>
      </c>
      <c r="CE147" s="4">
        <f t="shared" si="11"/>
        <v>0</v>
      </c>
      <c r="CF147" s="4">
        <f t="shared" si="11"/>
        <v>0</v>
      </c>
      <c r="CG147" s="4">
        <f t="shared" si="11"/>
        <v>0</v>
      </c>
      <c r="CH147" s="4">
        <f t="shared" si="11"/>
        <v>0</v>
      </c>
      <c r="CI147" s="4">
        <f t="shared" si="11"/>
        <v>0</v>
      </c>
      <c r="CJ147" s="4">
        <f t="shared" si="11"/>
        <v>0</v>
      </c>
    </row>
    <row r="148" ht="15.75" customHeight="1">
      <c r="A148" s="15"/>
      <c r="B148" s="4" t="s">
        <v>26</v>
      </c>
      <c r="C148" s="4">
        <f t="shared" ref="C148:CJ148" si="12">C80/$E12</f>
        <v>0</v>
      </c>
      <c r="D148" s="4">
        <f t="shared" si="12"/>
        <v>0</v>
      </c>
      <c r="E148" s="4">
        <f t="shared" si="12"/>
        <v>0</v>
      </c>
      <c r="F148" s="4">
        <f t="shared" si="12"/>
        <v>0</v>
      </c>
      <c r="G148" s="4">
        <f t="shared" si="12"/>
        <v>0</v>
      </c>
      <c r="H148" s="4">
        <f t="shared" si="12"/>
        <v>0</v>
      </c>
      <c r="I148" s="4">
        <f t="shared" si="12"/>
        <v>0</v>
      </c>
      <c r="J148" s="4">
        <f t="shared" si="12"/>
        <v>0</v>
      </c>
      <c r="K148" s="4">
        <f t="shared" si="12"/>
        <v>0</v>
      </c>
      <c r="L148" s="4">
        <f t="shared" si="12"/>
        <v>0</v>
      </c>
      <c r="M148" s="4">
        <f t="shared" si="12"/>
        <v>0</v>
      </c>
      <c r="N148" s="4">
        <f t="shared" si="12"/>
        <v>0</v>
      </c>
      <c r="O148" s="4">
        <f t="shared" si="12"/>
        <v>0</v>
      </c>
      <c r="P148" s="4">
        <f t="shared" si="12"/>
        <v>0</v>
      </c>
      <c r="Q148" s="4">
        <f t="shared" si="12"/>
        <v>0</v>
      </c>
      <c r="R148" s="4">
        <f t="shared" si="12"/>
        <v>0</v>
      </c>
      <c r="S148" s="4">
        <f t="shared" si="12"/>
        <v>0</v>
      </c>
      <c r="T148" s="4">
        <f t="shared" si="12"/>
        <v>0</v>
      </c>
      <c r="U148" s="4">
        <f t="shared" si="12"/>
        <v>0</v>
      </c>
      <c r="V148" s="4">
        <f t="shared" si="12"/>
        <v>0</v>
      </c>
      <c r="W148" s="4">
        <f t="shared" si="12"/>
        <v>0</v>
      </c>
      <c r="X148" s="4">
        <f t="shared" si="12"/>
        <v>0</v>
      </c>
      <c r="Y148" s="4">
        <f t="shared" si="12"/>
        <v>0</v>
      </c>
      <c r="Z148" s="4">
        <f t="shared" si="12"/>
        <v>0</v>
      </c>
      <c r="AA148" s="4">
        <f t="shared" si="12"/>
        <v>0</v>
      </c>
      <c r="AB148" s="4">
        <f t="shared" si="12"/>
        <v>0</v>
      </c>
      <c r="AC148" s="4">
        <f t="shared" si="12"/>
        <v>0</v>
      </c>
      <c r="AD148" s="4">
        <f t="shared" si="12"/>
        <v>0</v>
      </c>
      <c r="AE148" s="4">
        <f t="shared" si="12"/>
        <v>0</v>
      </c>
      <c r="AF148" s="4">
        <f t="shared" si="12"/>
        <v>0</v>
      </c>
      <c r="AG148" s="4">
        <f t="shared" si="12"/>
        <v>0</v>
      </c>
      <c r="AH148" s="4">
        <f t="shared" si="12"/>
        <v>0</v>
      </c>
      <c r="AI148" s="4">
        <f t="shared" si="12"/>
        <v>0</v>
      </c>
      <c r="AJ148" s="4">
        <f t="shared" si="12"/>
        <v>0</v>
      </c>
      <c r="AK148" s="4">
        <f t="shared" si="12"/>
        <v>0</v>
      </c>
      <c r="AL148" s="4">
        <f t="shared" si="12"/>
        <v>0</v>
      </c>
      <c r="AM148" s="4">
        <f t="shared" si="12"/>
        <v>0</v>
      </c>
      <c r="AN148" s="4">
        <f t="shared" si="12"/>
        <v>0</v>
      </c>
      <c r="AO148" s="4">
        <f t="shared" si="12"/>
        <v>0</v>
      </c>
      <c r="AP148" s="4">
        <f t="shared" si="12"/>
        <v>0</v>
      </c>
      <c r="AQ148" s="4">
        <f t="shared" si="12"/>
        <v>0</v>
      </c>
      <c r="AR148" s="4">
        <f t="shared" si="12"/>
        <v>0</v>
      </c>
      <c r="AS148" s="4">
        <f t="shared" si="12"/>
        <v>0</v>
      </c>
      <c r="AT148" s="4">
        <f t="shared" si="12"/>
        <v>0</v>
      </c>
      <c r="AU148" s="4">
        <f t="shared" si="12"/>
        <v>0</v>
      </c>
      <c r="AV148" s="4">
        <f t="shared" si="12"/>
        <v>0</v>
      </c>
      <c r="AW148" s="4">
        <f t="shared" si="12"/>
        <v>0</v>
      </c>
      <c r="AX148" s="4">
        <f t="shared" si="12"/>
        <v>0</v>
      </c>
      <c r="AY148" s="4">
        <f t="shared" si="12"/>
        <v>0</v>
      </c>
      <c r="AZ148" s="4">
        <f t="shared" si="12"/>
        <v>0</v>
      </c>
      <c r="BA148" s="4">
        <f t="shared" si="12"/>
        <v>0</v>
      </c>
      <c r="BB148" s="4">
        <f t="shared" si="12"/>
        <v>0</v>
      </c>
      <c r="BC148" s="4">
        <f t="shared" si="12"/>
        <v>0</v>
      </c>
      <c r="BD148" s="4">
        <f t="shared" si="12"/>
        <v>0</v>
      </c>
      <c r="BE148" s="4">
        <f t="shared" si="12"/>
        <v>0</v>
      </c>
      <c r="BF148" s="4">
        <f t="shared" si="12"/>
        <v>0</v>
      </c>
      <c r="BG148" s="4">
        <f t="shared" si="12"/>
        <v>0</v>
      </c>
      <c r="BH148" s="4">
        <f t="shared" si="12"/>
        <v>0</v>
      </c>
      <c r="BI148" s="4">
        <f t="shared" si="12"/>
        <v>0</v>
      </c>
      <c r="BJ148" s="4">
        <f t="shared" si="12"/>
        <v>0</v>
      </c>
      <c r="BK148" s="4">
        <f t="shared" si="12"/>
        <v>0</v>
      </c>
      <c r="BL148" s="4">
        <f t="shared" si="12"/>
        <v>0</v>
      </c>
      <c r="BM148" s="4">
        <f t="shared" si="12"/>
        <v>0</v>
      </c>
      <c r="BN148" s="4">
        <f t="shared" si="12"/>
        <v>0</v>
      </c>
      <c r="BO148" s="4">
        <f t="shared" si="12"/>
        <v>0</v>
      </c>
      <c r="BP148" s="4">
        <f t="shared" si="12"/>
        <v>0</v>
      </c>
      <c r="BQ148" s="4">
        <f t="shared" si="12"/>
        <v>0</v>
      </c>
      <c r="BR148" s="4">
        <f t="shared" si="12"/>
        <v>0</v>
      </c>
      <c r="BS148" s="4">
        <f t="shared" si="12"/>
        <v>0</v>
      </c>
      <c r="BT148" s="4">
        <f t="shared" si="12"/>
        <v>0</v>
      </c>
      <c r="BU148" s="4">
        <f t="shared" si="12"/>
        <v>0</v>
      </c>
      <c r="BV148" s="4">
        <f t="shared" si="12"/>
        <v>0</v>
      </c>
      <c r="BW148" s="4">
        <f t="shared" si="12"/>
        <v>0</v>
      </c>
      <c r="BX148" s="4">
        <f t="shared" si="12"/>
        <v>0</v>
      </c>
      <c r="BY148" s="4">
        <f t="shared" si="12"/>
        <v>0</v>
      </c>
      <c r="BZ148" s="4">
        <f t="shared" si="12"/>
        <v>0</v>
      </c>
      <c r="CA148" s="4">
        <f t="shared" si="12"/>
        <v>0</v>
      </c>
      <c r="CB148" s="4">
        <f t="shared" si="12"/>
        <v>0</v>
      </c>
      <c r="CC148" s="4">
        <f t="shared" si="12"/>
        <v>0</v>
      </c>
      <c r="CD148" s="4">
        <f t="shared" si="12"/>
        <v>0</v>
      </c>
      <c r="CE148" s="4">
        <f t="shared" si="12"/>
        <v>0</v>
      </c>
      <c r="CF148" s="4">
        <f t="shared" si="12"/>
        <v>0</v>
      </c>
      <c r="CG148" s="4">
        <f t="shared" si="12"/>
        <v>0</v>
      </c>
      <c r="CH148" s="4">
        <f t="shared" si="12"/>
        <v>0</v>
      </c>
      <c r="CI148" s="4">
        <f t="shared" si="12"/>
        <v>0</v>
      </c>
      <c r="CJ148" s="4">
        <f t="shared" si="12"/>
        <v>0</v>
      </c>
    </row>
    <row r="149" ht="15.75" customHeight="1">
      <c r="A149" s="15"/>
      <c r="B149" s="4" t="s">
        <v>27</v>
      </c>
      <c r="C149" s="4">
        <f t="shared" ref="C149:CJ149" si="13">C81/$E13</f>
        <v>0</v>
      </c>
      <c r="D149" s="4">
        <f t="shared" si="13"/>
        <v>0</v>
      </c>
      <c r="E149" s="4">
        <f t="shared" si="13"/>
        <v>0</v>
      </c>
      <c r="F149" s="4">
        <f t="shared" si="13"/>
        <v>0</v>
      </c>
      <c r="G149" s="4">
        <f t="shared" si="13"/>
        <v>0</v>
      </c>
      <c r="H149" s="4">
        <f t="shared" si="13"/>
        <v>0</v>
      </c>
      <c r="I149" s="4">
        <f t="shared" si="13"/>
        <v>0</v>
      </c>
      <c r="J149" s="4">
        <f t="shared" si="13"/>
        <v>0</v>
      </c>
      <c r="K149" s="4">
        <f t="shared" si="13"/>
        <v>0</v>
      </c>
      <c r="L149" s="4">
        <f t="shared" si="13"/>
        <v>0</v>
      </c>
      <c r="M149" s="4">
        <f t="shared" si="13"/>
        <v>0</v>
      </c>
      <c r="N149" s="4">
        <f t="shared" si="13"/>
        <v>0</v>
      </c>
      <c r="O149" s="4">
        <f t="shared" si="13"/>
        <v>0</v>
      </c>
      <c r="P149" s="4">
        <f t="shared" si="13"/>
        <v>0</v>
      </c>
      <c r="Q149" s="4">
        <f t="shared" si="13"/>
        <v>0</v>
      </c>
      <c r="R149" s="4">
        <f t="shared" si="13"/>
        <v>0</v>
      </c>
      <c r="S149" s="4">
        <f t="shared" si="13"/>
        <v>0</v>
      </c>
      <c r="T149" s="4">
        <f t="shared" si="13"/>
        <v>0</v>
      </c>
      <c r="U149" s="4">
        <f t="shared" si="13"/>
        <v>0</v>
      </c>
      <c r="V149" s="4">
        <f t="shared" si="13"/>
        <v>0</v>
      </c>
      <c r="W149" s="4">
        <f t="shared" si="13"/>
        <v>0</v>
      </c>
      <c r="X149" s="4">
        <f t="shared" si="13"/>
        <v>0</v>
      </c>
      <c r="Y149" s="4">
        <f t="shared" si="13"/>
        <v>0</v>
      </c>
      <c r="Z149" s="4">
        <f t="shared" si="13"/>
        <v>0</v>
      </c>
      <c r="AA149" s="4">
        <f t="shared" si="13"/>
        <v>0</v>
      </c>
      <c r="AB149" s="4">
        <f t="shared" si="13"/>
        <v>0</v>
      </c>
      <c r="AC149" s="4">
        <f t="shared" si="13"/>
        <v>0</v>
      </c>
      <c r="AD149" s="4">
        <f t="shared" si="13"/>
        <v>0</v>
      </c>
      <c r="AE149" s="4">
        <f t="shared" si="13"/>
        <v>0</v>
      </c>
      <c r="AF149" s="4">
        <f t="shared" si="13"/>
        <v>0</v>
      </c>
      <c r="AG149" s="4">
        <f t="shared" si="13"/>
        <v>0</v>
      </c>
      <c r="AH149" s="4">
        <f t="shared" si="13"/>
        <v>0</v>
      </c>
      <c r="AI149" s="4">
        <f t="shared" si="13"/>
        <v>0</v>
      </c>
      <c r="AJ149" s="4">
        <f t="shared" si="13"/>
        <v>0</v>
      </c>
      <c r="AK149" s="4">
        <f t="shared" si="13"/>
        <v>0</v>
      </c>
      <c r="AL149" s="4">
        <f t="shared" si="13"/>
        <v>0</v>
      </c>
      <c r="AM149" s="4">
        <f t="shared" si="13"/>
        <v>0</v>
      </c>
      <c r="AN149" s="4">
        <f t="shared" si="13"/>
        <v>0</v>
      </c>
      <c r="AO149" s="4">
        <f t="shared" si="13"/>
        <v>0</v>
      </c>
      <c r="AP149" s="4">
        <f t="shared" si="13"/>
        <v>0</v>
      </c>
      <c r="AQ149" s="4">
        <f t="shared" si="13"/>
        <v>0</v>
      </c>
      <c r="AR149" s="4">
        <f t="shared" si="13"/>
        <v>0</v>
      </c>
      <c r="AS149" s="4">
        <f t="shared" si="13"/>
        <v>0</v>
      </c>
      <c r="AT149" s="4">
        <f t="shared" si="13"/>
        <v>0</v>
      </c>
      <c r="AU149" s="4">
        <f t="shared" si="13"/>
        <v>0</v>
      </c>
      <c r="AV149" s="4">
        <f t="shared" si="13"/>
        <v>0</v>
      </c>
      <c r="AW149" s="4">
        <f t="shared" si="13"/>
        <v>0</v>
      </c>
      <c r="AX149" s="4">
        <f t="shared" si="13"/>
        <v>0</v>
      </c>
      <c r="AY149" s="4">
        <f t="shared" si="13"/>
        <v>0</v>
      </c>
      <c r="AZ149" s="4">
        <f t="shared" si="13"/>
        <v>0</v>
      </c>
      <c r="BA149" s="4">
        <f t="shared" si="13"/>
        <v>0</v>
      </c>
      <c r="BB149" s="4">
        <f t="shared" si="13"/>
        <v>0</v>
      </c>
      <c r="BC149" s="4">
        <f t="shared" si="13"/>
        <v>0</v>
      </c>
      <c r="BD149" s="4">
        <f t="shared" si="13"/>
        <v>0</v>
      </c>
      <c r="BE149" s="4">
        <f t="shared" si="13"/>
        <v>0</v>
      </c>
      <c r="BF149" s="4">
        <f t="shared" si="13"/>
        <v>0</v>
      </c>
      <c r="BG149" s="4">
        <f t="shared" si="13"/>
        <v>0</v>
      </c>
      <c r="BH149" s="4">
        <f t="shared" si="13"/>
        <v>0</v>
      </c>
      <c r="BI149" s="4">
        <f t="shared" si="13"/>
        <v>0</v>
      </c>
      <c r="BJ149" s="4">
        <f t="shared" si="13"/>
        <v>0</v>
      </c>
      <c r="BK149" s="4">
        <f t="shared" si="13"/>
        <v>0</v>
      </c>
      <c r="BL149" s="4">
        <f t="shared" si="13"/>
        <v>0</v>
      </c>
      <c r="BM149" s="4">
        <f t="shared" si="13"/>
        <v>0</v>
      </c>
      <c r="BN149" s="4">
        <f t="shared" si="13"/>
        <v>0</v>
      </c>
      <c r="BO149" s="4">
        <f t="shared" si="13"/>
        <v>0</v>
      </c>
      <c r="BP149" s="4">
        <f t="shared" si="13"/>
        <v>0</v>
      </c>
      <c r="BQ149" s="4">
        <f t="shared" si="13"/>
        <v>0</v>
      </c>
      <c r="BR149" s="4">
        <f t="shared" si="13"/>
        <v>0</v>
      </c>
      <c r="BS149" s="4">
        <f t="shared" si="13"/>
        <v>0</v>
      </c>
      <c r="BT149" s="4">
        <f t="shared" si="13"/>
        <v>0</v>
      </c>
      <c r="BU149" s="4">
        <f t="shared" si="13"/>
        <v>0</v>
      </c>
      <c r="BV149" s="4">
        <f t="shared" si="13"/>
        <v>0</v>
      </c>
      <c r="BW149" s="4">
        <f t="shared" si="13"/>
        <v>0</v>
      </c>
      <c r="BX149" s="4">
        <f t="shared" si="13"/>
        <v>0</v>
      </c>
      <c r="BY149" s="4">
        <f t="shared" si="13"/>
        <v>0</v>
      </c>
      <c r="BZ149" s="4">
        <f t="shared" si="13"/>
        <v>0</v>
      </c>
      <c r="CA149" s="4">
        <f t="shared" si="13"/>
        <v>0</v>
      </c>
      <c r="CB149" s="4">
        <f t="shared" si="13"/>
        <v>0</v>
      </c>
      <c r="CC149" s="4">
        <f t="shared" si="13"/>
        <v>0</v>
      </c>
      <c r="CD149" s="4">
        <f t="shared" si="13"/>
        <v>0</v>
      </c>
      <c r="CE149" s="4">
        <f t="shared" si="13"/>
        <v>0</v>
      </c>
      <c r="CF149" s="4">
        <f t="shared" si="13"/>
        <v>0</v>
      </c>
      <c r="CG149" s="4">
        <f t="shared" si="13"/>
        <v>0</v>
      </c>
      <c r="CH149" s="4">
        <f t="shared" si="13"/>
        <v>0</v>
      </c>
      <c r="CI149" s="4">
        <f t="shared" si="13"/>
        <v>0</v>
      </c>
      <c r="CJ149" s="4">
        <f t="shared" si="13"/>
        <v>0</v>
      </c>
    </row>
    <row r="150" ht="15.75" customHeight="1">
      <c r="A150" s="15"/>
      <c r="B150" s="4" t="s">
        <v>28</v>
      </c>
      <c r="C150" s="4">
        <f t="shared" ref="C150:CJ150" si="14">C82/$E14</f>
        <v>0</v>
      </c>
      <c r="D150" s="4">
        <f t="shared" si="14"/>
        <v>0</v>
      </c>
      <c r="E150" s="4">
        <f t="shared" si="14"/>
        <v>0</v>
      </c>
      <c r="F150" s="4">
        <f t="shared" si="14"/>
        <v>0</v>
      </c>
      <c r="G150" s="4">
        <f t="shared" si="14"/>
        <v>0</v>
      </c>
      <c r="H150" s="4">
        <f t="shared" si="14"/>
        <v>0</v>
      </c>
      <c r="I150" s="4">
        <f t="shared" si="14"/>
        <v>0</v>
      </c>
      <c r="J150" s="4">
        <f t="shared" si="14"/>
        <v>0</v>
      </c>
      <c r="K150" s="4">
        <f t="shared" si="14"/>
        <v>0</v>
      </c>
      <c r="L150" s="4">
        <f t="shared" si="14"/>
        <v>0</v>
      </c>
      <c r="M150" s="4">
        <f t="shared" si="14"/>
        <v>0</v>
      </c>
      <c r="N150" s="4">
        <f t="shared" si="14"/>
        <v>0</v>
      </c>
      <c r="O150" s="4">
        <f t="shared" si="14"/>
        <v>0</v>
      </c>
      <c r="P150" s="4">
        <f t="shared" si="14"/>
        <v>0</v>
      </c>
      <c r="Q150" s="4">
        <f t="shared" si="14"/>
        <v>0</v>
      </c>
      <c r="R150" s="4">
        <f t="shared" si="14"/>
        <v>0</v>
      </c>
      <c r="S150" s="4">
        <f t="shared" si="14"/>
        <v>0</v>
      </c>
      <c r="T150" s="4">
        <f t="shared" si="14"/>
        <v>0</v>
      </c>
      <c r="U150" s="4">
        <f t="shared" si="14"/>
        <v>0</v>
      </c>
      <c r="V150" s="4">
        <f t="shared" si="14"/>
        <v>0</v>
      </c>
      <c r="W150" s="4">
        <f t="shared" si="14"/>
        <v>0</v>
      </c>
      <c r="X150" s="4">
        <f t="shared" si="14"/>
        <v>0</v>
      </c>
      <c r="Y150" s="4">
        <f t="shared" si="14"/>
        <v>0</v>
      </c>
      <c r="Z150" s="4">
        <f t="shared" si="14"/>
        <v>0</v>
      </c>
      <c r="AA150" s="4">
        <f t="shared" si="14"/>
        <v>0</v>
      </c>
      <c r="AB150" s="4">
        <f t="shared" si="14"/>
        <v>0</v>
      </c>
      <c r="AC150" s="4">
        <f t="shared" si="14"/>
        <v>0</v>
      </c>
      <c r="AD150" s="4">
        <f t="shared" si="14"/>
        <v>0</v>
      </c>
      <c r="AE150" s="4">
        <f t="shared" si="14"/>
        <v>0</v>
      </c>
      <c r="AF150" s="4">
        <f t="shared" si="14"/>
        <v>0</v>
      </c>
      <c r="AG150" s="4">
        <f t="shared" si="14"/>
        <v>0</v>
      </c>
      <c r="AH150" s="4">
        <f t="shared" si="14"/>
        <v>0</v>
      </c>
      <c r="AI150" s="4">
        <f t="shared" si="14"/>
        <v>0</v>
      </c>
      <c r="AJ150" s="4">
        <f t="shared" si="14"/>
        <v>0</v>
      </c>
      <c r="AK150" s="4">
        <f t="shared" si="14"/>
        <v>0</v>
      </c>
      <c r="AL150" s="4">
        <f t="shared" si="14"/>
        <v>0</v>
      </c>
      <c r="AM150" s="4">
        <f t="shared" si="14"/>
        <v>0</v>
      </c>
      <c r="AN150" s="4">
        <f t="shared" si="14"/>
        <v>0</v>
      </c>
      <c r="AO150" s="4">
        <f t="shared" si="14"/>
        <v>0</v>
      </c>
      <c r="AP150" s="4">
        <f t="shared" si="14"/>
        <v>0</v>
      </c>
      <c r="AQ150" s="4">
        <f t="shared" si="14"/>
        <v>0</v>
      </c>
      <c r="AR150" s="4">
        <f t="shared" si="14"/>
        <v>0</v>
      </c>
      <c r="AS150" s="4">
        <f t="shared" si="14"/>
        <v>0</v>
      </c>
      <c r="AT150" s="4">
        <f t="shared" si="14"/>
        <v>0</v>
      </c>
      <c r="AU150" s="4">
        <f t="shared" si="14"/>
        <v>0</v>
      </c>
      <c r="AV150" s="4">
        <f t="shared" si="14"/>
        <v>0</v>
      </c>
      <c r="AW150" s="4">
        <f t="shared" si="14"/>
        <v>0</v>
      </c>
      <c r="AX150" s="4">
        <f t="shared" si="14"/>
        <v>0</v>
      </c>
      <c r="AY150" s="4">
        <f t="shared" si="14"/>
        <v>0</v>
      </c>
      <c r="AZ150" s="4">
        <f t="shared" si="14"/>
        <v>0</v>
      </c>
      <c r="BA150" s="4">
        <f t="shared" si="14"/>
        <v>0</v>
      </c>
      <c r="BB150" s="4">
        <f t="shared" si="14"/>
        <v>0</v>
      </c>
      <c r="BC150" s="4">
        <f t="shared" si="14"/>
        <v>0</v>
      </c>
      <c r="BD150" s="4">
        <f t="shared" si="14"/>
        <v>0</v>
      </c>
      <c r="BE150" s="4">
        <f t="shared" si="14"/>
        <v>0</v>
      </c>
      <c r="BF150" s="4">
        <f t="shared" si="14"/>
        <v>0</v>
      </c>
      <c r="BG150" s="4">
        <f t="shared" si="14"/>
        <v>0</v>
      </c>
      <c r="BH150" s="4">
        <f t="shared" si="14"/>
        <v>0</v>
      </c>
      <c r="BI150" s="4">
        <f t="shared" si="14"/>
        <v>0</v>
      </c>
      <c r="BJ150" s="4">
        <f t="shared" si="14"/>
        <v>0</v>
      </c>
      <c r="BK150" s="4">
        <f t="shared" si="14"/>
        <v>0</v>
      </c>
      <c r="BL150" s="4">
        <f t="shared" si="14"/>
        <v>0</v>
      </c>
      <c r="BM150" s="4">
        <f t="shared" si="14"/>
        <v>0</v>
      </c>
      <c r="BN150" s="4">
        <f t="shared" si="14"/>
        <v>0</v>
      </c>
      <c r="BO150" s="4">
        <f t="shared" si="14"/>
        <v>0</v>
      </c>
      <c r="BP150" s="4">
        <f t="shared" si="14"/>
        <v>0</v>
      </c>
      <c r="BQ150" s="4">
        <f t="shared" si="14"/>
        <v>0</v>
      </c>
      <c r="BR150" s="4">
        <f t="shared" si="14"/>
        <v>0</v>
      </c>
      <c r="BS150" s="4">
        <f t="shared" si="14"/>
        <v>0</v>
      </c>
      <c r="BT150" s="4">
        <f t="shared" si="14"/>
        <v>0</v>
      </c>
      <c r="BU150" s="4">
        <f t="shared" si="14"/>
        <v>0</v>
      </c>
      <c r="BV150" s="4">
        <f t="shared" si="14"/>
        <v>0</v>
      </c>
      <c r="BW150" s="4">
        <f t="shared" si="14"/>
        <v>0</v>
      </c>
      <c r="BX150" s="4">
        <f t="shared" si="14"/>
        <v>0</v>
      </c>
      <c r="BY150" s="4">
        <f t="shared" si="14"/>
        <v>0</v>
      </c>
      <c r="BZ150" s="4">
        <f t="shared" si="14"/>
        <v>0</v>
      </c>
      <c r="CA150" s="4">
        <f t="shared" si="14"/>
        <v>0</v>
      </c>
      <c r="CB150" s="4">
        <f t="shared" si="14"/>
        <v>0</v>
      </c>
      <c r="CC150" s="4">
        <f t="shared" si="14"/>
        <v>0</v>
      </c>
      <c r="CD150" s="4">
        <f t="shared" si="14"/>
        <v>0</v>
      </c>
      <c r="CE150" s="4">
        <f t="shared" si="14"/>
        <v>0</v>
      </c>
      <c r="CF150" s="4">
        <f t="shared" si="14"/>
        <v>0</v>
      </c>
      <c r="CG150" s="4">
        <f t="shared" si="14"/>
        <v>0</v>
      </c>
      <c r="CH150" s="4">
        <f t="shared" si="14"/>
        <v>0</v>
      </c>
      <c r="CI150" s="4">
        <f t="shared" si="14"/>
        <v>0</v>
      </c>
      <c r="CJ150" s="4">
        <f t="shared" si="14"/>
        <v>0</v>
      </c>
    </row>
    <row r="151" ht="15.75" customHeight="1">
      <c r="A151" s="15"/>
      <c r="B151" s="4" t="s">
        <v>29</v>
      </c>
      <c r="C151" s="4">
        <f t="shared" ref="C151:CJ151" si="15">C83/$E15</f>
        <v>0</v>
      </c>
      <c r="D151" s="4">
        <f t="shared" si="15"/>
        <v>0</v>
      </c>
      <c r="E151" s="4">
        <f t="shared" si="15"/>
        <v>0</v>
      </c>
      <c r="F151" s="4">
        <f t="shared" si="15"/>
        <v>0</v>
      </c>
      <c r="G151" s="4">
        <f t="shared" si="15"/>
        <v>0</v>
      </c>
      <c r="H151" s="4">
        <f t="shared" si="15"/>
        <v>0</v>
      </c>
      <c r="I151" s="4">
        <f t="shared" si="15"/>
        <v>0</v>
      </c>
      <c r="J151" s="4">
        <f t="shared" si="15"/>
        <v>0</v>
      </c>
      <c r="K151" s="4">
        <f t="shared" si="15"/>
        <v>0</v>
      </c>
      <c r="L151" s="4">
        <f t="shared" si="15"/>
        <v>0</v>
      </c>
      <c r="M151" s="4">
        <f t="shared" si="15"/>
        <v>0</v>
      </c>
      <c r="N151" s="4">
        <f t="shared" si="15"/>
        <v>0</v>
      </c>
      <c r="O151" s="4">
        <f t="shared" si="15"/>
        <v>0</v>
      </c>
      <c r="P151" s="4">
        <f t="shared" si="15"/>
        <v>0</v>
      </c>
      <c r="Q151" s="4">
        <f t="shared" si="15"/>
        <v>0</v>
      </c>
      <c r="R151" s="4">
        <f t="shared" si="15"/>
        <v>0</v>
      </c>
      <c r="S151" s="4">
        <f t="shared" si="15"/>
        <v>0</v>
      </c>
      <c r="T151" s="4">
        <f t="shared" si="15"/>
        <v>0</v>
      </c>
      <c r="U151" s="4">
        <f t="shared" si="15"/>
        <v>0</v>
      </c>
      <c r="V151" s="4">
        <f t="shared" si="15"/>
        <v>0</v>
      </c>
      <c r="W151" s="4">
        <f t="shared" si="15"/>
        <v>0</v>
      </c>
      <c r="X151" s="4">
        <f t="shared" si="15"/>
        <v>0</v>
      </c>
      <c r="Y151" s="4">
        <f t="shared" si="15"/>
        <v>0</v>
      </c>
      <c r="Z151" s="4">
        <f t="shared" si="15"/>
        <v>0</v>
      </c>
      <c r="AA151" s="4">
        <f t="shared" si="15"/>
        <v>0</v>
      </c>
      <c r="AB151" s="4">
        <f t="shared" si="15"/>
        <v>0</v>
      </c>
      <c r="AC151" s="4">
        <f t="shared" si="15"/>
        <v>0</v>
      </c>
      <c r="AD151" s="4">
        <f t="shared" si="15"/>
        <v>0</v>
      </c>
      <c r="AE151" s="4">
        <f t="shared" si="15"/>
        <v>0</v>
      </c>
      <c r="AF151" s="4">
        <f t="shared" si="15"/>
        <v>0</v>
      </c>
      <c r="AG151" s="4">
        <f t="shared" si="15"/>
        <v>0</v>
      </c>
      <c r="AH151" s="4">
        <f t="shared" si="15"/>
        <v>0</v>
      </c>
      <c r="AI151" s="4">
        <f t="shared" si="15"/>
        <v>0</v>
      </c>
      <c r="AJ151" s="4">
        <f t="shared" si="15"/>
        <v>0</v>
      </c>
      <c r="AK151" s="4">
        <f t="shared" si="15"/>
        <v>0</v>
      </c>
      <c r="AL151" s="4">
        <f t="shared" si="15"/>
        <v>0</v>
      </c>
      <c r="AM151" s="4">
        <f t="shared" si="15"/>
        <v>0</v>
      </c>
      <c r="AN151" s="4">
        <f t="shared" si="15"/>
        <v>0</v>
      </c>
      <c r="AO151" s="4">
        <f t="shared" si="15"/>
        <v>0</v>
      </c>
      <c r="AP151" s="4">
        <f t="shared" si="15"/>
        <v>0</v>
      </c>
      <c r="AQ151" s="4">
        <f t="shared" si="15"/>
        <v>0</v>
      </c>
      <c r="AR151" s="4">
        <f t="shared" si="15"/>
        <v>0</v>
      </c>
      <c r="AS151" s="4">
        <f t="shared" si="15"/>
        <v>0</v>
      </c>
      <c r="AT151" s="4">
        <f t="shared" si="15"/>
        <v>0</v>
      </c>
      <c r="AU151" s="4">
        <f t="shared" si="15"/>
        <v>0</v>
      </c>
      <c r="AV151" s="4">
        <f t="shared" si="15"/>
        <v>0</v>
      </c>
      <c r="AW151" s="4">
        <f t="shared" si="15"/>
        <v>0</v>
      </c>
      <c r="AX151" s="4">
        <f t="shared" si="15"/>
        <v>0</v>
      </c>
      <c r="AY151" s="4">
        <f t="shared" si="15"/>
        <v>0</v>
      </c>
      <c r="AZ151" s="4">
        <f t="shared" si="15"/>
        <v>0</v>
      </c>
      <c r="BA151" s="4">
        <f t="shared" si="15"/>
        <v>0</v>
      </c>
      <c r="BB151" s="4">
        <f t="shared" si="15"/>
        <v>0</v>
      </c>
      <c r="BC151" s="4">
        <f t="shared" si="15"/>
        <v>0</v>
      </c>
      <c r="BD151" s="4">
        <f t="shared" si="15"/>
        <v>0</v>
      </c>
      <c r="BE151" s="4">
        <f t="shared" si="15"/>
        <v>0</v>
      </c>
      <c r="BF151" s="4">
        <f t="shared" si="15"/>
        <v>0</v>
      </c>
      <c r="BG151" s="4">
        <f t="shared" si="15"/>
        <v>0</v>
      </c>
      <c r="BH151" s="4">
        <f t="shared" si="15"/>
        <v>0</v>
      </c>
      <c r="BI151" s="4">
        <f t="shared" si="15"/>
        <v>0</v>
      </c>
      <c r="BJ151" s="4">
        <f t="shared" si="15"/>
        <v>0</v>
      </c>
      <c r="BK151" s="4">
        <f t="shared" si="15"/>
        <v>0</v>
      </c>
      <c r="BL151" s="4">
        <f t="shared" si="15"/>
        <v>0</v>
      </c>
      <c r="BM151" s="4">
        <f t="shared" si="15"/>
        <v>0</v>
      </c>
      <c r="BN151" s="4">
        <f t="shared" si="15"/>
        <v>0</v>
      </c>
      <c r="BO151" s="4">
        <f t="shared" si="15"/>
        <v>0</v>
      </c>
      <c r="BP151" s="4">
        <f t="shared" si="15"/>
        <v>0</v>
      </c>
      <c r="BQ151" s="4">
        <f t="shared" si="15"/>
        <v>0</v>
      </c>
      <c r="BR151" s="4">
        <f t="shared" si="15"/>
        <v>0</v>
      </c>
      <c r="BS151" s="4">
        <f t="shared" si="15"/>
        <v>0</v>
      </c>
      <c r="BT151" s="4">
        <f t="shared" si="15"/>
        <v>0</v>
      </c>
      <c r="BU151" s="4">
        <f t="shared" si="15"/>
        <v>0</v>
      </c>
      <c r="BV151" s="4">
        <f t="shared" si="15"/>
        <v>0</v>
      </c>
      <c r="BW151" s="4">
        <f t="shared" si="15"/>
        <v>0</v>
      </c>
      <c r="BX151" s="4">
        <f t="shared" si="15"/>
        <v>0</v>
      </c>
      <c r="BY151" s="4">
        <f t="shared" si="15"/>
        <v>0</v>
      </c>
      <c r="BZ151" s="4">
        <f t="shared" si="15"/>
        <v>0</v>
      </c>
      <c r="CA151" s="4">
        <f t="shared" si="15"/>
        <v>0</v>
      </c>
      <c r="CB151" s="4">
        <f t="shared" si="15"/>
        <v>0</v>
      </c>
      <c r="CC151" s="4">
        <f t="shared" si="15"/>
        <v>0</v>
      </c>
      <c r="CD151" s="4">
        <f t="shared" si="15"/>
        <v>0</v>
      </c>
      <c r="CE151" s="4">
        <f t="shared" si="15"/>
        <v>0</v>
      </c>
      <c r="CF151" s="4">
        <f t="shared" si="15"/>
        <v>0</v>
      </c>
      <c r="CG151" s="4">
        <f t="shared" si="15"/>
        <v>0</v>
      </c>
      <c r="CH151" s="4">
        <f t="shared" si="15"/>
        <v>0</v>
      </c>
      <c r="CI151" s="4">
        <f t="shared" si="15"/>
        <v>0</v>
      </c>
      <c r="CJ151" s="4">
        <f t="shared" si="15"/>
        <v>0</v>
      </c>
    </row>
    <row r="152" ht="15.75" customHeight="1">
      <c r="A152" s="15"/>
      <c r="B152" s="4" t="s">
        <v>30</v>
      </c>
      <c r="C152" s="4">
        <f t="shared" ref="C152:CJ152" si="16">C84/$E16</f>
        <v>0</v>
      </c>
      <c r="D152" s="4">
        <f t="shared" si="16"/>
        <v>0</v>
      </c>
      <c r="E152" s="4">
        <f t="shared" si="16"/>
        <v>0</v>
      </c>
      <c r="F152" s="4">
        <f t="shared" si="16"/>
        <v>0</v>
      </c>
      <c r="G152" s="4">
        <f t="shared" si="16"/>
        <v>0</v>
      </c>
      <c r="H152" s="4">
        <f t="shared" si="16"/>
        <v>0</v>
      </c>
      <c r="I152" s="4">
        <f t="shared" si="16"/>
        <v>0</v>
      </c>
      <c r="J152" s="4">
        <f t="shared" si="16"/>
        <v>0</v>
      </c>
      <c r="K152" s="4">
        <f t="shared" si="16"/>
        <v>0</v>
      </c>
      <c r="L152" s="4">
        <f t="shared" si="16"/>
        <v>0</v>
      </c>
      <c r="M152" s="4">
        <f t="shared" si="16"/>
        <v>0</v>
      </c>
      <c r="N152" s="4">
        <f t="shared" si="16"/>
        <v>0</v>
      </c>
      <c r="O152" s="4">
        <f t="shared" si="16"/>
        <v>0</v>
      </c>
      <c r="P152" s="4">
        <f t="shared" si="16"/>
        <v>0</v>
      </c>
      <c r="Q152" s="4">
        <f t="shared" si="16"/>
        <v>0</v>
      </c>
      <c r="R152" s="4">
        <f t="shared" si="16"/>
        <v>0</v>
      </c>
      <c r="S152" s="4">
        <f t="shared" si="16"/>
        <v>0</v>
      </c>
      <c r="T152" s="4">
        <f t="shared" si="16"/>
        <v>0</v>
      </c>
      <c r="U152" s="4">
        <f t="shared" si="16"/>
        <v>0</v>
      </c>
      <c r="V152" s="4">
        <f t="shared" si="16"/>
        <v>0</v>
      </c>
      <c r="W152" s="4">
        <f t="shared" si="16"/>
        <v>0</v>
      </c>
      <c r="X152" s="4">
        <f t="shared" si="16"/>
        <v>0</v>
      </c>
      <c r="Y152" s="4">
        <f t="shared" si="16"/>
        <v>0</v>
      </c>
      <c r="Z152" s="4">
        <f t="shared" si="16"/>
        <v>0</v>
      </c>
      <c r="AA152" s="4">
        <f t="shared" si="16"/>
        <v>0</v>
      </c>
      <c r="AB152" s="4">
        <f t="shared" si="16"/>
        <v>0</v>
      </c>
      <c r="AC152" s="4">
        <f t="shared" si="16"/>
        <v>0</v>
      </c>
      <c r="AD152" s="4">
        <f t="shared" si="16"/>
        <v>0</v>
      </c>
      <c r="AE152" s="4">
        <f t="shared" si="16"/>
        <v>0</v>
      </c>
      <c r="AF152" s="4">
        <f t="shared" si="16"/>
        <v>0</v>
      </c>
      <c r="AG152" s="4">
        <f t="shared" si="16"/>
        <v>0</v>
      </c>
      <c r="AH152" s="4">
        <f t="shared" si="16"/>
        <v>0</v>
      </c>
      <c r="AI152" s="4">
        <f t="shared" si="16"/>
        <v>0</v>
      </c>
      <c r="AJ152" s="4">
        <f t="shared" si="16"/>
        <v>0</v>
      </c>
      <c r="AK152" s="4">
        <f t="shared" si="16"/>
        <v>0</v>
      </c>
      <c r="AL152" s="4">
        <f t="shared" si="16"/>
        <v>0</v>
      </c>
      <c r="AM152" s="4">
        <f t="shared" si="16"/>
        <v>0</v>
      </c>
      <c r="AN152" s="4">
        <f t="shared" si="16"/>
        <v>0</v>
      </c>
      <c r="AO152" s="4">
        <f t="shared" si="16"/>
        <v>0</v>
      </c>
      <c r="AP152" s="4">
        <f t="shared" si="16"/>
        <v>0</v>
      </c>
      <c r="AQ152" s="4">
        <f t="shared" si="16"/>
        <v>0</v>
      </c>
      <c r="AR152" s="4">
        <f t="shared" si="16"/>
        <v>0</v>
      </c>
      <c r="AS152" s="4">
        <f t="shared" si="16"/>
        <v>0</v>
      </c>
      <c r="AT152" s="4">
        <f t="shared" si="16"/>
        <v>0</v>
      </c>
      <c r="AU152" s="4">
        <f t="shared" si="16"/>
        <v>0</v>
      </c>
      <c r="AV152" s="4">
        <f t="shared" si="16"/>
        <v>0</v>
      </c>
      <c r="AW152" s="4">
        <f t="shared" si="16"/>
        <v>0</v>
      </c>
      <c r="AX152" s="4">
        <f t="shared" si="16"/>
        <v>0</v>
      </c>
      <c r="AY152" s="4">
        <f t="shared" si="16"/>
        <v>0</v>
      </c>
      <c r="AZ152" s="4">
        <f t="shared" si="16"/>
        <v>0</v>
      </c>
      <c r="BA152" s="4">
        <f t="shared" si="16"/>
        <v>0</v>
      </c>
      <c r="BB152" s="4">
        <f t="shared" si="16"/>
        <v>0</v>
      </c>
      <c r="BC152" s="4">
        <f t="shared" si="16"/>
        <v>0</v>
      </c>
      <c r="BD152" s="4">
        <f t="shared" si="16"/>
        <v>0</v>
      </c>
      <c r="BE152" s="4">
        <f t="shared" si="16"/>
        <v>0</v>
      </c>
      <c r="BF152" s="4">
        <f t="shared" si="16"/>
        <v>0</v>
      </c>
      <c r="BG152" s="4">
        <f t="shared" si="16"/>
        <v>0</v>
      </c>
      <c r="BH152" s="4">
        <f t="shared" si="16"/>
        <v>0</v>
      </c>
      <c r="BI152" s="4">
        <f t="shared" si="16"/>
        <v>0</v>
      </c>
      <c r="BJ152" s="4">
        <f t="shared" si="16"/>
        <v>0</v>
      </c>
      <c r="BK152" s="4">
        <f t="shared" si="16"/>
        <v>0</v>
      </c>
      <c r="BL152" s="4">
        <f t="shared" si="16"/>
        <v>0</v>
      </c>
      <c r="BM152" s="4">
        <f t="shared" si="16"/>
        <v>0</v>
      </c>
      <c r="BN152" s="4">
        <f t="shared" si="16"/>
        <v>0</v>
      </c>
      <c r="BO152" s="4">
        <f t="shared" si="16"/>
        <v>0</v>
      </c>
      <c r="BP152" s="4">
        <f t="shared" si="16"/>
        <v>0</v>
      </c>
      <c r="BQ152" s="4">
        <f t="shared" si="16"/>
        <v>0</v>
      </c>
      <c r="BR152" s="4">
        <f t="shared" si="16"/>
        <v>0</v>
      </c>
      <c r="BS152" s="4">
        <f t="shared" si="16"/>
        <v>0</v>
      </c>
      <c r="BT152" s="4">
        <f t="shared" si="16"/>
        <v>0</v>
      </c>
      <c r="BU152" s="4">
        <f t="shared" si="16"/>
        <v>0</v>
      </c>
      <c r="BV152" s="4">
        <f t="shared" si="16"/>
        <v>0</v>
      </c>
      <c r="BW152" s="4">
        <f t="shared" si="16"/>
        <v>0</v>
      </c>
      <c r="BX152" s="4">
        <f t="shared" si="16"/>
        <v>0</v>
      </c>
      <c r="BY152" s="4">
        <f t="shared" si="16"/>
        <v>0</v>
      </c>
      <c r="BZ152" s="4">
        <f t="shared" si="16"/>
        <v>0</v>
      </c>
      <c r="CA152" s="4">
        <f t="shared" si="16"/>
        <v>0</v>
      </c>
      <c r="CB152" s="4">
        <f t="shared" si="16"/>
        <v>0</v>
      </c>
      <c r="CC152" s="4">
        <f t="shared" si="16"/>
        <v>0</v>
      </c>
      <c r="CD152" s="4">
        <f t="shared" si="16"/>
        <v>0</v>
      </c>
      <c r="CE152" s="4">
        <f t="shared" si="16"/>
        <v>0</v>
      </c>
      <c r="CF152" s="4">
        <f t="shared" si="16"/>
        <v>0</v>
      </c>
      <c r="CG152" s="4">
        <f t="shared" si="16"/>
        <v>0</v>
      </c>
      <c r="CH152" s="4">
        <f t="shared" si="16"/>
        <v>0</v>
      </c>
      <c r="CI152" s="4">
        <f t="shared" si="16"/>
        <v>0</v>
      </c>
      <c r="CJ152" s="4">
        <f t="shared" si="16"/>
        <v>0</v>
      </c>
    </row>
    <row r="153" ht="15.75" customHeight="1">
      <c r="A153" s="15"/>
      <c r="B153" s="4" t="s">
        <v>31</v>
      </c>
      <c r="C153" s="4">
        <f t="shared" ref="C153:CJ153" si="17">C85/$E17</f>
        <v>0</v>
      </c>
      <c r="D153" s="4">
        <f t="shared" si="17"/>
        <v>0</v>
      </c>
      <c r="E153" s="4">
        <f t="shared" si="17"/>
        <v>0</v>
      </c>
      <c r="F153" s="4">
        <f t="shared" si="17"/>
        <v>0</v>
      </c>
      <c r="G153" s="4">
        <f t="shared" si="17"/>
        <v>0</v>
      </c>
      <c r="H153" s="4">
        <f t="shared" si="17"/>
        <v>0</v>
      </c>
      <c r="I153" s="4">
        <f t="shared" si="17"/>
        <v>0</v>
      </c>
      <c r="J153" s="4">
        <f t="shared" si="17"/>
        <v>0</v>
      </c>
      <c r="K153" s="4">
        <f t="shared" si="17"/>
        <v>0</v>
      </c>
      <c r="L153" s="4">
        <f t="shared" si="17"/>
        <v>0</v>
      </c>
      <c r="M153" s="4">
        <f t="shared" si="17"/>
        <v>0</v>
      </c>
      <c r="N153" s="4">
        <f t="shared" si="17"/>
        <v>0</v>
      </c>
      <c r="O153" s="4">
        <f t="shared" si="17"/>
        <v>0</v>
      </c>
      <c r="P153" s="4">
        <f t="shared" si="17"/>
        <v>0</v>
      </c>
      <c r="Q153" s="4">
        <f t="shared" si="17"/>
        <v>0</v>
      </c>
      <c r="R153" s="4">
        <f t="shared" si="17"/>
        <v>0</v>
      </c>
      <c r="S153" s="4">
        <f t="shared" si="17"/>
        <v>0</v>
      </c>
      <c r="T153" s="4">
        <f t="shared" si="17"/>
        <v>0</v>
      </c>
      <c r="U153" s="4">
        <f t="shared" si="17"/>
        <v>0</v>
      </c>
      <c r="V153" s="4">
        <f t="shared" si="17"/>
        <v>0</v>
      </c>
      <c r="W153" s="4">
        <f t="shared" si="17"/>
        <v>0</v>
      </c>
      <c r="X153" s="4">
        <f t="shared" si="17"/>
        <v>0</v>
      </c>
      <c r="Y153" s="4">
        <f t="shared" si="17"/>
        <v>0</v>
      </c>
      <c r="Z153" s="4">
        <f t="shared" si="17"/>
        <v>0</v>
      </c>
      <c r="AA153" s="4">
        <f t="shared" si="17"/>
        <v>0</v>
      </c>
      <c r="AB153" s="4">
        <f t="shared" si="17"/>
        <v>0</v>
      </c>
      <c r="AC153" s="4">
        <f t="shared" si="17"/>
        <v>0</v>
      </c>
      <c r="AD153" s="4">
        <f t="shared" si="17"/>
        <v>0</v>
      </c>
      <c r="AE153" s="4">
        <f t="shared" si="17"/>
        <v>0</v>
      </c>
      <c r="AF153" s="4">
        <f t="shared" si="17"/>
        <v>0</v>
      </c>
      <c r="AG153" s="4">
        <f t="shared" si="17"/>
        <v>0</v>
      </c>
      <c r="AH153" s="4">
        <f t="shared" si="17"/>
        <v>0</v>
      </c>
      <c r="AI153" s="4">
        <f t="shared" si="17"/>
        <v>0</v>
      </c>
      <c r="AJ153" s="4">
        <f t="shared" si="17"/>
        <v>0</v>
      </c>
      <c r="AK153" s="4">
        <f t="shared" si="17"/>
        <v>0</v>
      </c>
      <c r="AL153" s="4">
        <f t="shared" si="17"/>
        <v>0</v>
      </c>
      <c r="AM153" s="4">
        <f t="shared" si="17"/>
        <v>0</v>
      </c>
      <c r="AN153" s="4">
        <f t="shared" si="17"/>
        <v>0</v>
      </c>
      <c r="AO153" s="4">
        <f t="shared" si="17"/>
        <v>0</v>
      </c>
      <c r="AP153" s="4">
        <f t="shared" si="17"/>
        <v>0</v>
      </c>
      <c r="AQ153" s="4">
        <f t="shared" si="17"/>
        <v>0</v>
      </c>
      <c r="AR153" s="4">
        <f t="shared" si="17"/>
        <v>0</v>
      </c>
      <c r="AS153" s="4">
        <f t="shared" si="17"/>
        <v>0</v>
      </c>
      <c r="AT153" s="4">
        <f t="shared" si="17"/>
        <v>0</v>
      </c>
      <c r="AU153" s="4">
        <f t="shared" si="17"/>
        <v>0</v>
      </c>
      <c r="AV153" s="4">
        <f t="shared" si="17"/>
        <v>0</v>
      </c>
      <c r="AW153" s="4">
        <f t="shared" si="17"/>
        <v>0</v>
      </c>
      <c r="AX153" s="4">
        <f t="shared" si="17"/>
        <v>0</v>
      </c>
      <c r="AY153" s="4">
        <f t="shared" si="17"/>
        <v>0</v>
      </c>
      <c r="AZ153" s="4">
        <f t="shared" si="17"/>
        <v>0</v>
      </c>
      <c r="BA153" s="4">
        <f t="shared" si="17"/>
        <v>0</v>
      </c>
      <c r="BB153" s="4">
        <f t="shared" si="17"/>
        <v>0</v>
      </c>
      <c r="BC153" s="4">
        <f t="shared" si="17"/>
        <v>0</v>
      </c>
      <c r="BD153" s="4">
        <f t="shared" si="17"/>
        <v>0</v>
      </c>
      <c r="BE153" s="4">
        <f t="shared" si="17"/>
        <v>0</v>
      </c>
      <c r="BF153" s="4">
        <f t="shared" si="17"/>
        <v>0</v>
      </c>
      <c r="BG153" s="4">
        <f t="shared" si="17"/>
        <v>0</v>
      </c>
      <c r="BH153" s="4">
        <f t="shared" si="17"/>
        <v>0</v>
      </c>
      <c r="BI153" s="4">
        <f t="shared" si="17"/>
        <v>0</v>
      </c>
      <c r="BJ153" s="4">
        <f t="shared" si="17"/>
        <v>0</v>
      </c>
      <c r="BK153" s="4">
        <f t="shared" si="17"/>
        <v>0</v>
      </c>
      <c r="BL153" s="4">
        <f t="shared" si="17"/>
        <v>0</v>
      </c>
      <c r="BM153" s="4">
        <f t="shared" si="17"/>
        <v>0</v>
      </c>
      <c r="BN153" s="4">
        <f t="shared" si="17"/>
        <v>0</v>
      </c>
      <c r="BO153" s="4">
        <f t="shared" si="17"/>
        <v>0</v>
      </c>
      <c r="BP153" s="4">
        <f t="shared" si="17"/>
        <v>0</v>
      </c>
      <c r="BQ153" s="4">
        <f t="shared" si="17"/>
        <v>0</v>
      </c>
      <c r="BR153" s="4">
        <f t="shared" si="17"/>
        <v>0</v>
      </c>
      <c r="BS153" s="4">
        <f t="shared" si="17"/>
        <v>0</v>
      </c>
      <c r="BT153" s="4">
        <f t="shared" si="17"/>
        <v>0</v>
      </c>
      <c r="BU153" s="4">
        <f t="shared" si="17"/>
        <v>0</v>
      </c>
      <c r="BV153" s="4">
        <f t="shared" si="17"/>
        <v>0</v>
      </c>
      <c r="BW153" s="4">
        <f t="shared" si="17"/>
        <v>0</v>
      </c>
      <c r="BX153" s="4">
        <f t="shared" si="17"/>
        <v>0</v>
      </c>
      <c r="BY153" s="4">
        <f t="shared" si="17"/>
        <v>0</v>
      </c>
      <c r="BZ153" s="4">
        <f t="shared" si="17"/>
        <v>0</v>
      </c>
      <c r="CA153" s="4">
        <f t="shared" si="17"/>
        <v>0</v>
      </c>
      <c r="CB153" s="4">
        <f t="shared" si="17"/>
        <v>0</v>
      </c>
      <c r="CC153" s="4">
        <f t="shared" si="17"/>
        <v>0</v>
      </c>
      <c r="CD153" s="4">
        <f t="shared" si="17"/>
        <v>0</v>
      </c>
      <c r="CE153" s="4">
        <f t="shared" si="17"/>
        <v>0</v>
      </c>
      <c r="CF153" s="4">
        <f t="shared" si="17"/>
        <v>0</v>
      </c>
      <c r="CG153" s="4">
        <f t="shared" si="17"/>
        <v>0</v>
      </c>
      <c r="CH153" s="4">
        <f t="shared" si="17"/>
        <v>0</v>
      </c>
      <c r="CI153" s="4">
        <f t="shared" si="17"/>
        <v>0</v>
      </c>
      <c r="CJ153" s="4">
        <f t="shared" si="17"/>
        <v>0</v>
      </c>
    </row>
    <row r="154" ht="15.75" customHeight="1">
      <c r="A154" s="16"/>
      <c r="B154" s="4" t="s">
        <v>32</v>
      </c>
      <c r="C154" s="4">
        <f t="shared" ref="C154:CJ154" si="18">C86/$E18</f>
        <v>0</v>
      </c>
      <c r="D154" s="4">
        <f t="shared" si="18"/>
        <v>0</v>
      </c>
      <c r="E154" s="4">
        <f t="shared" si="18"/>
        <v>0</v>
      </c>
      <c r="F154" s="4">
        <f t="shared" si="18"/>
        <v>0</v>
      </c>
      <c r="G154" s="4">
        <f t="shared" si="18"/>
        <v>0</v>
      </c>
      <c r="H154" s="4">
        <f t="shared" si="18"/>
        <v>0</v>
      </c>
      <c r="I154" s="4">
        <f t="shared" si="18"/>
        <v>0</v>
      </c>
      <c r="J154" s="4">
        <f t="shared" si="18"/>
        <v>0</v>
      </c>
      <c r="K154" s="4">
        <f t="shared" si="18"/>
        <v>0</v>
      </c>
      <c r="L154" s="4">
        <f t="shared" si="18"/>
        <v>0</v>
      </c>
      <c r="M154" s="4">
        <f t="shared" si="18"/>
        <v>0</v>
      </c>
      <c r="N154" s="4">
        <f t="shared" si="18"/>
        <v>0</v>
      </c>
      <c r="O154" s="4">
        <f t="shared" si="18"/>
        <v>0</v>
      </c>
      <c r="P154" s="4">
        <f t="shared" si="18"/>
        <v>0</v>
      </c>
      <c r="Q154" s="4">
        <f t="shared" si="18"/>
        <v>0</v>
      </c>
      <c r="R154" s="4">
        <f t="shared" si="18"/>
        <v>0</v>
      </c>
      <c r="S154" s="4">
        <f t="shared" si="18"/>
        <v>0</v>
      </c>
      <c r="T154" s="4">
        <f t="shared" si="18"/>
        <v>0</v>
      </c>
      <c r="U154" s="4">
        <f t="shared" si="18"/>
        <v>0</v>
      </c>
      <c r="V154" s="4">
        <f t="shared" si="18"/>
        <v>0</v>
      </c>
      <c r="W154" s="4">
        <f t="shared" si="18"/>
        <v>0</v>
      </c>
      <c r="X154" s="4">
        <f t="shared" si="18"/>
        <v>0</v>
      </c>
      <c r="Y154" s="4">
        <f t="shared" si="18"/>
        <v>0</v>
      </c>
      <c r="Z154" s="4">
        <f t="shared" si="18"/>
        <v>0</v>
      </c>
      <c r="AA154" s="4">
        <f t="shared" si="18"/>
        <v>0</v>
      </c>
      <c r="AB154" s="4">
        <f t="shared" si="18"/>
        <v>0</v>
      </c>
      <c r="AC154" s="4">
        <f t="shared" si="18"/>
        <v>0</v>
      </c>
      <c r="AD154" s="4">
        <f t="shared" si="18"/>
        <v>0</v>
      </c>
      <c r="AE154" s="4">
        <f t="shared" si="18"/>
        <v>0</v>
      </c>
      <c r="AF154" s="4">
        <f t="shared" si="18"/>
        <v>0</v>
      </c>
      <c r="AG154" s="4">
        <f t="shared" si="18"/>
        <v>0</v>
      </c>
      <c r="AH154" s="4">
        <f t="shared" si="18"/>
        <v>0</v>
      </c>
      <c r="AI154" s="4">
        <f t="shared" si="18"/>
        <v>0</v>
      </c>
      <c r="AJ154" s="4">
        <f t="shared" si="18"/>
        <v>0</v>
      </c>
      <c r="AK154" s="4">
        <f t="shared" si="18"/>
        <v>0</v>
      </c>
      <c r="AL154" s="4">
        <f t="shared" si="18"/>
        <v>0</v>
      </c>
      <c r="AM154" s="4">
        <f t="shared" si="18"/>
        <v>0</v>
      </c>
      <c r="AN154" s="4">
        <f t="shared" si="18"/>
        <v>0</v>
      </c>
      <c r="AO154" s="4">
        <f t="shared" si="18"/>
        <v>0</v>
      </c>
      <c r="AP154" s="4">
        <f t="shared" si="18"/>
        <v>0</v>
      </c>
      <c r="AQ154" s="4">
        <f t="shared" si="18"/>
        <v>0</v>
      </c>
      <c r="AR154" s="4">
        <f t="shared" si="18"/>
        <v>0</v>
      </c>
      <c r="AS154" s="4">
        <f t="shared" si="18"/>
        <v>0</v>
      </c>
      <c r="AT154" s="4">
        <f t="shared" si="18"/>
        <v>0</v>
      </c>
      <c r="AU154" s="4">
        <f t="shared" si="18"/>
        <v>0</v>
      </c>
      <c r="AV154" s="4">
        <f t="shared" si="18"/>
        <v>0</v>
      </c>
      <c r="AW154" s="4">
        <f t="shared" si="18"/>
        <v>0</v>
      </c>
      <c r="AX154" s="4">
        <f t="shared" si="18"/>
        <v>0</v>
      </c>
      <c r="AY154" s="4">
        <f t="shared" si="18"/>
        <v>0</v>
      </c>
      <c r="AZ154" s="4">
        <f t="shared" si="18"/>
        <v>0</v>
      </c>
      <c r="BA154" s="4">
        <f t="shared" si="18"/>
        <v>0</v>
      </c>
      <c r="BB154" s="4">
        <f t="shared" si="18"/>
        <v>0</v>
      </c>
      <c r="BC154" s="4">
        <f t="shared" si="18"/>
        <v>0</v>
      </c>
      <c r="BD154" s="4">
        <f t="shared" si="18"/>
        <v>0</v>
      </c>
      <c r="BE154" s="4">
        <f t="shared" si="18"/>
        <v>0</v>
      </c>
      <c r="BF154" s="4">
        <f t="shared" si="18"/>
        <v>0</v>
      </c>
      <c r="BG154" s="4">
        <f t="shared" si="18"/>
        <v>0</v>
      </c>
      <c r="BH154" s="4">
        <f t="shared" si="18"/>
        <v>0</v>
      </c>
      <c r="BI154" s="4">
        <f t="shared" si="18"/>
        <v>0</v>
      </c>
      <c r="BJ154" s="4">
        <f t="shared" si="18"/>
        <v>0</v>
      </c>
      <c r="BK154" s="4">
        <f t="shared" si="18"/>
        <v>0</v>
      </c>
      <c r="BL154" s="4">
        <f t="shared" si="18"/>
        <v>0</v>
      </c>
      <c r="BM154" s="4">
        <f t="shared" si="18"/>
        <v>0</v>
      </c>
      <c r="BN154" s="4">
        <f t="shared" si="18"/>
        <v>0</v>
      </c>
      <c r="BO154" s="4">
        <f t="shared" si="18"/>
        <v>0</v>
      </c>
      <c r="BP154" s="4">
        <f t="shared" si="18"/>
        <v>0</v>
      </c>
      <c r="BQ154" s="4">
        <f t="shared" si="18"/>
        <v>0</v>
      </c>
      <c r="BR154" s="4">
        <f t="shared" si="18"/>
        <v>0</v>
      </c>
      <c r="BS154" s="4">
        <f t="shared" si="18"/>
        <v>0</v>
      </c>
      <c r="BT154" s="4">
        <f t="shared" si="18"/>
        <v>0</v>
      </c>
      <c r="BU154" s="4">
        <f t="shared" si="18"/>
        <v>0</v>
      </c>
      <c r="BV154" s="4">
        <f t="shared" si="18"/>
        <v>0</v>
      </c>
      <c r="BW154" s="4">
        <f t="shared" si="18"/>
        <v>0</v>
      </c>
      <c r="BX154" s="4">
        <f t="shared" si="18"/>
        <v>0</v>
      </c>
      <c r="BY154" s="4">
        <f t="shared" si="18"/>
        <v>0</v>
      </c>
      <c r="BZ154" s="4">
        <f t="shared" si="18"/>
        <v>0</v>
      </c>
      <c r="CA154" s="4">
        <f t="shared" si="18"/>
        <v>0</v>
      </c>
      <c r="CB154" s="4">
        <f t="shared" si="18"/>
        <v>0</v>
      </c>
      <c r="CC154" s="4">
        <f t="shared" si="18"/>
        <v>0</v>
      </c>
      <c r="CD154" s="4">
        <f t="shared" si="18"/>
        <v>0</v>
      </c>
      <c r="CE154" s="4">
        <f t="shared" si="18"/>
        <v>0</v>
      </c>
      <c r="CF154" s="4">
        <f t="shared" si="18"/>
        <v>0</v>
      </c>
      <c r="CG154" s="4">
        <f t="shared" si="18"/>
        <v>0</v>
      </c>
      <c r="CH154" s="4">
        <f t="shared" si="18"/>
        <v>0</v>
      </c>
      <c r="CI154" s="4">
        <f t="shared" si="18"/>
        <v>0</v>
      </c>
      <c r="CJ154" s="4">
        <f t="shared" si="18"/>
        <v>0</v>
      </c>
    </row>
    <row r="155" ht="15.75" customHeight="1">
      <c r="A155" s="8" t="s">
        <v>33</v>
      </c>
      <c r="B155" s="4" t="s">
        <v>34</v>
      </c>
      <c r="C155" s="4">
        <f t="shared" ref="C155:CJ155" si="19">C87/$E19</f>
        <v>0.207574156</v>
      </c>
      <c r="D155" s="4">
        <f t="shared" si="19"/>
        <v>0.5037839478</v>
      </c>
      <c r="E155" s="4">
        <f t="shared" si="19"/>
        <v>0.1720955823</v>
      </c>
      <c r="F155" s="4">
        <f t="shared" si="19"/>
        <v>0.09169000282</v>
      </c>
      <c r="G155" s="4">
        <f t="shared" si="19"/>
        <v>0.3681830549</v>
      </c>
      <c r="H155" s="4">
        <f t="shared" si="19"/>
        <v>0</v>
      </c>
      <c r="I155" s="4">
        <f t="shared" si="19"/>
        <v>0</v>
      </c>
      <c r="J155" s="4">
        <f t="shared" si="19"/>
        <v>0.5456108373</v>
      </c>
      <c r="K155" s="4">
        <f t="shared" si="19"/>
        <v>0.3951402216</v>
      </c>
      <c r="L155" s="4">
        <f t="shared" si="19"/>
        <v>0.5945252548</v>
      </c>
      <c r="M155" s="4">
        <f t="shared" si="19"/>
        <v>0.01307827703</v>
      </c>
      <c r="N155" s="4">
        <f t="shared" si="19"/>
        <v>0.4971515048</v>
      </c>
      <c r="O155" s="4">
        <f t="shared" si="19"/>
        <v>1.60676319</v>
      </c>
      <c r="P155" s="4">
        <f t="shared" si="19"/>
        <v>0.1213812914</v>
      </c>
      <c r="Q155" s="4">
        <f t="shared" si="19"/>
        <v>0.1327138719</v>
      </c>
      <c r="R155" s="4">
        <f t="shared" si="19"/>
        <v>0</v>
      </c>
      <c r="S155" s="4">
        <f t="shared" si="19"/>
        <v>0</v>
      </c>
      <c r="T155" s="4">
        <f t="shared" si="19"/>
        <v>0</v>
      </c>
      <c r="U155" s="4">
        <f t="shared" si="19"/>
        <v>0</v>
      </c>
      <c r="V155" s="4">
        <f t="shared" si="19"/>
        <v>0.4839468152</v>
      </c>
      <c r="W155" s="4">
        <f t="shared" si="19"/>
        <v>0.1994536572</v>
      </c>
      <c r="X155" s="4">
        <f t="shared" si="19"/>
        <v>0.996979343</v>
      </c>
      <c r="Y155" s="4">
        <f t="shared" si="19"/>
        <v>0.4117207271</v>
      </c>
      <c r="Z155" s="4">
        <f t="shared" si="19"/>
        <v>0.9369935975</v>
      </c>
      <c r="AA155" s="4">
        <f t="shared" si="19"/>
        <v>0.2412721192</v>
      </c>
      <c r="AB155" s="4">
        <f t="shared" si="19"/>
        <v>0.2077451139</v>
      </c>
      <c r="AC155" s="4">
        <f t="shared" si="19"/>
        <v>0.4141249726</v>
      </c>
      <c r="AD155" s="4">
        <f t="shared" si="19"/>
        <v>0.717041851</v>
      </c>
      <c r="AE155" s="4" t="str">
        <f t="shared" si="19"/>
        <v>#VALUE!</v>
      </c>
      <c r="AF155" s="4">
        <f t="shared" si="19"/>
        <v>0.3877709742</v>
      </c>
      <c r="AG155" s="4">
        <f t="shared" si="19"/>
        <v>0.2457435102</v>
      </c>
      <c r="AH155" s="4">
        <f t="shared" si="19"/>
        <v>0.4820313647</v>
      </c>
      <c r="AI155" s="4">
        <f t="shared" si="19"/>
        <v>0</v>
      </c>
      <c r="AJ155" s="4">
        <f t="shared" si="19"/>
        <v>0.3100092221</v>
      </c>
      <c r="AK155" s="4">
        <f t="shared" si="19"/>
        <v>1.683339072</v>
      </c>
      <c r="AL155" s="4">
        <f t="shared" si="19"/>
        <v>0.4677611983</v>
      </c>
      <c r="AM155" s="4">
        <f t="shared" si="19"/>
        <v>0.1943778939</v>
      </c>
      <c r="AN155" s="4">
        <f t="shared" si="19"/>
        <v>0.3236172277</v>
      </c>
      <c r="AO155" s="4">
        <f t="shared" si="19"/>
        <v>0.2115218381</v>
      </c>
      <c r="AP155" s="4">
        <f t="shared" si="19"/>
        <v>0.1848162925</v>
      </c>
      <c r="AQ155" s="4">
        <f t="shared" si="19"/>
        <v>24.80363201</v>
      </c>
      <c r="AR155" s="4">
        <f t="shared" si="19"/>
        <v>0</v>
      </c>
      <c r="AS155" s="4">
        <f t="shared" si="19"/>
        <v>0</v>
      </c>
      <c r="AT155" s="4">
        <f t="shared" si="19"/>
        <v>15.05699037</v>
      </c>
      <c r="AU155" s="4">
        <f t="shared" si="19"/>
        <v>0</v>
      </c>
      <c r="AV155" s="4">
        <f t="shared" si="19"/>
        <v>0</v>
      </c>
      <c r="AW155" s="4">
        <f t="shared" si="19"/>
        <v>0</v>
      </c>
      <c r="AX155" s="4">
        <f t="shared" si="19"/>
        <v>0</v>
      </c>
      <c r="AY155" s="4">
        <f t="shared" si="19"/>
        <v>0.2312999781</v>
      </c>
      <c r="AZ155" s="4">
        <f t="shared" si="19"/>
        <v>0</v>
      </c>
      <c r="BA155" s="4">
        <f t="shared" si="19"/>
        <v>0</v>
      </c>
      <c r="BB155" s="4">
        <f t="shared" si="19"/>
        <v>0.1269602968</v>
      </c>
      <c r="BC155" s="4">
        <f t="shared" si="19"/>
        <v>0.1960513548</v>
      </c>
      <c r="BD155" s="4">
        <f t="shared" si="19"/>
        <v>0.9401117727</v>
      </c>
      <c r="BE155" s="4">
        <f t="shared" si="19"/>
        <v>0</v>
      </c>
      <c r="BF155" s="4">
        <f t="shared" si="19"/>
        <v>0.2216264113</v>
      </c>
      <c r="BG155" s="4">
        <f t="shared" si="19"/>
        <v>0</v>
      </c>
      <c r="BH155" s="4">
        <f t="shared" si="19"/>
        <v>0.4781559184</v>
      </c>
      <c r="BI155" s="4">
        <f t="shared" si="19"/>
        <v>0.01749067557</v>
      </c>
      <c r="BJ155" s="4">
        <f t="shared" si="19"/>
        <v>0</v>
      </c>
      <c r="BK155" s="4">
        <f t="shared" si="19"/>
        <v>0.0399908983</v>
      </c>
      <c r="BL155" s="4">
        <f t="shared" si="19"/>
        <v>0</v>
      </c>
      <c r="BM155" s="4" t="str">
        <f t="shared" si="19"/>
        <v>#VALUE!</v>
      </c>
      <c r="BN155" s="4">
        <f t="shared" si="19"/>
        <v>0</v>
      </c>
      <c r="BO155" s="4">
        <f t="shared" si="19"/>
        <v>0.0656153159</v>
      </c>
      <c r="BP155" s="4">
        <f t="shared" si="19"/>
        <v>0.01539824756</v>
      </c>
      <c r="BQ155" s="4">
        <f t="shared" si="19"/>
        <v>2.192733327</v>
      </c>
      <c r="BR155" s="4">
        <f t="shared" si="19"/>
        <v>4.745713412</v>
      </c>
      <c r="BS155" s="4">
        <f t="shared" si="19"/>
        <v>1.479973851</v>
      </c>
      <c r="BT155" s="4">
        <f t="shared" si="19"/>
        <v>0.1585899106</v>
      </c>
      <c r="BU155" s="4">
        <f t="shared" si="19"/>
        <v>0.1286686716</v>
      </c>
      <c r="BV155" s="4">
        <f t="shared" si="19"/>
        <v>0.1549323753</v>
      </c>
      <c r="BW155" s="4">
        <f t="shared" si="19"/>
        <v>0.04077465586</v>
      </c>
      <c r="BX155" s="4">
        <f t="shared" si="19"/>
        <v>0.03968510042</v>
      </c>
      <c r="BY155" s="4">
        <f t="shared" si="19"/>
        <v>0.1178706355</v>
      </c>
      <c r="BZ155" s="4">
        <f t="shared" si="19"/>
        <v>0.2515777485</v>
      </c>
      <c r="CA155" s="4" t="str">
        <f t="shared" si="19"/>
        <v>#VALUE!</v>
      </c>
      <c r="CB155" s="4" t="str">
        <f t="shared" si="19"/>
        <v>#VALUE!</v>
      </c>
      <c r="CC155" s="4">
        <f t="shared" si="19"/>
        <v>0</v>
      </c>
      <c r="CD155" s="4">
        <f t="shared" si="19"/>
        <v>0</v>
      </c>
      <c r="CE155" s="4">
        <f t="shared" si="19"/>
        <v>0</v>
      </c>
      <c r="CF155" s="4">
        <f t="shared" si="19"/>
        <v>0</v>
      </c>
      <c r="CG155" s="4">
        <f t="shared" si="19"/>
        <v>0</v>
      </c>
      <c r="CH155" s="4">
        <f t="shared" si="19"/>
        <v>0</v>
      </c>
      <c r="CI155" s="4">
        <f t="shared" si="19"/>
        <v>0</v>
      </c>
      <c r="CJ155" s="4">
        <f t="shared" si="19"/>
        <v>0</v>
      </c>
    </row>
    <row r="156" ht="15.75" customHeight="1">
      <c r="A156" s="15"/>
      <c r="B156" s="4" t="s">
        <v>35</v>
      </c>
      <c r="C156" s="4">
        <f t="shared" ref="C156:CJ156" si="20">C88/$E20</f>
        <v>0.2795280777</v>
      </c>
      <c r="D156" s="4">
        <f t="shared" si="20"/>
        <v>0.5239872099</v>
      </c>
      <c r="E156" s="4">
        <f t="shared" si="20"/>
        <v>0.1834615021</v>
      </c>
      <c r="F156" s="4">
        <f t="shared" si="20"/>
        <v>0.1067851951</v>
      </c>
      <c r="G156" s="4">
        <f t="shared" si="20"/>
        <v>0.3163152661</v>
      </c>
      <c r="H156" s="4">
        <f t="shared" si="20"/>
        <v>0</v>
      </c>
      <c r="I156" s="4">
        <f t="shared" si="20"/>
        <v>0</v>
      </c>
      <c r="J156" s="4">
        <f t="shared" si="20"/>
        <v>0.4089348641</v>
      </c>
      <c r="K156" s="4">
        <f t="shared" si="20"/>
        <v>0.3547251102</v>
      </c>
      <c r="L156" s="4">
        <f t="shared" si="20"/>
        <v>0.3800569561</v>
      </c>
      <c r="M156" s="4">
        <f t="shared" si="20"/>
        <v>0.03439866737</v>
      </c>
      <c r="N156" s="4">
        <f t="shared" si="20"/>
        <v>0.4570270198</v>
      </c>
      <c r="O156" s="4">
        <f t="shared" si="20"/>
        <v>1.382158715</v>
      </c>
      <c r="P156" s="4">
        <f t="shared" si="20"/>
        <v>0.1800739754</v>
      </c>
      <c r="Q156" s="4">
        <f t="shared" si="20"/>
        <v>0.1612933684</v>
      </c>
      <c r="R156" s="4">
        <f t="shared" si="20"/>
        <v>0</v>
      </c>
      <c r="S156" s="4">
        <f t="shared" si="20"/>
        <v>0.02738231375</v>
      </c>
      <c r="T156" s="4">
        <f t="shared" si="20"/>
        <v>0</v>
      </c>
      <c r="U156" s="4">
        <f t="shared" si="20"/>
        <v>0</v>
      </c>
      <c r="V156" s="4">
        <f t="shared" si="20"/>
        <v>0.4471966642</v>
      </c>
      <c r="W156" s="4">
        <f t="shared" si="20"/>
        <v>0.1864713418</v>
      </c>
      <c r="X156" s="4">
        <f t="shared" si="20"/>
        <v>0.8289602065</v>
      </c>
      <c r="Y156" s="4">
        <f t="shared" si="20"/>
        <v>0.7604379771</v>
      </c>
      <c r="Z156" s="4">
        <f t="shared" si="20"/>
        <v>1.289690658</v>
      </c>
      <c r="AA156" s="4">
        <f t="shared" si="20"/>
        <v>0.6713131504</v>
      </c>
      <c r="AB156" s="4">
        <f t="shared" si="20"/>
        <v>0.2227164794</v>
      </c>
      <c r="AC156" s="4">
        <f t="shared" si="20"/>
        <v>0.5472942334</v>
      </c>
      <c r="AD156" s="4">
        <f t="shared" si="20"/>
        <v>1.242668616</v>
      </c>
      <c r="AE156" s="4" t="str">
        <f t="shared" si="20"/>
        <v>#VALUE!</v>
      </c>
      <c r="AF156" s="4">
        <f t="shared" si="20"/>
        <v>0.4803142263</v>
      </c>
      <c r="AG156" s="4">
        <f t="shared" si="20"/>
        <v>0.2307621469</v>
      </c>
      <c r="AH156" s="4">
        <f t="shared" si="20"/>
        <v>0.5176947566</v>
      </c>
      <c r="AI156" s="4">
        <f t="shared" si="20"/>
        <v>0</v>
      </c>
      <c r="AJ156" s="4">
        <f t="shared" si="20"/>
        <v>0.2552127229</v>
      </c>
      <c r="AK156" s="4">
        <f t="shared" si="20"/>
        <v>0.799293119</v>
      </c>
      <c r="AL156" s="4">
        <f t="shared" si="20"/>
        <v>0.5612838097</v>
      </c>
      <c r="AM156" s="4">
        <f t="shared" si="20"/>
        <v>0.1973706451</v>
      </c>
      <c r="AN156" s="4">
        <f t="shared" si="20"/>
        <v>0.250773734</v>
      </c>
      <c r="AO156" s="4">
        <f t="shared" si="20"/>
        <v>0.2014599238</v>
      </c>
      <c r="AP156" s="4">
        <f t="shared" si="20"/>
        <v>0.161334168</v>
      </c>
      <c r="AQ156" s="4">
        <f t="shared" si="20"/>
        <v>10.79090823</v>
      </c>
      <c r="AR156" s="4">
        <f t="shared" si="20"/>
        <v>0</v>
      </c>
      <c r="AS156" s="4">
        <f t="shared" si="20"/>
        <v>0</v>
      </c>
      <c r="AT156" s="4">
        <f t="shared" si="20"/>
        <v>7.226822078</v>
      </c>
      <c r="AU156" s="4">
        <f t="shared" si="20"/>
        <v>0</v>
      </c>
      <c r="AV156" s="4">
        <f t="shared" si="20"/>
        <v>0</v>
      </c>
      <c r="AW156" s="4">
        <f t="shared" si="20"/>
        <v>0</v>
      </c>
      <c r="AX156" s="4">
        <f t="shared" si="20"/>
        <v>0</v>
      </c>
      <c r="AY156" s="4">
        <f t="shared" si="20"/>
        <v>0.385003025</v>
      </c>
      <c r="AZ156" s="4">
        <f t="shared" si="20"/>
        <v>0</v>
      </c>
      <c r="BA156" s="4">
        <f t="shared" si="20"/>
        <v>0</v>
      </c>
      <c r="BB156" s="4">
        <f t="shared" si="20"/>
        <v>0.1788802977</v>
      </c>
      <c r="BC156" s="4">
        <f t="shared" si="20"/>
        <v>0.2159950481</v>
      </c>
      <c r="BD156" s="4">
        <f t="shared" si="20"/>
        <v>0.733271318</v>
      </c>
      <c r="BE156" s="4">
        <f t="shared" si="20"/>
        <v>0</v>
      </c>
      <c r="BF156" s="4">
        <f t="shared" si="20"/>
        <v>0.2211276291</v>
      </c>
      <c r="BG156" s="4">
        <f t="shared" si="20"/>
        <v>0</v>
      </c>
      <c r="BH156" s="4">
        <f t="shared" si="20"/>
        <v>0.4470357975</v>
      </c>
      <c r="BI156" s="4">
        <f t="shared" si="20"/>
        <v>0.01580573828</v>
      </c>
      <c r="BJ156" s="4">
        <f t="shared" si="20"/>
        <v>0</v>
      </c>
      <c r="BK156" s="4">
        <f t="shared" si="20"/>
        <v>0.03809627057</v>
      </c>
      <c r="BL156" s="4">
        <f t="shared" si="20"/>
        <v>0.05385304942</v>
      </c>
      <c r="BM156" s="4" t="str">
        <f t="shared" si="20"/>
        <v>#VALUE!</v>
      </c>
      <c r="BN156" s="4">
        <f t="shared" si="20"/>
        <v>0</v>
      </c>
      <c r="BO156" s="4">
        <f t="shared" si="20"/>
        <v>0.06772722133</v>
      </c>
      <c r="BP156" s="4">
        <f t="shared" si="20"/>
        <v>0.01840525125</v>
      </c>
      <c r="BQ156" s="4">
        <f t="shared" si="20"/>
        <v>5.955399118</v>
      </c>
      <c r="BR156" s="4">
        <f t="shared" si="20"/>
        <v>15.90281901</v>
      </c>
      <c r="BS156" s="4">
        <f t="shared" si="20"/>
        <v>2.548642949</v>
      </c>
      <c r="BT156" s="4">
        <f t="shared" si="20"/>
        <v>0.2813150971</v>
      </c>
      <c r="BU156" s="4">
        <f t="shared" si="20"/>
        <v>0.2125107682</v>
      </c>
      <c r="BV156" s="4">
        <f t="shared" si="20"/>
        <v>0.123835902</v>
      </c>
      <c r="BW156" s="4">
        <f t="shared" si="20"/>
        <v>0.05287386067</v>
      </c>
      <c r="BX156" s="4">
        <f t="shared" si="20"/>
        <v>0.1250202541</v>
      </c>
      <c r="BY156" s="4">
        <f t="shared" si="20"/>
        <v>0.171497914</v>
      </c>
      <c r="BZ156" s="4">
        <f t="shared" si="20"/>
        <v>0.3232430265</v>
      </c>
      <c r="CA156" s="4" t="str">
        <f t="shared" si="20"/>
        <v>#VALUE!</v>
      </c>
      <c r="CB156" s="4" t="str">
        <f t="shared" si="20"/>
        <v>#VALUE!</v>
      </c>
      <c r="CC156" s="4">
        <f t="shared" si="20"/>
        <v>0</v>
      </c>
      <c r="CD156" s="4">
        <f t="shared" si="20"/>
        <v>0</v>
      </c>
      <c r="CE156" s="4">
        <f t="shared" si="20"/>
        <v>0</v>
      </c>
      <c r="CF156" s="4">
        <f t="shared" si="20"/>
        <v>0</v>
      </c>
      <c r="CG156" s="4">
        <f t="shared" si="20"/>
        <v>0</v>
      </c>
      <c r="CH156" s="4">
        <f t="shared" si="20"/>
        <v>0</v>
      </c>
      <c r="CI156" s="4">
        <f t="shared" si="20"/>
        <v>0</v>
      </c>
      <c r="CJ156" s="4">
        <f t="shared" si="20"/>
        <v>0</v>
      </c>
    </row>
    <row r="157" ht="15.75" customHeight="1">
      <c r="A157" s="15"/>
      <c r="B157" s="4" t="s">
        <v>36</v>
      </c>
      <c r="C157" s="4">
        <f t="shared" ref="C157:CJ157" si="21">C89/$E21</f>
        <v>0.3415035544</v>
      </c>
      <c r="D157" s="4">
        <f t="shared" si="21"/>
        <v>0.2858634656</v>
      </c>
      <c r="E157" s="4">
        <f t="shared" si="21"/>
        <v>0.1912671244</v>
      </c>
      <c r="F157" s="4">
        <f t="shared" si="21"/>
        <v>0.3264411356</v>
      </c>
      <c r="G157" s="4">
        <f t="shared" si="21"/>
        <v>0.3850374001</v>
      </c>
      <c r="H157" s="4">
        <f t="shared" si="21"/>
        <v>0</v>
      </c>
      <c r="I157" s="4">
        <f t="shared" si="21"/>
        <v>0</v>
      </c>
      <c r="J157" s="4">
        <f t="shared" si="21"/>
        <v>0.6444846848</v>
      </c>
      <c r="K157" s="4">
        <f t="shared" si="21"/>
        <v>0.4700511252</v>
      </c>
      <c r="L157" s="4">
        <f t="shared" si="21"/>
        <v>0.5744028461</v>
      </c>
      <c r="M157" s="4">
        <f t="shared" si="21"/>
        <v>0.1022862371</v>
      </c>
      <c r="N157" s="4">
        <f t="shared" si="21"/>
        <v>0.5755405258</v>
      </c>
      <c r="O157" s="4">
        <f t="shared" si="21"/>
        <v>2.162947985</v>
      </c>
      <c r="P157" s="4">
        <f t="shared" si="21"/>
        <v>0.2508411024</v>
      </c>
      <c r="Q157" s="4">
        <f t="shared" si="21"/>
        <v>0.2298804093</v>
      </c>
      <c r="R157" s="4">
        <f t="shared" si="21"/>
        <v>0</v>
      </c>
      <c r="S157" s="4">
        <f t="shared" si="21"/>
        <v>0.04801545914</v>
      </c>
      <c r="T157" s="4">
        <f t="shared" si="21"/>
        <v>0</v>
      </c>
      <c r="U157" s="4">
        <f t="shared" si="21"/>
        <v>0</v>
      </c>
      <c r="V157" s="4">
        <f t="shared" si="21"/>
        <v>0.7874919217</v>
      </c>
      <c r="W157" s="4">
        <f t="shared" si="21"/>
        <v>0.311605229</v>
      </c>
      <c r="X157" s="4">
        <f t="shared" si="21"/>
        <v>0.7840084974</v>
      </c>
      <c r="Y157" s="4">
        <f t="shared" si="21"/>
        <v>0.8404407389</v>
      </c>
      <c r="Z157" s="4">
        <f t="shared" si="21"/>
        <v>0.7442511342</v>
      </c>
      <c r="AA157" s="4">
        <f t="shared" si="21"/>
        <v>0.4472476213</v>
      </c>
      <c r="AB157" s="4">
        <f t="shared" si="21"/>
        <v>0.3321666464</v>
      </c>
      <c r="AC157" s="4">
        <f t="shared" si="21"/>
        <v>0.8671883698</v>
      </c>
      <c r="AD157" s="4">
        <f t="shared" si="21"/>
        <v>1.516729267</v>
      </c>
      <c r="AE157" s="4" t="str">
        <f t="shared" si="21"/>
        <v>#VALUE!</v>
      </c>
      <c r="AF157" s="4">
        <f t="shared" si="21"/>
        <v>0.2990600385</v>
      </c>
      <c r="AG157" s="4">
        <f t="shared" si="21"/>
        <v>0.305463806</v>
      </c>
      <c r="AH157" s="4">
        <f t="shared" si="21"/>
        <v>0.5772604826</v>
      </c>
      <c r="AI157" s="4">
        <f t="shared" si="21"/>
        <v>0.1024474831</v>
      </c>
      <c r="AJ157" s="4">
        <f t="shared" si="21"/>
        <v>0.3831446798</v>
      </c>
      <c r="AK157" s="4">
        <f t="shared" si="21"/>
        <v>1.138768772</v>
      </c>
      <c r="AL157" s="4">
        <f t="shared" si="21"/>
        <v>0.6056730419</v>
      </c>
      <c r="AM157" s="4">
        <f t="shared" si="21"/>
        <v>0.2685730374</v>
      </c>
      <c r="AN157" s="4">
        <f t="shared" si="21"/>
        <v>0.3532501936</v>
      </c>
      <c r="AO157" s="4">
        <f t="shared" si="21"/>
        <v>0.3259407613</v>
      </c>
      <c r="AP157" s="4">
        <f t="shared" si="21"/>
        <v>0.1981136784</v>
      </c>
      <c r="AQ157" s="4">
        <f t="shared" si="21"/>
        <v>8.163441961</v>
      </c>
      <c r="AR157" s="4">
        <f t="shared" si="21"/>
        <v>0</v>
      </c>
      <c r="AS157" s="4">
        <f t="shared" si="21"/>
        <v>0</v>
      </c>
      <c r="AT157" s="4">
        <f t="shared" si="21"/>
        <v>6.48901416</v>
      </c>
      <c r="AU157" s="4">
        <f t="shared" si="21"/>
        <v>0</v>
      </c>
      <c r="AV157" s="4">
        <f t="shared" si="21"/>
        <v>0</v>
      </c>
      <c r="AW157" s="4">
        <f t="shared" si="21"/>
        <v>0</v>
      </c>
      <c r="AX157" s="4">
        <f t="shared" si="21"/>
        <v>0</v>
      </c>
      <c r="AY157" s="4">
        <f t="shared" si="21"/>
        <v>0.3239098302</v>
      </c>
      <c r="AZ157" s="4">
        <f t="shared" si="21"/>
        <v>0</v>
      </c>
      <c r="BA157" s="4">
        <f t="shared" si="21"/>
        <v>0</v>
      </c>
      <c r="BB157" s="4">
        <f t="shared" si="21"/>
        <v>0.08635872104</v>
      </c>
      <c r="BC157" s="4">
        <f t="shared" si="21"/>
        <v>0.185388046</v>
      </c>
      <c r="BD157" s="4">
        <f t="shared" si="21"/>
        <v>1.16415861</v>
      </c>
      <c r="BE157" s="4">
        <f t="shared" si="21"/>
        <v>0</v>
      </c>
      <c r="BF157" s="4">
        <f t="shared" si="21"/>
        <v>0.3049672709</v>
      </c>
      <c r="BG157" s="4">
        <f t="shared" si="21"/>
        <v>0</v>
      </c>
      <c r="BH157" s="4">
        <f t="shared" si="21"/>
        <v>0.7849798123</v>
      </c>
      <c r="BI157" s="4">
        <f t="shared" si="21"/>
        <v>0.02301209984</v>
      </c>
      <c r="BJ157" s="4">
        <f t="shared" si="21"/>
        <v>0</v>
      </c>
      <c r="BK157" s="4">
        <f t="shared" si="21"/>
        <v>0.04299635917</v>
      </c>
      <c r="BL157" s="4">
        <f t="shared" si="21"/>
        <v>0.02284061606</v>
      </c>
      <c r="BM157" s="4" t="str">
        <f t="shared" si="21"/>
        <v>#VALUE!</v>
      </c>
      <c r="BN157" s="4">
        <f t="shared" si="21"/>
        <v>0</v>
      </c>
      <c r="BO157" s="4">
        <f t="shared" si="21"/>
        <v>0.1895957974</v>
      </c>
      <c r="BP157" s="4">
        <f t="shared" si="21"/>
        <v>0.03260879302</v>
      </c>
      <c r="BQ157" s="4">
        <f t="shared" si="21"/>
        <v>5.447165719</v>
      </c>
      <c r="BR157" s="4">
        <f t="shared" si="21"/>
        <v>14.75610015</v>
      </c>
      <c r="BS157" s="4">
        <f t="shared" si="21"/>
        <v>3.292194289</v>
      </c>
      <c r="BT157" s="4">
        <f t="shared" si="21"/>
        <v>0.5173077046</v>
      </c>
      <c r="BU157" s="4">
        <f t="shared" si="21"/>
        <v>0.2935943129</v>
      </c>
      <c r="BV157" s="4">
        <f t="shared" si="21"/>
        <v>0.2432970957</v>
      </c>
      <c r="BW157" s="4">
        <f t="shared" si="21"/>
        <v>0.09161841019</v>
      </c>
      <c r="BX157" s="4">
        <f t="shared" si="21"/>
        <v>0.1991592176</v>
      </c>
      <c r="BY157" s="4">
        <f t="shared" si="21"/>
        <v>0.2954883129</v>
      </c>
      <c r="BZ157" s="4">
        <f t="shared" si="21"/>
        <v>0.4950903169</v>
      </c>
      <c r="CA157" s="4" t="str">
        <f t="shared" si="21"/>
        <v>#VALUE!</v>
      </c>
      <c r="CB157" s="4" t="str">
        <f t="shared" si="21"/>
        <v>#VALUE!</v>
      </c>
      <c r="CC157" s="4">
        <f t="shared" si="21"/>
        <v>0</v>
      </c>
      <c r="CD157" s="4">
        <f t="shared" si="21"/>
        <v>0</v>
      </c>
      <c r="CE157" s="4">
        <f t="shared" si="21"/>
        <v>0</v>
      </c>
      <c r="CF157" s="4">
        <f t="shared" si="21"/>
        <v>0</v>
      </c>
      <c r="CG157" s="4">
        <f t="shared" si="21"/>
        <v>0</v>
      </c>
      <c r="CH157" s="4">
        <f t="shared" si="21"/>
        <v>0</v>
      </c>
      <c r="CI157" s="4">
        <f t="shared" si="21"/>
        <v>0</v>
      </c>
      <c r="CJ157" s="4">
        <f t="shared" si="21"/>
        <v>0</v>
      </c>
    </row>
    <row r="158" ht="15.75" customHeight="1">
      <c r="A158" s="15"/>
      <c r="B158" s="4" t="s">
        <v>98</v>
      </c>
      <c r="C158" s="4" t="str">
        <f t="shared" ref="C158:CJ158" si="22">C90/$E22</f>
        <v>#VALUE!</v>
      </c>
      <c r="D158" s="4" t="str">
        <f t="shared" si="22"/>
        <v>#VALUE!</v>
      </c>
      <c r="E158" s="4" t="str">
        <f t="shared" si="22"/>
        <v>#VALUE!</v>
      </c>
      <c r="F158" s="4" t="str">
        <f t="shared" si="22"/>
        <v>#VALUE!</v>
      </c>
      <c r="G158" s="4" t="str">
        <f t="shared" si="22"/>
        <v>#VALUE!</v>
      </c>
      <c r="H158" s="4" t="str">
        <f t="shared" si="22"/>
        <v>#VALUE!</v>
      </c>
      <c r="I158" s="4" t="str">
        <f t="shared" si="22"/>
        <v>#VALUE!</v>
      </c>
      <c r="J158" s="4" t="str">
        <f t="shared" si="22"/>
        <v>#VALUE!</v>
      </c>
      <c r="K158" s="4" t="str">
        <f t="shared" si="22"/>
        <v>#VALUE!</v>
      </c>
      <c r="L158" s="4" t="str">
        <f t="shared" si="22"/>
        <v>#VALUE!</v>
      </c>
      <c r="M158" s="4" t="str">
        <f t="shared" si="22"/>
        <v>#VALUE!</v>
      </c>
      <c r="N158" s="4" t="str">
        <f t="shared" si="22"/>
        <v>#VALUE!</v>
      </c>
      <c r="O158" s="4" t="str">
        <f t="shared" si="22"/>
        <v>#VALUE!</v>
      </c>
      <c r="P158" s="4" t="str">
        <f t="shared" si="22"/>
        <v>#VALUE!</v>
      </c>
      <c r="Q158" s="4" t="str">
        <f t="shared" si="22"/>
        <v>#VALUE!</v>
      </c>
      <c r="R158" s="4" t="str">
        <f t="shared" si="22"/>
        <v>#VALUE!</v>
      </c>
      <c r="S158" s="4" t="str">
        <f t="shared" si="22"/>
        <v>#VALUE!</v>
      </c>
      <c r="T158" s="4" t="str">
        <f t="shared" si="22"/>
        <v>#VALUE!</v>
      </c>
      <c r="U158" s="4" t="str">
        <f t="shared" si="22"/>
        <v>#VALUE!</v>
      </c>
      <c r="V158" s="4" t="str">
        <f t="shared" si="22"/>
        <v>#VALUE!</v>
      </c>
      <c r="W158" s="4" t="str">
        <f t="shared" si="22"/>
        <v>#VALUE!</v>
      </c>
      <c r="X158" s="4" t="str">
        <f t="shared" si="22"/>
        <v>#VALUE!</v>
      </c>
      <c r="Y158" s="4" t="str">
        <f t="shared" si="22"/>
        <v>#VALUE!</v>
      </c>
      <c r="Z158" s="4" t="str">
        <f t="shared" si="22"/>
        <v>#VALUE!</v>
      </c>
      <c r="AA158" s="4" t="str">
        <f t="shared" si="22"/>
        <v>#VALUE!</v>
      </c>
      <c r="AB158" s="4" t="str">
        <f t="shared" si="22"/>
        <v>#VALUE!</v>
      </c>
      <c r="AC158" s="4" t="str">
        <f t="shared" si="22"/>
        <v>#VALUE!</v>
      </c>
      <c r="AD158" s="4" t="str">
        <f t="shared" si="22"/>
        <v>#VALUE!</v>
      </c>
      <c r="AE158" s="4" t="str">
        <f t="shared" si="22"/>
        <v>#VALUE!</v>
      </c>
      <c r="AF158" s="4" t="str">
        <f t="shared" si="22"/>
        <v>#VALUE!</v>
      </c>
      <c r="AG158" s="4" t="str">
        <f t="shared" si="22"/>
        <v>#VALUE!</v>
      </c>
      <c r="AH158" s="4" t="str">
        <f t="shared" si="22"/>
        <v>#VALUE!</v>
      </c>
      <c r="AI158" s="4" t="str">
        <f t="shared" si="22"/>
        <v>#VALUE!</v>
      </c>
      <c r="AJ158" s="4" t="str">
        <f t="shared" si="22"/>
        <v>#VALUE!</v>
      </c>
      <c r="AK158" s="4" t="str">
        <f t="shared" si="22"/>
        <v>#VALUE!</v>
      </c>
      <c r="AL158" s="4" t="str">
        <f t="shared" si="22"/>
        <v>#VALUE!</v>
      </c>
      <c r="AM158" s="4" t="str">
        <f t="shared" si="22"/>
        <v>#VALUE!</v>
      </c>
      <c r="AN158" s="4" t="str">
        <f t="shared" si="22"/>
        <v>#VALUE!</v>
      </c>
      <c r="AO158" s="4" t="str">
        <f t="shared" si="22"/>
        <v>#VALUE!</v>
      </c>
      <c r="AP158" s="4" t="str">
        <f t="shared" si="22"/>
        <v>#VALUE!</v>
      </c>
      <c r="AQ158" s="4" t="str">
        <f t="shared" si="22"/>
        <v>#VALUE!</v>
      </c>
      <c r="AR158" s="4" t="str">
        <f t="shared" si="22"/>
        <v>#VALUE!</v>
      </c>
      <c r="AS158" s="4" t="str">
        <f t="shared" si="22"/>
        <v>#VALUE!</v>
      </c>
      <c r="AT158" s="4" t="str">
        <f t="shared" si="22"/>
        <v>#VALUE!</v>
      </c>
      <c r="AU158" s="4" t="str">
        <f t="shared" si="22"/>
        <v>#VALUE!</v>
      </c>
      <c r="AV158" s="4" t="str">
        <f t="shared" si="22"/>
        <v>#VALUE!</v>
      </c>
      <c r="AW158" s="4" t="str">
        <f t="shared" si="22"/>
        <v>#VALUE!</v>
      </c>
      <c r="AX158" s="4" t="str">
        <f t="shared" si="22"/>
        <v>#VALUE!</v>
      </c>
      <c r="AY158" s="4" t="str">
        <f t="shared" si="22"/>
        <v>#VALUE!</v>
      </c>
      <c r="AZ158" s="4" t="str">
        <f t="shared" si="22"/>
        <v>#VALUE!</v>
      </c>
      <c r="BA158" s="4" t="str">
        <f t="shared" si="22"/>
        <v>#VALUE!</v>
      </c>
      <c r="BB158" s="4" t="str">
        <f t="shared" si="22"/>
        <v>#VALUE!</v>
      </c>
      <c r="BC158" s="4" t="str">
        <f t="shared" si="22"/>
        <v>#VALUE!</v>
      </c>
      <c r="BD158" s="4" t="str">
        <f t="shared" si="22"/>
        <v>#VALUE!</v>
      </c>
      <c r="BE158" s="4" t="str">
        <f t="shared" si="22"/>
        <v>#VALUE!</v>
      </c>
      <c r="BF158" s="4" t="str">
        <f t="shared" si="22"/>
        <v>#VALUE!</v>
      </c>
      <c r="BG158" s="4" t="str">
        <f t="shared" si="22"/>
        <v>#VALUE!</v>
      </c>
      <c r="BH158" s="4" t="str">
        <f t="shared" si="22"/>
        <v>#VALUE!</v>
      </c>
      <c r="BI158" s="4" t="str">
        <f t="shared" si="22"/>
        <v>#VALUE!</v>
      </c>
      <c r="BJ158" s="4" t="str">
        <f t="shared" si="22"/>
        <v>#VALUE!</v>
      </c>
      <c r="BK158" s="4" t="str">
        <f t="shared" si="22"/>
        <v>#VALUE!</v>
      </c>
      <c r="BL158" s="4" t="str">
        <f t="shared" si="22"/>
        <v>#VALUE!</v>
      </c>
      <c r="BM158" s="4" t="str">
        <f t="shared" si="22"/>
        <v>#VALUE!</v>
      </c>
      <c r="BN158" s="4" t="str">
        <f t="shared" si="22"/>
        <v>#VALUE!</v>
      </c>
      <c r="BO158" s="4" t="str">
        <f t="shared" si="22"/>
        <v>#VALUE!</v>
      </c>
      <c r="BP158" s="4" t="str">
        <f t="shared" si="22"/>
        <v>#VALUE!</v>
      </c>
      <c r="BQ158" s="4" t="str">
        <f t="shared" si="22"/>
        <v>#VALUE!</v>
      </c>
      <c r="BR158" s="4" t="str">
        <f t="shared" si="22"/>
        <v>#VALUE!</v>
      </c>
      <c r="BS158" s="4" t="str">
        <f t="shared" si="22"/>
        <v>#VALUE!</v>
      </c>
      <c r="BT158" s="4" t="str">
        <f t="shared" si="22"/>
        <v>#VALUE!</v>
      </c>
      <c r="BU158" s="4" t="str">
        <f t="shared" si="22"/>
        <v>#VALUE!</v>
      </c>
      <c r="BV158" s="4" t="str">
        <f t="shared" si="22"/>
        <v>#VALUE!</v>
      </c>
      <c r="BW158" s="4" t="str">
        <f t="shared" si="22"/>
        <v>#VALUE!</v>
      </c>
      <c r="BX158" s="4" t="str">
        <f t="shared" si="22"/>
        <v>#VALUE!</v>
      </c>
      <c r="BY158" s="4" t="str">
        <f t="shared" si="22"/>
        <v>#VALUE!</v>
      </c>
      <c r="BZ158" s="4" t="str">
        <f t="shared" si="22"/>
        <v>#VALUE!</v>
      </c>
      <c r="CA158" s="4" t="str">
        <f t="shared" si="22"/>
        <v>#VALUE!</v>
      </c>
      <c r="CB158" s="4" t="str">
        <f t="shared" si="22"/>
        <v>#VALUE!</v>
      </c>
      <c r="CC158" s="4" t="str">
        <f t="shared" si="22"/>
        <v>#VALUE!</v>
      </c>
      <c r="CD158" s="4" t="str">
        <f t="shared" si="22"/>
        <v>#VALUE!</v>
      </c>
      <c r="CE158" s="4" t="str">
        <f t="shared" si="22"/>
        <v>#VALUE!</v>
      </c>
      <c r="CF158" s="4" t="str">
        <f t="shared" si="22"/>
        <v>#VALUE!</v>
      </c>
      <c r="CG158" s="4" t="str">
        <f t="shared" si="22"/>
        <v>#VALUE!</v>
      </c>
      <c r="CH158" s="4" t="str">
        <f t="shared" si="22"/>
        <v>#VALUE!</v>
      </c>
      <c r="CI158" s="4" t="str">
        <f t="shared" si="22"/>
        <v>#VALUE!</v>
      </c>
      <c r="CJ158" s="4" t="str">
        <f t="shared" si="22"/>
        <v>#VALUE!</v>
      </c>
    </row>
    <row r="159" ht="15.75" customHeight="1">
      <c r="A159" s="15"/>
      <c r="B159" s="4" t="s">
        <v>39</v>
      </c>
      <c r="C159" s="4">
        <f t="shared" ref="C159:CJ159" si="23">C91/$E23</f>
        <v>0.7446161671</v>
      </c>
      <c r="D159" s="4">
        <f t="shared" si="23"/>
        <v>0.3220258471</v>
      </c>
      <c r="E159" s="4">
        <f t="shared" si="23"/>
        <v>0.2361227634</v>
      </c>
      <c r="F159" s="4">
        <f t="shared" si="23"/>
        <v>0.3019404307</v>
      </c>
      <c r="G159" s="4">
        <f t="shared" si="23"/>
        <v>0.5598469989</v>
      </c>
      <c r="H159" s="4">
        <f t="shared" si="23"/>
        <v>0</v>
      </c>
      <c r="I159" s="4">
        <f t="shared" si="23"/>
        <v>0</v>
      </c>
      <c r="J159" s="4">
        <f t="shared" si="23"/>
        <v>0.6855482053</v>
      </c>
      <c r="K159" s="4">
        <f t="shared" si="23"/>
        <v>0.6828383842</v>
      </c>
      <c r="L159" s="4">
        <f t="shared" si="23"/>
        <v>0.7284361672</v>
      </c>
      <c r="M159" s="4">
        <f t="shared" si="23"/>
        <v>0.1239034286</v>
      </c>
      <c r="N159" s="4">
        <f t="shared" si="23"/>
        <v>0.7126303389</v>
      </c>
      <c r="O159" s="4">
        <f t="shared" si="23"/>
        <v>1.841642087</v>
      </c>
      <c r="P159" s="4">
        <f t="shared" si="23"/>
        <v>0.342429894</v>
      </c>
      <c r="Q159" s="4">
        <f t="shared" si="23"/>
        <v>0.1733160084</v>
      </c>
      <c r="R159" s="4">
        <f t="shared" si="23"/>
        <v>0</v>
      </c>
      <c r="S159" s="4">
        <f t="shared" si="23"/>
        <v>0.07771661761</v>
      </c>
      <c r="T159" s="4">
        <f t="shared" si="23"/>
        <v>0</v>
      </c>
      <c r="U159" s="4">
        <f t="shared" si="23"/>
        <v>0</v>
      </c>
      <c r="V159" s="4">
        <f t="shared" si="23"/>
        <v>1.17505386</v>
      </c>
      <c r="W159" s="4">
        <f t="shared" si="23"/>
        <v>0.4312532703</v>
      </c>
      <c r="X159" s="4">
        <f t="shared" si="23"/>
        <v>1.265775865</v>
      </c>
      <c r="Y159" s="4">
        <f t="shared" si="23"/>
        <v>1.078133176</v>
      </c>
      <c r="Z159" s="4">
        <f t="shared" si="23"/>
        <v>1.137540231</v>
      </c>
      <c r="AA159" s="4">
        <f t="shared" si="23"/>
        <v>0.8435100222</v>
      </c>
      <c r="AB159" s="4">
        <f t="shared" si="23"/>
        <v>0.4015358576</v>
      </c>
      <c r="AC159" s="4">
        <f t="shared" si="23"/>
        <v>0.8952874837</v>
      </c>
      <c r="AD159" s="4">
        <f t="shared" si="23"/>
        <v>1.854682553</v>
      </c>
      <c r="AE159" s="4" t="str">
        <f t="shared" si="23"/>
        <v>#VALUE!</v>
      </c>
      <c r="AF159" s="4">
        <f t="shared" si="23"/>
        <v>0.3414579247</v>
      </c>
      <c r="AG159" s="4">
        <f t="shared" si="23"/>
        <v>0.3847449056</v>
      </c>
      <c r="AH159" s="4">
        <f t="shared" si="23"/>
        <v>0.7880376159</v>
      </c>
      <c r="AI159" s="4">
        <f t="shared" si="23"/>
        <v>0.1441949317</v>
      </c>
      <c r="AJ159" s="4">
        <f t="shared" si="23"/>
        <v>0.417166293</v>
      </c>
      <c r="AK159" s="4">
        <f t="shared" si="23"/>
        <v>1.359092225</v>
      </c>
      <c r="AL159" s="4">
        <f t="shared" si="23"/>
        <v>0.5988646229</v>
      </c>
      <c r="AM159" s="4">
        <f t="shared" si="23"/>
        <v>0.3650979716</v>
      </c>
      <c r="AN159" s="4">
        <f t="shared" si="23"/>
        <v>0.428350517</v>
      </c>
      <c r="AO159" s="4">
        <f t="shared" si="23"/>
        <v>0.4149168784</v>
      </c>
      <c r="AP159" s="4">
        <f t="shared" si="23"/>
        <v>0.276894317</v>
      </c>
      <c r="AQ159" s="4">
        <f t="shared" si="23"/>
        <v>35.54507307</v>
      </c>
      <c r="AR159" s="4">
        <f t="shared" si="23"/>
        <v>0</v>
      </c>
      <c r="AS159" s="4">
        <f t="shared" si="23"/>
        <v>0</v>
      </c>
      <c r="AT159" s="4">
        <f t="shared" si="23"/>
        <v>28.54485821</v>
      </c>
      <c r="AU159" s="4">
        <f t="shared" si="23"/>
        <v>0</v>
      </c>
      <c r="AV159" s="4">
        <f t="shared" si="23"/>
        <v>0</v>
      </c>
      <c r="AW159" s="4">
        <f t="shared" si="23"/>
        <v>0</v>
      </c>
      <c r="AX159" s="4">
        <f t="shared" si="23"/>
        <v>0</v>
      </c>
      <c r="AY159" s="4">
        <f t="shared" si="23"/>
        <v>0.3323652617</v>
      </c>
      <c r="AZ159" s="4">
        <f t="shared" si="23"/>
        <v>0</v>
      </c>
      <c r="BA159" s="4">
        <f t="shared" si="23"/>
        <v>0</v>
      </c>
      <c r="BB159" s="4">
        <f t="shared" si="23"/>
        <v>0.1115923049</v>
      </c>
      <c r="BC159" s="4">
        <f t="shared" si="23"/>
        <v>0.2373782846</v>
      </c>
      <c r="BD159" s="4">
        <f t="shared" si="23"/>
        <v>1.437269249</v>
      </c>
      <c r="BE159" s="4">
        <f t="shared" si="23"/>
        <v>0</v>
      </c>
      <c r="BF159" s="4">
        <f t="shared" si="23"/>
        <v>0.4455711818</v>
      </c>
      <c r="BG159" s="4">
        <f t="shared" si="23"/>
        <v>0</v>
      </c>
      <c r="BH159" s="4">
        <f t="shared" si="23"/>
        <v>1.176834099</v>
      </c>
      <c r="BI159" s="4">
        <f t="shared" si="23"/>
        <v>0.02131462865</v>
      </c>
      <c r="BJ159" s="4">
        <f t="shared" si="23"/>
        <v>0</v>
      </c>
      <c r="BK159" s="4">
        <f t="shared" si="23"/>
        <v>0.04624527535</v>
      </c>
      <c r="BL159" s="4">
        <f t="shared" si="23"/>
        <v>0.09797888853</v>
      </c>
      <c r="BM159" s="4" t="str">
        <f t="shared" si="23"/>
        <v>#VALUE!</v>
      </c>
      <c r="BN159" s="4">
        <f t="shared" si="23"/>
        <v>0</v>
      </c>
      <c r="BO159" s="4">
        <f t="shared" si="23"/>
        <v>0.1876602288</v>
      </c>
      <c r="BP159" s="4">
        <f t="shared" si="23"/>
        <v>0.03586639734</v>
      </c>
      <c r="BQ159" s="4">
        <f t="shared" si="23"/>
        <v>8.815043746</v>
      </c>
      <c r="BR159" s="4">
        <f t="shared" si="23"/>
        <v>26.34758937</v>
      </c>
      <c r="BS159" s="4">
        <f t="shared" si="23"/>
        <v>3.535389913</v>
      </c>
      <c r="BT159" s="4">
        <f t="shared" si="23"/>
        <v>0.6842561439</v>
      </c>
      <c r="BU159" s="4">
        <f t="shared" si="23"/>
        <v>0.3612320186</v>
      </c>
      <c r="BV159" s="4">
        <f t="shared" si="23"/>
        <v>0.2604643821</v>
      </c>
      <c r="BW159" s="4">
        <f t="shared" si="23"/>
        <v>0.1865844853</v>
      </c>
      <c r="BX159" s="4">
        <f t="shared" si="23"/>
        <v>0.3462315362</v>
      </c>
      <c r="BY159" s="4">
        <f t="shared" si="23"/>
        <v>0.3327920512</v>
      </c>
      <c r="BZ159" s="4">
        <f t="shared" si="23"/>
        <v>0.6094992824</v>
      </c>
      <c r="CA159" s="4" t="str">
        <f t="shared" si="23"/>
        <v>#VALUE!</v>
      </c>
      <c r="CB159" s="4" t="str">
        <f t="shared" si="23"/>
        <v>#VALUE!</v>
      </c>
      <c r="CC159" s="4">
        <f t="shared" si="23"/>
        <v>0</v>
      </c>
      <c r="CD159" s="4">
        <f t="shared" si="23"/>
        <v>0</v>
      </c>
      <c r="CE159" s="4">
        <f t="shared" si="23"/>
        <v>0</v>
      </c>
      <c r="CF159" s="4">
        <f t="shared" si="23"/>
        <v>0</v>
      </c>
      <c r="CG159" s="4">
        <f t="shared" si="23"/>
        <v>0</v>
      </c>
      <c r="CH159" s="4">
        <f t="shared" si="23"/>
        <v>0</v>
      </c>
      <c r="CI159" s="4">
        <f t="shared" si="23"/>
        <v>0</v>
      </c>
      <c r="CJ159" s="4">
        <f t="shared" si="23"/>
        <v>0</v>
      </c>
    </row>
    <row r="160" ht="15.75" customHeight="1">
      <c r="A160" s="15"/>
      <c r="B160" s="4" t="s">
        <v>40</v>
      </c>
      <c r="C160" s="4">
        <f t="shared" ref="C160:CJ160" si="24">C92/$E24</f>
        <v>0.4804843971</v>
      </c>
      <c r="D160" s="4">
        <f t="shared" si="24"/>
        <v>0.2923202963</v>
      </c>
      <c r="E160" s="4">
        <f t="shared" si="24"/>
        <v>0.145426231</v>
      </c>
      <c r="F160" s="4">
        <f t="shared" si="24"/>
        <v>0.1119403073</v>
      </c>
      <c r="G160" s="4">
        <f t="shared" si="24"/>
        <v>0.2770345747</v>
      </c>
      <c r="H160" s="4">
        <f t="shared" si="24"/>
        <v>0</v>
      </c>
      <c r="I160" s="4">
        <f t="shared" si="24"/>
        <v>0</v>
      </c>
      <c r="J160" s="4">
        <f t="shared" si="24"/>
        <v>0.462936304</v>
      </c>
      <c r="K160" s="4">
        <f t="shared" si="24"/>
        <v>0.2996265086</v>
      </c>
      <c r="L160" s="4">
        <f t="shared" si="24"/>
        <v>0.3694916491</v>
      </c>
      <c r="M160" s="4">
        <f t="shared" si="24"/>
        <v>0.07766455457</v>
      </c>
      <c r="N160" s="4">
        <f t="shared" si="24"/>
        <v>0.5547577485</v>
      </c>
      <c r="O160" s="4">
        <f t="shared" si="24"/>
        <v>1.385640179</v>
      </c>
      <c r="P160" s="4">
        <f t="shared" si="24"/>
        <v>0.1357881987</v>
      </c>
      <c r="Q160" s="4">
        <f t="shared" si="24"/>
        <v>0.1774713937</v>
      </c>
      <c r="R160" s="4">
        <f t="shared" si="24"/>
        <v>0</v>
      </c>
      <c r="S160" s="4">
        <f t="shared" si="24"/>
        <v>0.04259897287</v>
      </c>
      <c r="T160" s="4">
        <f t="shared" si="24"/>
        <v>0</v>
      </c>
      <c r="U160" s="4">
        <f t="shared" si="24"/>
        <v>0</v>
      </c>
      <c r="V160" s="4">
        <f t="shared" si="24"/>
        <v>0.5998403863</v>
      </c>
      <c r="W160" s="4">
        <f t="shared" si="24"/>
        <v>0.2196007067</v>
      </c>
      <c r="X160" s="4">
        <f t="shared" si="24"/>
        <v>0.1350901829</v>
      </c>
      <c r="Y160" s="4">
        <f t="shared" si="24"/>
        <v>0.3469750492</v>
      </c>
      <c r="Z160" s="4">
        <f t="shared" si="24"/>
        <v>0.4467865967</v>
      </c>
      <c r="AA160" s="4">
        <f t="shared" si="24"/>
        <v>0.1614452811</v>
      </c>
      <c r="AB160" s="4">
        <f t="shared" si="24"/>
        <v>0.1643209178</v>
      </c>
      <c r="AC160" s="4">
        <f t="shared" si="24"/>
        <v>0.604870102</v>
      </c>
      <c r="AD160" s="4">
        <f t="shared" si="24"/>
        <v>0.750079748</v>
      </c>
      <c r="AE160" s="4" t="str">
        <f t="shared" si="24"/>
        <v>#VALUE!</v>
      </c>
      <c r="AF160" s="4">
        <f t="shared" si="24"/>
        <v>0.2044762469</v>
      </c>
      <c r="AG160" s="4">
        <f t="shared" si="24"/>
        <v>0.184242029</v>
      </c>
      <c r="AH160" s="4">
        <f t="shared" si="24"/>
        <v>0.4015368118</v>
      </c>
      <c r="AI160" s="4">
        <f t="shared" si="24"/>
        <v>0.1126806984</v>
      </c>
      <c r="AJ160" s="4">
        <f t="shared" si="24"/>
        <v>0.2015876622</v>
      </c>
      <c r="AK160" s="4">
        <f t="shared" si="24"/>
        <v>0.7327246981</v>
      </c>
      <c r="AL160" s="4">
        <f t="shared" si="24"/>
        <v>0.4435260508</v>
      </c>
      <c r="AM160" s="4">
        <f t="shared" si="24"/>
        <v>0.2076296773</v>
      </c>
      <c r="AN160" s="4">
        <f t="shared" si="24"/>
        <v>0.3254448526</v>
      </c>
      <c r="AO160" s="4">
        <f t="shared" si="24"/>
        <v>0.2194017781</v>
      </c>
      <c r="AP160" s="4">
        <f t="shared" si="24"/>
        <v>0.1755680354</v>
      </c>
      <c r="AQ160" s="4">
        <f t="shared" si="24"/>
        <v>3.540764474</v>
      </c>
      <c r="AR160" s="4">
        <f t="shared" si="24"/>
        <v>0</v>
      </c>
      <c r="AS160" s="4">
        <f t="shared" si="24"/>
        <v>0</v>
      </c>
      <c r="AT160" s="4">
        <f t="shared" si="24"/>
        <v>4.126941172</v>
      </c>
      <c r="AU160" s="4">
        <f t="shared" si="24"/>
        <v>0</v>
      </c>
      <c r="AV160" s="4">
        <f t="shared" si="24"/>
        <v>0</v>
      </c>
      <c r="AW160" s="4">
        <f t="shared" si="24"/>
        <v>0</v>
      </c>
      <c r="AX160" s="4">
        <f t="shared" si="24"/>
        <v>0</v>
      </c>
      <c r="AY160" s="4">
        <f t="shared" si="24"/>
        <v>0.1597914663</v>
      </c>
      <c r="AZ160" s="4">
        <f t="shared" si="24"/>
        <v>0</v>
      </c>
      <c r="BA160" s="4">
        <f t="shared" si="24"/>
        <v>0</v>
      </c>
      <c r="BB160" s="4">
        <f t="shared" si="24"/>
        <v>0</v>
      </c>
      <c r="BC160" s="4">
        <f t="shared" si="24"/>
        <v>0.2830730586</v>
      </c>
      <c r="BD160" s="4">
        <f t="shared" si="24"/>
        <v>0.7252277968</v>
      </c>
      <c r="BE160" s="4">
        <f t="shared" si="24"/>
        <v>0</v>
      </c>
      <c r="BF160" s="4">
        <f t="shared" si="24"/>
        <v>0.1966273949</v>
      </c>
      <c r="BG160" s="4">
        <f t="shared" si="24"/>
        <v>0</v>
      </c>
      <c r="BH160" s="4">
        <f t="shared" si="24"/>
        <v>0.5080083479</v>
      </c>
      <c r="BI160" s="4">
        <f t="shared" si="24"/>
        <v>0.01545169154</v>
      </c>
      <c r="BJ160" s="4">
        <f t="shared" si="24"/>
        <v>0</v>
      </c>
      <c r="BK160" s="4">
        <f t="shared" si="24"/>
        <v>0.03748450652</v>
      </c>
      <c r="BL160" s="4">
        <f t="shared" si="24"/>
        <v>0.01840030793</v>
      </c>
      <c r="BM160" s="4" t="str">
        <f t="shared" si="24"/>
        <v>#VALUE!</v>
      </c>
      <c r="BN160" s="4">
        <f t="shared" si="24"/>
        <v>0</v>
      </c>
      <c r="BO160" s="4">
        <f t="shared" si="24"/>
        <v>0.0810392784</v>
      </c>
      <c r="BP160" s="4">
        <f t="shared" si="24"/>
        <v>0.02084748296</v>
      </c>
      <c r="BQ160" s="4">
        <f t="shared" si="24"/>
        <v>0.9862692175</v>
      </c>
      <c r="BR160" s="4">
        <f t="shared" si="24"/>
        <v>3.036554604</v>
      </c>
      <c r="BS160" s="4">
        <f t="shared" si="24"/>
        <v>1.110126408</v>
      </c>
      <c r="BT160" s="4">
        <f t="shared" si="24"/>
        <v>0.2053025657</v>
      </c>
      <c r="BU160" s="4">
        <f t="shared" si="24"/>
        <v>0.1102570652</v>
      </c>
      <c r="BV160" s="4">
        <f t="shared" si="24"/>
        <v>0.1741531703</v>
      </c>
      <c r="BW160" s="4">
        <f t="shared" si="24"/>
        <v>0.02226470218</v>
      </c>
      <c r="BX160" s="4">
        <f t="shared" si="24"/>
        <v>0.07163666454</v>
      </c>
      <c r="BY160" s="4">
        <f t="shared" si="24"/>
        <v>0.1173831824</v>
      </c>
      <c r="BZ160" s="4">
        <f t="shared" si="24"/>
        <v>0.2713762917</v>
      </c>
      <c r="CA160" s="4" t="str">
        <f t="shared" si="24"/>
        <v>#VALUE!</v>
      </c>
      <c r="CB160" s="4" t="str">
        <f t="shared" si="24"/>
        <v>#VALUE!</v>
      </c>
      <c r="CC160" s="4">
        <f t="shared" si="24"/>
        <v>0</v>
      </c>
      <c r="CD160" s="4">
        <f t="shared" si="24"/>
        <v>0</v>
      </c>
      <c r="CE160" s="4">
        <f t="shared" si="24"/>
        <v>0</v>
      </c>
      <c r="CF160" s="4">
        <f t="shared" si="24"/>
        <v>0</v>
      </c>
      <c r="CG160" s="4">
        <f t="shared" si="24"/>
        <v>0</v>
      </c>
      <c r="CH160" s="4">
        <f t="shared" si="24"/>
        <v>0</v>
      </c>
      <c r="CI160" s="4">
        <f t="shared" si="24"/>
        <v>0</v>
      </c>
      <c r="CJ160" s="4">
        <f t="shared" si="24"/>
        <v>0</v>
      </c>
    </row>
    <row r="161" ht="15.75" customHeight="1">
      <c r="A161" s="15"/>
      <c r="B161" s="4" t="s">
        <v>41</v>
      </c>
      <c r="C161" s="4">
        <f t="shared" ref="C161:CJ161" si="25">C93/$E25</f>
        <v>0.3441358757</v>
      </c>
      <c r="D161" s="4">
        <f t="shared" si="25"/>
        <v>0.2485217542</v>
      </c>
      <c r="E161" s="4">
        <f t="shared" si="25"/>
        <v>0.04899659386</v>
      </c>
      <c r="F161" s="4">
        <f t="shared" si="25"/>
        <v>0.02481408602</v>
      </c>
      <c r="G161" s="4">
        <f t="shared" si="25"/>
        <v>0.2044062009</v>
      </c>
      <c r="H161" s="4">
        <f t="shared" si="25"/>
        <v>0</v>
      </c>
      <c r="I161" s="4">
        <f t="shared" si="25"/>
        <v>0</v>
      </c>
      <c r="J161" s="4">
        <f t="shared" si="25"/>
        <v>0.3737178294</v>
      </c>
      <c r="K161" s="4">
        <f t="shared" si="25"/>
        <v>0.1586210421</v>
      </c>
      <c r="L161" s="4">
        <f t="shared" si="25"/>
        <v>0.2844535632</v>
      </c>
      <c r="M161" s="4">
        <f t="shared" si="25"/>
        <v>0.07845807307</v>
      </c>
      <c r="N161" s="4">
        <f t="shared" si="25"/>
        <v>0.4206541884</v>
      </c>
      <c r="O161" s="4">
        <f t="shared" si="25"/>
        <v>0.7837970383</v>
      </c>
      <c r="P161" s="4">
        <f t="shared" si="25"/>
        <v>0.1158075865</v>
      </c>
      <c r="Q161" s="4">
        <f t="shared" si="25"/>
        <v>0.1305918703</v>
      </c>
      <c r="R161" s="4">
        <f t="shared" si="25"/>
        <v>0</v>
      </c>
      <c r="S161" s="4">
        <f t="shared" si="25"/>
        <v>0.01566654619</v>
      </c>
      <c r="T161" s="4">
        <f t="shared" si="25"/>
        <v>0</v>
      </c>
      <c r="U161" s="4">
        <f t="shared" si="25"/>
        <v>0</v>
      </c>
      <c r="V161" s="4">
        <f t="shared" si="25"/>
        <v>0.418533108</v>
      </c>
      <c r="W161" s="4">
        <f t="shared" si="25"/>
        <v>0.148110559</v>
      </c>
      <c r="X161" s="4">
        <f t="shared" si="25"/>
        <v>0.07538049847</v>
      </c>
      <c r="Y161" s="4">
        <f t="shared" si="25"/>
        <v>0.1436177139</v>
      </c>
      <c r="Z161" s="4">
        <f t="shared" si="25"/>
        <v>0.2329768993</v>
      </c>
      <c r="AA161" s="4">
        <f t="shared" si="25"/>
        <v>0.1049089079</v>
      </c>
      <c r="AB161" s="4">
        <f t="shared" si="25"/>
        <v>0</v>
      </c>
      <c r="AC161" s="4">
        <f t="shared" si="25"/>
        <v>0.2672731764</v>
      </c>
      <c r="AD161" s="4">
        <f t="shared" si="25"/>
        <v>0.5188165271</v>
      </c>
      <c r="AE161" s="4" t="str">
        <f t="shared" si="25"/>
        <v>#VALUE!</v>
      </c>
      <c r="AF161" s="4">
        <f t="shared" si="25"/>
        <v>0.1385979451</v>
      </c>
      <c r="AG161" s="4">
        <f t="shared" si="25"/>
        <v>0.1620089297</v>
      </c>
      <c r="AH161" s="4">
        <f t="shared" si="25"/>
        <v>0.3194057567</v>
      </c>
      <c r="AI161" s="4">
        <f t="shared" si="25"/>
        <v>0.07981006412</v>
      </c>
      <c r="AJ161" s="4">
        <f t="shared" si="25"/>
        <v>0.1700332582</v>
      </c>
      <c r="AK161" s="4">
        <f t="shared" si="25"/>
        <v>0.556385085</v>
      </c>
      <c r="AL161" s="4">
        <f t="shared" si="25"/>
        <v>0.2913558973</v>
      </c>
      <c r="AM161" s="4">
        <f t="shared" si="25"/>
        <v>0.12278902</v>
      </c>
      <c r="AN161" s="4">
        <f t="shared" si="25"/>
        <v>0.2585722439</v>
      </c>
      <c r="AO161" s="4">
        <f t="shared" si="25"/>
        <v>0.1800302038</v>
      </c>
      <c r="AP161" s="4">
        <f t="shared" si="25"/>
        <v>0.09845683181</v>
      </c>
      <c r="AQ161" s="4">
        <f t="shared" si="25"/>
        <v>1.790707891</v>
      </c>
      <c r="AR161" s="4">
        <f t="shared" si="25"/>
        <v>0</v>
      </c>
      <c r="AS161" s="4">
        <f t="shared" si="25"/>
        <v>0</v>
      </c>
      <c r="AT161" s="4">
        <f t="shared" si="25"/>
        <v>3.042615099</v>
      </c>
      <c r="AU161" s="4">
        <f t="shared" si="25"/>
        <v>0</v>
      </c>
      <c r="AV161" s="4">
        <f t="shared" si="25"/>
        <v>0</v>
      </c>
      <c r="AW161" s="4">
        <f t="shared" si="25"/>
        <v>0</v>
      </c>
      <c r="AX161" s="4">
        <f t="shared" si="25"/>
        <v>0</v>
      </c>
      <c r="AY161" s="4">
        <f t="shared" si="25"/>
        <v>0.1202310676</v>
      </c>
      <c r="AZ161" s="4">
        <f t="shared" si="25"/>
        <v>0</v>
      </c>
      <c r="BA161" s="4">
        <f t="shared" si="25"/>
        <v>0</v>
      </c>
      <c r="BB161" s="4">
        <f t="shared" si="25"/>
        <v>0.01553511952</v>
      </c>
      <c r="BC161" s="4">
        <f t="shared" si="25"/>
        <v>0.1014407041</v>
      </c>
      <c r="BD161" s="4">
        <f t="shared" si="25"/>
        <v>0.5115345159</v>
      </c>
      <c r="BE161" s="4">
        <f t="shared" si="25"/>
        <v>0</v>
      </c>
      <c r="BF161" s="4">
        <f t="shared" si="25"/>
        <v>0.1619529517</v>
      </c>
      <c r="BG161" s="4">
        <f t="shared" si="25"/>
        <v>0</v>
      </c>
      <c r="BH161" s="4">
        <f t="shared" si="25"/>
        <v>0.4185927367</v>
      </c>
      <c r="BI161" s="4">
        <f t="shared" si="25"/>
        <v>0.02264554591</v>
      </c>
      <c r="BJ161" s="4">
        <f t="shared" si="25"/>
        <v>0</v>
      </c>
      <c r="BK161" s="4">
        <f t="shared" si="25"/>
        <v>0.03677147944</v>
      </c>
      <c r="BL161" s="4">
        <f t="shared" si="25"/>
        <v>0.01342134053</v>
      </c>
      <c r="BM161" s="4" t="str">
        <f t="shared" si="25"/>
        <v>#VALUE!</v>
      </c>
      <c r="BN161" s="4">
        <f t="shared" si="25"/>
        <v>0</v>
      </c>
      <c r="BO161" s="4">
        <f t="shared" si="25"/>
        <v>0.06677935287</v>
      </c>
      <c r="BP161" s="4">
        <f t="shared" si="25"/>
        <v>0</v>
      </c>
      <c r="BQ161" s="4">
        <f t="shared" si="25"/>
        <v>0.5416799006</v>
      </c>
      <c r="BR161" s="4">
        <f t="shared" si="25"/>
        <v>1.39303755</v>
      </c>
      <c r="BS161" s="4">
        <f t="shared" si="25"/>
        <v>0.4418029306</v>
      </c>
      <c r="BT161" s="4">
        <f t="shared" si="25"/>
        <v>0.08880062209</v>
      </c>
      <c r="BU161" s="4">
        <f t="shared" si="25"/>
        <v>0.06014960736</v>
      </c>
      <c r="BV161" s="4">
        <f t="shared" si="25"/>
        <v>0.1382547755</v>
      </c>
      <c r="BW161" s="4">
        <f t="shared" si="25"/>
        <v>0.04187278141</v>
      </c>
      <c r="BX161" s="4">
        <f t="shared" si="25"/>
        <v>0</v>
      </c>
      <c r="BY161" s="4">
        <f t="shared" si="25"/>
        <v>0.07983683622</v>
      </c>
      <c r="BZ161" s="4">
        <f t="shared" si="25"/>
        <v>0.1527409154</v>
      </c>
      <c r="CA161" s="4" t="str">
        <f t="shared" si="25"/>
        <v>#VALUE!</v>
      </c>
      <c r="CB161" s="4" t="str">
        <f t="shared" si="25"/>
        <v>#VALUE!</v>
      </c>
      <c r="CC161" s="4">
        <f t="shared" si="25"/>
        <v>0</v>
      </c>
      <c r="CD161" s="4">
        <f t="shared" si="25"/>
        <v>0</v>
      </c>
      <c r="CE161" s="4">
        <f t="shared" si="25"/>
        <v>0</v>
      </c>
      <c r="CF161" s="4">
        <f t="shared" si="25"/>
        <v>0</v>
      </c>
      <c r="CG161" s="4">
        <f t="shared" si="25"/>
        <v>0</v>
      </c>
      <c r="CH161" s="4">
        <f t="shared" si="25"/>
        <v>0</v>
      </c>
      <c r="CI161" s="4">
        <f t="shared" si="25"/>
        <v>0</v>
      </c>
      <c r="CJ161" s="4">
        <f t="shared" si="25"/>
        <v>0</v>
      </c>
    </row>
    <row r="162" ht="15.75" customHeight="1">
      <c r="A162" s="16"/>
      <c r="B162" s="4" t="s">
        <v>42</v>
      </c>
      <c r="C162" s="4">
        <f t="shared" ref="C162:CJ162" si="26">C94/$E26</f>
        <v>0.1235305942</v>
      </c>
      <c r="D162" s="4">
        <f t="shared" si="26"/>
        <v>0.2902816346</v>
      </c>
      <c r="E162" s="4">
        <f t="shared" si="26"/>
        <v>0.01686482087</v>
      </c>
      <c r="F162" s="4">
        <f t="shared" si="26"/>
        <v>0</v>
      </c>
      <c r="G162" s="4">
        <f t="shared" si="26"/>
        <v>0.124034355</v>
      </c>
      <c r="H162" s="4">
        <f t="shared" si="26"/>
        <v>0</v>
      </c>
      <c r="I162" s="4">
        <f t="shared" si="26"/>
        <v>0</v>
      </c>
      <c r="J162" s="4">
        <f t="shared" si="26"/>
        <v>0.01358044912</v>
      </c>
      <c r="K162" s="4">
        <f t="shared" si="26"/>
        <v>0.04233700359</v>
      </c>
      <c r="L162" s="4">
        <f t="shared" si="26"/>
        <v>0.03254716864</v>
      </c>
      <c r="M162" s="4">
        <f t="shared" si="26"/>
        <v>0.01584116892</v>
      </c>
      <c r="N162" s="4">
        <f t="shared" si="26"/>
        <v>0</v>
      </c>
      <c r="O162" s="4">
        <f t="shared" si="26"/>
        <v>0</v>
      </c>
      <c r="P162" s="4">
        <f t="shared" si="26"/>
        <v>0</v>
      </c>
      <c r="Q162" s="4">
        <f t="shared" si="26"/>
        <v>0</v>
      </c>
      <c r="R162" s="4">
        <f t="shared" si="26"/>
        <v>0</v>
      </c>
      <c r="S162" s="4">
        <f t="shared" si="26"/>
        <v>0</v>
      </c>
      <c r="T162" s="4">
        <f t="shared" si="26"/>
        <v>0</v>
      </c>
      <c r="U162" s="4">
        <f t="shared" si="26"/>
        <v>0</v>
      </c>
      <c r="V162" s="4">
        <f t="shared" si="26"/>
        <v>0.01676183528</v>
      </c>
      <c r="W162" s="4">
        <f t="shared" si="26"/>
        <v>0</v>
      </c>
      <c r="X162" s="4">
        <f t="shared" si="26"/>
        <v>0</v>
      </c>
      <c r="Y162" s="4">
        <f t="shared" si="26"/>
        <v>0.01513019612</v>
      </c>
      <c r="Z162" s="4">
        <f t="shared" si="26"/>
        <v>0.1117517725</v>
      </c>
      <c r="AA162" s="4">
        <f t="shared" si="26"/>
        <v>0</v>
      </c>
      <c r="AB162" s="4">
        <f t="shared" si="26"/>
        <v>0.01437331408</v>
      </c>
      <c r="AC162" s="4">
        <f t="shared" si="26"/>
        <v>0.05659492418</v>
      </c>
      <c r="AD162" s="4">
        <f t="shared" si="26"/>
        <v>0.1077539463</v>
      </c>
      <c r="AE162" s="4" t="str">
        <f t="shared" si="26"/>
        <v>#VALUE!</v>
      </c>
      <c r="AF162" s="4">
        <f t="shared" si="26"/>
        <v>0.04328248575</v>
      </c>
      <c r="AG162" s="4">
        <f t="shared" si="26"/>
        <v>0</v>
      </c>
      <c r="AH162" s="4">
        <f t="shared" si="26"/>
        <v>0.05460469664</v>
      </c>
      <c r="AI162" s="4">
        <f t="shared" si="26"/>
        <v>0</v>
      </c>
      <c r="AJ162" s="4">
        <f t="shared" si="26"/>
        <v>0</v>
      </c>
      <c r="AK162" s="4">
        <f t="shared" si="26"/>
        <v>0.1124379295</v>
      </c>
      <c r="AL162" s="4">
        <f t="shared" si="26"/>
        <v>0.09440056183</v>
      </c>
      <c r="AM162" s="4">
        <f t="shared" si="26"/>
        <v>0</v>
      </c>
      <c r="AN162" s="4">
        <f t="shared" si="26"/>
        <v>0.05147914604</v>
      </c>
      <c r="AO162" s="4">
        <f t="shared" si="26"/>
        <v>0</v>
      </c>
      <c r="AP162" s="4">
        <f t="shared" si="26"/>
        <v>0.01256672349</v>
      </c>
      <c r="AQ162" s="4">
        <f t="shared" si="26"/>
        <v>9.520798126</v>
      </c>
      <c r="AR162" s="4">
        <f t="shared" si="26"/>
        <v>0</v>
      </c>
      <c r="AS162" s="4">
        <f t="shared" si="26"/>
        <v>0</v>
      </c>
      <c r="AT162" s="4">
        <f t="shared" si="26"/>
        <v>9.594104013</v>
      </c>
      <c r="AU162" s="4">
        <f t="shared" si="26"/>
        <v>0</v>
      </c>
      <c r="AV162" s="4">
        <f t="shared" si="26"/>
        <v>0</v>
      </c>
      <c r="AW162" s="4">
        <f t="shared" si="26"/>
        <v>0</v>
      </c>
      <c r="AX162" s="4">
        <f t="shared" si="26"/>
        <v>0</v>
      </c>
      <c r="AY162" s="4">
        <f t="shared" si="26"/>
        <v>0.1468971559</v>
      </c>
      <c r="AZ162" s="4">
        <f t="shared" si="26"/>
        <v>0</v>
      </c>
      <c r="BA162" s="4">
        <f t="shared" si="26"/>
        <v>0</v>
      </c>
      <c r="BB162" s="4">
        <f t="shared" si="26"/>
        <v>0.09512394254</v>
      </c>
      <c r="BC162" s="4">
        <f t="shared" si="26"/>
        <v>0.05897972301</v>
      </c>
      <c r="BD162" s="4">
        <f t="shared" si="26"/>
        <v>0</v>
      </c>
      <c r="BE162" s="4">
        <f t="shared" si="26"/>
        <v>0</v>
      </c>
      <c r="BF162" s="4">
        <f t="shared" si="26"/>
        <v>0</v>
      </c>
      <c r="BG162" s="4">
        <f t="shared" si="26"/>
        <v>0</v>
      </c>
      <c r="BH162" s="4">
        <f t="shared" si="26"/>
        <v>0</v>
      </c>
      <c r="BI162" s="4">
        <f t="shared" si="26"/>
        <v>0.02110708268</v>
      </c>
      <c r="BJ162" s="4">
        <f t="shared" si="26"/>
        <v>0</v>
      </c>
      <c r="BK162" s="4">
        <f t="shared" si="26"/>
        <v>0.04520571061</v>
      </c>
      <c r="BL162" s="4">
        <f t="shared" si="26"/>
        <v>0.02198680296</v>
      </c>
      <c r="BM162" s="4" t="str">
        <f t="shared" si="26"/>
        <v>#VALUE!</v>
      </c>
      <c r="BN162" s="4">
        <f t="shared" si="26"/>
        <v>0</v>
      </c>
      <c r="BO162" s="4">
        <f t="shared" si="26"/>
        <v>0</v>
      </c>
      <c r="BP162" s="4">
        <f t="shared" si="26"/>
        <v>0</v>
      </c>
      <c r="BQ162" s="4">
        <f t="shared" si="26"/>
        <v>0.05035623088</v>
      </c>
      <c r="BR162" s="4">
        <f t="shared" si="26"/>
        <v>0.1168315677</v>
      </c>
      <c r="BS162" s="4">
        <f t="shared" si="26"/>
        <v>0.1057227727</v>
      </c>
      <c r="BT162" s="4">
        <f t="shared" si="26"/>
        <v>0</v>
      </c>
      <c r="BU162" s="4">
        <f t="shared" si="26"/>
        <v>0</v>
      </c>
      <c r="BV162" s="4">
        <f t="shared" si="26"/>
        <v>0</v>
      </c>
      <c r="BW162" s="4">
        <f t="shared" si="26"/>
        <v>0.01602852825</v>
      </c>
      <c r="BX162" s="4">
        <f t="shared" si="26"/>
        <v>0</v>
      </c>
      <c r="BY162" s="4">
        <f t="shared" si="26"/>
        <v>0</v>
      </c>
      <c r="BZ162" s="4">
        <f t="shared" si="26"/>
        <v>0</v>
      </c>
      <c r="CA162" s="4" t="str">
        <f t="shared" si="26"/>
        <v>#VALUE!</v>
      </c>
      <c r="CB162" s="4" t="str">
        <f t="shared" si="26"/>
        <v>#VALUE!</v>
      </c>
      <c r="CC162" s="4">
        <f t="shared" si="26"/>
        <v>0</v>
      </c>
      <c r="CD162" s="4">
        <f t="shared" si="26"/>
        <v>0</v>
      </c>
      <c r="CE162" s="4">
        <f t="shared" si="26"/>
        <v>0</v>
      </c>
      <c r="CF162" s="4">
        <f t="shared" si="26"/>
        <v>0</v>
      </c>
      <c r="CG162" s="4">
        <f t="shared" si="26"/>
        <v>0</v>
      </c>
      <c r="CH162" s="4">
        <f t="shared" si="26"/>
        <v>0</v>
      </c>
      <c r="CI162" s="4">
        <f t="shared" si="26"/>
        <v>0</v>
      </c>
      <c r="CJ162" s="4">
        <f t="shared" si="26"/>
        <v>0</v>
      </c>
    </row>
    <row r="163" ht="15.75" customHeight="1">
      <c r="A163" s="8" t="s">
        <v>43</v>
      </c>
      <c r="B163" s="4" t="s">
        <v>44</v>
      </c>
      <c r="C163" s="4">
        <f t="shared" ref="C163:CJ163" si="27">C95/$E27</f>
        <v>0</v>
      </c>
      <c r="D163" s="4">
        <f t="shared" si="27"/>
        <v>0.4973504248</v>
      </c>
      <c r="E163" s="4">
        <f t="shared" si="27"/>
        <v>0.7400691311</v>
      </c>
      <c r="F163" s="4">
        <f t="shared" si="27"/>
        <v>0.1727678593</v>
      </c>
      <c r="G163" s="4">
        <f t="shared" si="27"/>
        <v>0.4537677365</v>
      </c>
      <c r="H163" s="4">
        <f t="shared" si="27"/>
        <v>0</v>
      </c>
      <c r="I163" s="4">
        <f t="shared" si="27"/>
        <v>0</v>
      </c>
      <c r="J163" s="4">
        <f t="shared" si="27"/>
        <v>0.1303427501</v>
      </c>
      <c r="K163" s="4">
        <f t="shared" si="27"/>
        <v>0.1678522016</v>
      </c>
      <c r="L163" s="4">
        <f t="shared" si="27"/>
        <v>0.5208035596</v>
      </c>
      <c r="M163" s="4">
        <f t="shared" si="27"/>
        <v>0</v>
      </c>
      <c r="N163" s="4">
        <f t="shared" si="27"/>
        <v>0.2745440233</v>
      </c>
      <c r="O163" s="4">
        <f t="shared" si="27"/>
        <v>2.148661227</v>
      </c>
      <c r="P163" s="4">
        <f t="shared" si="27"/>
        <v>0.3110936894</v>
      </c>
      <c r="Q163" s="4">
        <f t="shared" si="27"/>
        <v>0.5556184784</v>
      </c>
      <c r="R163" s="4">
        <f t="shared" si="27"/>
        <v>0.5593052217</v>
      </c>
      <c r="S163" s="4">
        <f t="shared" si="27"/>
        <v>0.17199614</v>
      </c>
      <c r="T163" s="4">
        <f t="shared" si="27"/>
        <v>0</v>
      </c>
      <c r="U163" s="4">
        <f t="shared" si="27"/>
        <v>0</v>
      </c>
      <c r="V163" s="4">
        <f t="shared" si="27"/>
        <v>0.6561560004</v>
      </c>
      <c r="W163" s="4">
        <f t="shared" si="27"/>
        <v>0.1184102828</v>
      </c>
      <c r="X163" s="4">
        <f t="shared" si="27"/>
        <v>1.202095562</v>
      </c>
      <c r="Y163" s="4">
        <f t="shared" si="27"/>
        <v>0.79261414</v>
      </c>
      <c r="Z163" s="4">
        <f t="shared" si="27"/>
        <v>2.039913649</v>
      </c>
      <c r="AA163" s="4">
        <f t="shared" si="27"/>
        <v>0.6684581148</v>
      </c>
      <c r="AB163" s="4">
        <f t="shared" si="27"/>
        <v>0.4170170343</v>
      </c>
      <c r="AC163" s="4">
        <f t="shared" si="27"/>
        <v>1.081577642</v>
      </c>
      <c r="AD163" s="4">
        <f t="shared" si="27"/>
        <v>2.614854294</v>
      </c>
      <c r="AE163" s="4" t="str">
        <f t="shared" si="27"/>
        <v>#VALUE!</v>
      </c>
      <c r="AF163" s="4">
        <f t="shared" si="27"/>
        <v>0.7198714847</v>
      </c>
      <c r="AG163" s="4">
        <f t="shared" si="27"/>
        <v>0.6983735885</v>
      </c>
      <c r="AH163" s="4">
        <f t="shared" si="27"/>
        <v>0.9933746597</v>
      </c>
      <c r="AI163" s="4">
        <f t="shared" si="27"/>
        <v>0.09951288621</v>
      </c>
      <c r="AJ163" s="4">
        <f t="shared" si="27"/>
        <v>1.012427697</v>
      </c>
      <c r="AK163" s="4">
        <f t="shared" si="27"/>
        <v>1.36319684</v>
      </c>
      <c r="AL163" s="4">
        <f t="shared" si="27"/>
        <v>1.89024549</v>
      </c>
      <c r="AM163" s="4">
        <f t="shared" si="27"/>
        <v>0.1601187955</v>
      </c>
      <c r="AN163" s="4">
        <f t="shared" si="27"/>
        <v>0.6770280906</v>
      </c>
      <c r="AO163" s="4">
        <f t="shared" si="27"/>
        <v>0.8622018249</v>
      </c>
      <c r="AP163" s="4">
        <f t="shared" si="27"/>
        <v>0.6425374236</v>
      </c>
      <c r="AQ163" s="4">
        <f t="shared" si="27"/>
        <v>51.02113548</v>
      </c>
      <c r="AR163" s="4">
        <f t="shared" si="27"/>
        <v>0</v>
      </c>
      <c r="AS163" s="4">
        <f t="shared" si="27"/>
        <v>0</v>
      </c>
      <c r="AT163" s="4">
        <f t="shared" si="27"/>
        <v>100.9355443</v>
      </c>
      <c r="AU163" s="4">
        <f t="shared" si="27"/>
        <v>0</v>
      </c>
      <c r="AV163" s="4">
        <f t="shared" si="27"/>
        <v>0</v>
      </c>
      <c r="AW163" s="4">
        <f t="shared" si="27"/>
        <v>0</v>
      </c>
      <c r="AX163" s="4">
        <f t="shared" si="27"/>
        <v>0</v>
      </c>
      <c r="AY163" s="4">
        <f t="shared" si="27"/>
        <v>0.8572861672</v>
      </c>
      <c r="AZ163" s="4">
        <f t="shared" si="27"/>
        <v>0</v>
      </c>
      <c r="BA163" s="4">
        <f t="shared" si="27"/>
        <v>0</v>
      </c>
      <c r="BB163" s="4">
        <f t="shared" si="27"/>
        <v>0</v>
      </c>
      <c r="BC163" s="4">
        <f t="shared" si="27"/>
        <v>1.26964046</v>
      </c>
      <c r="BD163" s="4">
        <f t="shared" si="27"/>
        <v>0.8274809391</v>
      </c>
      <c r="BE163" s="4">
        <f t="shared" si="27"/>
        <v>0</v>
      </c>
      <c r="BF163" s="4">
        <f t="shared" si="27"/>
        <v>0.6983735885</v>
      </c>
      <c r="BG163" s="4">
        <f t="shared" si="27"/>
        <v>0</v>
      </c>
      <c r="BH163" s="4">
        <f t="shared" si="27"/>
        <v>0.6235200539</v>
      </c>
      <c r="BI163" s="4">
        <f t="shared" si="27"/>
        <v>0</v>
      </c>
      <c r="BJ163" s="4">
        <f t="shared" si="27"/>
        <v>0</v>
      </c>
      <c r="BK163" s="4">
        <f t="shared" si="27"/>
        <v>0</v>
      </c>
      <c r="BL163" s="4">
        <f t="shared" si="27"/>
        <v>0</v>
      </c>
      <c r="BM163" s="4" t="str">
        <f t="shared" si="27"/>
        <v>#VALUE!</v>
      </c>
      <c r="BN163" s="4">
        <f t="shared" si="27"/>
        <v>0</v>
      </c>
      <c r="BO163" s="4">
        <f t="shared" si="27"/>
        <v>0.1891814869</v>
      </c>
      <c r="BP163" s="4">
        <f t="shared" si="27"/>
        <v>0</v>
      </c>
      <c r="BQ163" s="4">
        <f t="shared" si="27"/>
        <v>5.106366435</v>
      </c>
      <c r="BR163" s="4">
        <f t="shared" si="27"/>
        <v>21.13764597</v>
      </c>
      <c r="BS163" s="4">
        <f t="shared" si="27"/>
        <v>3.762099416</v>
      </c>
      <c r="BT163" s="4">
        <f t="shared" si="27"/>
        <v>0.4076785816</v>
      </c>
      <c r="BU163" s="4">
        <f t="shared" si="27"/>
        <v>0.2706659714</v>
      </c>
      <c r="BV163" s="4">
        <f t="shared" si="27"/>
        <v>0.1813021675</v>
      </c>
      <c r="BW163" s="4">
        <f t="shared" si="27"/>
        <v>0.07818360092</v>
      </c>
      <c r="BX163" s="4">
        <f t="shared" si="27"/>
        <v>0.1234459137</v>
      </c>
      <c r="BY163" s="4">
        <f t="shared" si="27"/>
        <v>0.292316266</v>
      </c>
      <c r="BZ163" s="4">
        <f t="shared" si="27"/>
        <v>0.5617338679</v>
      </c>
      <c r="CA163" s="4" t="str">
        <f t="shared" si="27"/>
        <v>#VALUE!</v>
      </c>
      <c r="CB163" s="4" t="str">
        <f t="shared" si="27"/>
        <v>#VALUE!</v>
      </c>
      <c r="CC163" s="4">
        <f t="shared" si="27"/>
        <v>0</v>
      </c>
      <c r="CD163" s="4">
        <f t="shared" si="27"/>
        <v>0</v>
      </c>
      <c r="CE163" s="4">
        <f t="shared" si="27"/>
        <v>0</v>
      </c>
      <c r="CF163" s="4">
        <f t="shared" si="27"/>
        <v>0</v>
      </c>
      <c r="CG163" s="4">
        <f t="shared" si="27"/>
        <v>0</v>
      </c>
      <c r="CH163" s="4">
        <f t="shared" si="27"/>
        <v>0.0455541394</v>
      </c>
      <c r="CI163" s="4">
        <f t="shared" si="27"/>
        <v>0</v>
      </c>
      <c r="CJ163" s="4">
        <f t="shared" si="27"/>
        <v>0</v>
      </c>
    </row>
    <row r="164" ht="15.75" customHeight="1">
      <c r="A164" s="15"/>
      <c r="B164" s="4" t="s">
        <v>45</v>
      </c>
      <c r="C164" s="4">
        <f t="shared" ref="C164:CJ164" si="28">C96/$E28</f>
        <v>0.04266067943</v>
      </c>
      <c r="D164" s="4">
        <f t="shared" si="28"/>
        <v>0.3228684306</v>
      </c>
      <c r="E164" s="4">
        <f t="shared" si="28"/>
        <v>0.7278003592</v>
      </c>
      <c r="F164" s="4">
        <f t="shared" si="28"/>
        <v>0.2599109895</v>
      </c>
      <c r="G164" s="4">
        <f t="shared" si="28"/>
        <v>0.426407863</v>
      </c>
      <c r="H164" s="4">
        <f t="shared" si="28"/>
        <v>0</v>
      </c>
      <c r="I164" s="4">
        <f t="shared" si="28"/>
        <v>0</v>
      </c>
      <c r="J164" s="4">
        <f t="shared" si="28"/>
        <v>0.1304009279</v>
      </c>
      <c r="K164" s="4">
        <f t="shared" si="28"/>
        <v>0.262877661</v>
      </c>
      <c r="L164" s="4">
        <f t="shared" si="28"/>
        <v>0.7157203263</v>
      </c>
      <c r="M164" s="4">
        <f t="shared" si="28"/>
        <v>0</v>
      </c>
      <c r="N164" s="4">
        <f t="shared" si="28"/>
        <v>0.4132005525</v>
      </c>
      <c r="O164" s="4">
        <f t="shared" si="28"/>
        <v>3.298918598</v>
      </c>
      <c r="P164" s="4">
        <f t="shared" si="28"/>
        <v>0.8803979872</v>
      </c>
      <c r="Q164" s="4">
        <f t="shared" si="28"/>
        <v>0.8065252705</v>
      </c>
      <c r="R164" s="4">
        <f t="shared" si="28"/>
        <v>0.2801183762</v>
      </c>
      <c r="S164" s="4">
        <f t="shared" si="28"/>
        <v>0.1608374213</v>
      </c>
      <c r="T164" s="4">
        <f t="shared" si="28"/>
        <v>0</v>
      </c>
      <c r="U164" s="4">
        <f t="shared" si="28"/>
        <v>0</v>
      </c>
      <c r="V164" s="4">
        <f t="shared" si="28"/>
        <v>0.8136925645</v>
      </c>
      <c r="W164" s="4">
        <f t="shared" si="28"/>
        <v>0.1406617482</v>
      </c>
      <c r="X164" s="4">
        <f t="shared" si="28"/>
        <v>1.05329526</v>
      </c>
      <c r="Y164" s="4">
        <f t="shared" si="28"/>
        <v>0.6162806092</v>
      </c>
      <c r="Z164" s="4">
        <f t="shared" si="28"/>
        <v>1.449379069</v>
      </c>
      <c r="AA164" s="4">
        <f t="shared" si="28"/>
        <v>0.6831244189</v>
      </c>
      <c r="AB164" s="4">
        <f t="shared" si="28"/>
        <v>0.5869800425</v>
      </c>
      <c r="AC164" s="4">
        <f t="shared" si="28"/>
        <v>1.034174788</v>
      </c>
      <c r="AD164" s="4">
        <f t="shared" si="28"/>
        <v>2.794249997</v>
      </c>
      <c r="AE164" s="4" t="str">
        <f t="shared" si="28"/>
        <v>#VALUE!</v>
      </c>
      <c r="AF164" s="4">
        <f t="shared" si="28"/>
        <v>0.5088807558</v>
      </c>
      <c r="AG164" s="4">
        <f t="shared" si="28"/>
        <v>0.6987246714</v>
      </c>
      <c r="AH164" s="4">
        <f t="shared" si="28"/>
        <v>1.19698999</v>
      </c>
      <c r="AI164" s="4">
        <f t="shared" si="28"/>
        <v>0</v>
      </c>
      <c r="AJ164" s="4">
        <f t="shared" si="28"/>
        <v>1.097628116</v>
      </c>
      <c r="AK164" s="4">
        <f t="shared" si="28"/>
        <v>1.522392633</v>
      </c>
      <c r="AL164" s="4">
        <f t="shared" si="28"/>
        <v>1.84139776</v>
      </c>
      <c r="AM164" s="4">
        <f t="shared" si="28"/>
        <v>0.2590720182</v>
      </c>
      <c r="AN164" s="4">
        <f t="shared" si="28"/>
        <v>0.5969006614</v>
      </c>
      <c r="AO164" s="4">
        <f t="shared" si="28"/>
        <v>0.9486429654</v>
      </c>
      <c r="AP164" s="4">
        <f t="shared" si="28"/>
        <v>0.6533913928</v>
      </c>
      <c r="AQ164" s="4">
        <f t="shared" si="28"/>
        <v>46.11023806</v>
      </c>
      <c r="AR164" s="4">
        <f t="shared" si="28"/>
        <v>0</v>
      </c>
      <c r="AS164" s="4">
        <f t="shared" si="28"/>
        <v>0</v>
      </c>
      <c r="AT164" s="4">
        <f t="shared" si="28"/>
        <v>98.62078891</v>
      </c>
      <c r="AU164" s="4">
        <f t="shared" si="28"/>
        <v>0</v>
      </c>
      <c r="AV164" s="4">
        <f t="shared" si="28"/>
        <v>0</v>
      </c>
      <c r="AW164" s="4">
        <f t="shared" si="28"/>
        <v>0</v>
      </c>
      <c r="AX164" s="4">
        <f t="shared" si="28"/>
        <v>0</v>
      </c>
      <c r="AY164" s="4">
        <f t="shared" si="28"/>
        <v>0.9329302735</v>
      </c>
      <c r="AZ164" s="4">
        <f t="shared" si="28"/>
        <v>0</v>
      </c>
      <c r="BA164" s="4">
        <f t="shared" si="28"/>
        <v>0</v>
      </c>
      <c r="BB164" s="4">
        <f t="shared" si="28"/>
        <v>0</v>
      </c>
      <c r="BC164" s="4">
        <f t="shared" si="28"/>
        <v>1.098144184</v>
      </c>
      <c r="BD164" s="4">
        <f t="shared" si="28"/>
        <v>1.153184735</v>
      </c>
      <c r="BE164" s="4">
        <f t="shared" si="28"/>
        <v>0</v>
      </c>
      <c r="BF164" s="4">
        <f t="shared" si="28"/>
        <v>0.6987246714</v>
      </c>
      <c r="BG164" s="4">
        <f t="shared" si="28"/>
        <v>0</v>
      </c>
      <c r="BH164" s="4">
        <f t="shared" si="28"/>
        <v>0.8147304671</v>
      </c>
      <c r="BI164" s="4">
        <f t="shared" si="28"/>
        <v>0.06188494181</v>
      </c>
      <c r="BJ164" s="4">
        <f t="shared" si="28"/>
        <v>0</v>
      </c>
      <c r="BK164" s="4">
        <f t="shared" si="28"/>
        <v>0</v>
      </c>
      <c r="BL164" s="4">
        <f t="shared" si="28"/>
        <v>0</v>
      </c>
      <c r="BM164" s="4" t="str">
        <f t="shared" si="28"/>
        <v>#VALUE!</v>
      </c>
      <c r="BN164" s="4">
        <f t="shared" si="28"/>
        <v>0</v>
      </c>
      <c r="BO164" s="4">
        <f t="shared" si="28"/>
        <v>0.205026124</v>
      </c>
      <c r="BP164" s="4">
        <f t="shared" si="28"/>
        <v>0</v>
      </c>
      <c r="BQ164" s="4">
        <f t="shared" si="28"/>
        <v>5.056802679</v>
      </c>
      <c r="BR164" s="4">
        <f t="shared" si="28"/>
        <v>19.64858002</v>
      </c>
      <c r="BS164" s="4">
        <f t="shared" si="28"/>
        <v>4.591346614</v>
      </c>
      <c r="BT164" s="4">
        <f t="shared" si="28"/>
        <v>0.42857016</v>
      </c>
      <c r="BU164" s="4">
        <f t="shared" si="28"/>
        <v>0.3425597492</v>
      </c>
      <c r="BV164" s="4">
        <f t="shared" si="28"/>
        <v>0.1695644523</v>
      </c>
      <c r="BW164" s="4">
        <f t="shared" si="28"/>
        <v>0.07087721451</v>
      </c>
      <c r="BX164" s="4">
        <f t="shared" si="28"/>
        <v>0.296785362</v>
      </c>
      <c r="BY164" s="4">
        <f t="shared" si="28"/>
        <v>0.3669706414</v>
      </c>
      <c r="BZ164" s="4">
        <f t="shared" si="28"/>
        <v>0.4154608737</v>
      </c>
      <c r="CA164" s="4" t="str">
        <f t="shared" si="28"/>
        <v>#VALUE!</v>
      </c>
      <c r="CB164" s="4" t="str">
        <f t="shared" si="28"/>
        <v>#VALUE!</v>
      </c>
      <c r="CC164" s="4">
        <f t="shared" si="28"/>
        <v>0</v>
      </c>
      <c r="CD164" s="4">
        <f t="shared" si="28"/>
        <v>0</v>
      </c>
      <c r="CE164" s="4">
        <f t="shared" si="28"/>
        <v>0</v>
      </c>
      <c r="CF164" s="4">
        <f t="shared" si="28"/>
        <v>0</v>
      </c>
      <c r="CG164" s="4">
        <f t="shared" si="28"/>
        <v>0</v>
      </c>
      <c r="CH164" s="4">
        <f t="shared" si="28"/>
        <v>0.03551933301</v>
      </c>
      <c r="CI164" s="4">
        <f t="shared" si="28"/>
        <v>0</v>
      </c>
      <c r="CJ164" s="4">
        <f t="shared" si="28"/>
        <v>0</v>
      </c>
    </row>
    <row r="165" ht="15.75" customHeight="1">
      <c r="A165" s="15"/>
      <c r="B165" s="4" t="s">
        <v>46</v>
      </c>
      <c r="C165" s="4">
        <f t="shared" ref="C165:CJ165" si="29">C97/$E29</f>
        <v>0.039949964</v>
      </c>
      <c r="D165" s="4">
        <f t="shared" si="29"/>
        <v>0.2644221407</v>
      </c>
      <c r="E165" s="4">
        <f t="shared" si="29"/>
        <v>0.7648990418</v>
      </c>
      <c r="F165" s="4">
        <f t="shared" si="29"/>
        <v>0.2124442306</v>
      </c>
      <c r="G165" s="4">
        <f t="shared" si="29"/>
        <v>0.4893017768</v>
      </c>
      <c r="H165" s="4">
        <f t="shared" si="29"/>
        <v>0</v>
      </c>
      <c r="I165" s="4">
        <f t="shared" si="29"/>
        <v>0</v>
      </c>
      <c r="J165" s="4">
        <f t="shared" si="29"/>
        <v>0.3530492786</v>
      </c>
      <c r="K165" s="4">
        <f t="shared" si="29"/>
        <v>0.3725030917</v>
      </c>
      <c r="L165" s="4">
        <f t="shared" si="29"/>
        <v>0.9913453431</v>
      </c>
      <c r="M165" s="4">
        <f t="shared" si="29"/>
        <v>0.03980782703</v>
      </c>
      <c r="N165" s="4">
        <f t="shared" si="29"/>
        <v>0.469459456</v>
      </c>
      <c r="O165" s="4">
        <f t="shared" si="29"/>
        <v>2.845613699</v>
      </c>
      <c r="P165" s="4">
        <f t="shared" si="29"/>
        <v>1.341501345</v>
      </c>
      <c r="Q165" s="4">
        <f t="shared" si="29"/>
        <v>1.417342473</v>
      </c>
      <c r="R165" s="4">
        <f t="shared" si="29"/>
        <v>0.4004440612</v>
      </c>
      <c r="S165" s="4">
        <f t="shared" si="29"/>
        <v>0.2431015954</v>
      </c>
      <c r="T165" s="4">
        <f t="shared" si="29"/>
        <v>0</v>
      </c>
      <c r="U165" s="4">
        <f t="shared" si="29"/>
        <v>0</v>
      </c>
      <c r="V165" s="4">
        <f t="shared" si="29"/>
        <v>0.7291152703</v>
      </c>
      <c r="W165" s="4">
        <f t="shared" si="29"/>
        <v>0.1548945513</v>
      </c>
      <c r="X165" s="4">
        <f t="shared" si="29"/>
        <v>1.260262171</v>
      </c>
      <c r="Y165" s="4">
        <f t="shared" si="29"/>
        <v>1.011664612</v>
      </c>
      <c r="Z165" s="4">
        <f t="shared" si="29"/>
        <v>2.413113013</v>
      </c>
      <c r="AA165" s="4">
        <f t="shared" si="29"/>
        <v>0.7622047566</v>
      </c>
      <c r="AB165" s="4">
        <f t="shared" si="29"/>
        <v>0.4300496124</v>
      </c>
      <c r="AC165" s="4">
        <f t="shared" si="29"/>
        <v>1.208198978</v>
      </c>
      <c r="AD165" s="4">
        <f t="shared" si="29"/>
        <v>2.44202999</v>
      </c>
      <c r="AE165" s="4" t="str">
        <f t="shared" si="29"/>
        <v>#VALUE!</v>
      </c>
      <c r="AF165" s="4">
        <f t="shared" si="29"/>
        <v>0.6556936295</v>
      </c>
      <c r="AG165" s="4">
        <f t="shared" si="29"/>
        <v>0.6061889026</v>
      </c>
      <c r="AH165" s="4">
        <f t="shared" si="29"/>
        <v>0.9652395199</v>
      </c>
      <c r="AI165" s="4">
        <f t="shared" si="29"/>
        <v>0.1043253764</v>
      </c>
      <c r="AJ165" s="4">
        <f t="shared" si="29"/>
        <v>0.9686918689</v>
      </c>
      <c r="AK165" s="4">
        <f t="shared" si="29"/>
        <v>1.522075308</v>
      </c>
      <c r="AL165" s="4">
        <f t="shared" si="29"/>
        <v>1.772138457</v>
      </c>
      <c r="AM165" s="4">
        <f t="shared" si="29"/>
        <v>0.2316706245</v>
      </c>
      <c r="AN165" s="4">
        <f t="shared" si="29"/>
        <v>0.7492260721</v>
      </c>
      <c r="AO165" s="4">
        <f t="shared" si="29"/>
        <v>0.9345442519</v>
      </c>
      <c r="AP165" s="4">
        <f t="shared" si="29"/>
        <v>0.6393131335</v>
      </c>
      <c r="AQ165" s="4">
        <f t="shared" si="29"/>
        <v>25.05412339</v>
      </c>
      <c r="AR165" s="4">
        <f t="shared" si="29"/>
        <v>0</v>
      </c>
      <c r="AS165" s="4">
        <f t="shared" si="29"/>
        <v>0</v>
      </c>
      <c r="AT165" s="4">
        <f t="shared" si="29"/>
        <v>105.8516969</v>
      </c>
      <c r="AU165" s="4">
        <f t="shared" si="29"/>
        <v>0</v>
      </c>
      <c r="AV165" s="4">
        <f t="shared" si="29"/>
        <v>0</v>
      </c>
      <c r="AW165" s="4">
        <f t="shared" si="29"/>
        <v>0</v>
      </c>
      <c r="AX165" s="4">
        <f t="shared" si="29"/>
        <v>0</v>
      </c>
      <c r="AY165" s="4">
        <f t="shared" si="29"/>
        <v>0.9480156779</v>
      </c>
      <c r="AZ165" s="4">
        <f t="shared" si="29"/>
        <v>0</v>
      </c>
      <c r="BA165" s="4">
        <f t="shared" si="29"/>
        <v>0</v>
      </c>
      <c r="BB165" s="4">
        <f t="shared" si="29"/>
        <v>0</v>
      </c>
      <c r="BC165" s="4">
        <f t="shared" si="29"/>
        <v>1.298809717</v>
      </c>
      <c r="BD165" s="4">
        <f t="shared" si="29"/>
        <v>1.233692033</v>
      </c>
      <c r="BE165" s="4">
        <f t="shared" si="29"/>
        <v>0</v>
      </c>
      <c r="BF165" s="4">
        <f t="shared" si="29"/>
        <v>0.6002475773</v>
      </c>
      <c r="BG165" s="4">
        <f t="shared" si="29"/>
        <v>0</v>
      </c>
      <c r="BH165" s="4">
        <f t="shared" si="29"/>
        <v>0.7286509562</v>
      </c>
      <c r="BI165" s="4">
        <f t="shared" si="29"/>
        <v>0.05270754659</v>
      </c>
      <c r="BJ165" s="4">
        <f t="shared" si="29"/>
        <v>0</v>
      </c>
      <c r="BK165" s="4">
        <f t="shared" si="29"/>
        <v>0</v>
      </c>
      <c r="BL165" s="4">
        <f t="shared" si="29"/>
        <v>0</v>
      </c>
      <c r="BM165" s="4" t="str">
        <f t="shared" si="29"/>
        <v>#VALUE!</v>
      </c>
      <c r="BN165" s="4">
        <f t="shared" si="29"/>
        <v>0</v>
      </c>
      <c r="BO165" s="4">
        <f t="shared" si="29"/>
        <v>0.2568730884</v>
      </c>
      <c r="BP165" s="4">
        <f t="shared" si="29"/>
        <v>0</v>
      </c>
      <c r="BQ165" s="4">
        <f t="shared" si="29"/>
        <v>6.813837811</v>
      </c>
      <c r="BR165" s="4">
        <f t="shared" si="29"/>
        <v>24.88431077</v>
      </c>
      <c r="BS165" s="4">
        <f t="shared" si="29"/>
        <v>7.513423336</v>
      </c>
      <c r="BT165" s="4">
        <f t="shared" si="29"/>
        <v>0.5372082524</v>
      </c>
      <c r="BU165" s="4">
        <f t="shared" si="29"/>
        <v>0.2082622451</v>
      </c>
      <c r="BV165" s="4">
        <f t="shared" si="29"/>
        <v>0.1776364663</v>
      </c>
      <c r="BW165" s="4">
        <f t="shared" si="29"/>
        <v>0.09090448797</v>
      </c>
      <c r="BX165" s="4">
        <f t="shared" si="29"/>
        <v>0.2842739374</v>
      </c>
      <c r="BY165" s="4">
        <f t="shared" si="29"/>
        <v>0.4129900176</v>
      </c>
      <c r="BZ165" s="4">
        <f t="shared" si="29"/>
        <v>0.3608731291</v>
      </c>
      <c r="CA165" s="4" t="str">
        <f t="shared" si="29"/>
        <v>#VALUE!</v>
      </c>
      <c r="CB165" s="4" t="str">
        <f t="shared" si="29"/>
        <v>#VALUE!</v>
      </c>
      <c r="CC165" s="4">
        <f t="shared" si="29"/>
        <v>0</v>
      </c>
      <c r="CD165" s="4">
        <f t="shared" si="29"/>
        <v>0</v>
      </c>
      <c r="CE165" s="4">
        <f t="shared" si="29"/>
        <v>0</v>
      </c>
      <c r="CF165" s="4">
        <f t="shared" si="29"/>
        <v>0</v>
      </c>
      <c r="CG165" s="4">
        <f t="shared" si="29"/>
        <v>0</v>
      </c>
      <c r="CH165" s="4">
        <f t="shared" si="29"/>
        <v>0</v>
      </c>
      <c r="CI165" s="4">
        <f t="shared" si="29"/>
        <v>0</v>
      </c>
      <c r="CJ165" s="4">
        <f t="shared" si="29"/>
        <v>0</v>
      </c>
    </row>
    <row r="166" ht="15.75" customHeight="1">
      <c r="A166" s="15"/>
      <c r="B166" s="4" t="s">
        <v>47</v>
      </c>
      <c r="C166" s="4">
        <f t="shared" ref="C166:CJ166" si="30">C98/$E30</f>
        <v>0</v>
      </c>
      <c r="D166" s="4">
        <f t="shared" si="30"/>
        <v>0.3062039347</v>
      </c>
      <c r="E166" s="4">
        <f t="shared" si="30"/>
        <v>0.6833538462</v>
      </c>
      <c r="F166" s="4">
        <f t="shared" si="30"/>
        <v>0.2408614715</v>
      </c>
      <c r="G166" s="4">
        <f t="shared" si="30"/>
        <v>0.615905585</v>
      </c>
      <c r="H166" s="4">
        <f t="shared" si="30"/>
        <v>0</v>
      </c>
      <c r="I166" s="4">
        <f t="shared" si="30"/>
        <v>0</v>
      </c>
      <c r="J166" s="4">
        <f t="shared" si="30"/>
        <v>0.07232295952</v>
      </c>
      <c r="K166" s="4">
        <f t="shared" si="30"/>
        <v>0.4918218125</v>
      </c>
      <c r="L166" s="4">
        <f t="shared" si="30"/>
        <v>0.7087279651</v>
      </c>
      <c r="M166" s="4">
        <f t="shared" si="30"/>
        <v>0</v>
      </c>
      <c r="N166" s="4">
        <f t="shared" si="30"/>
        <v>0.386505031</v>
      </c>
      <c r="O166" s="4">
        <f t="shared" si="30"/>
        <v>3.754249493</v>
      </c>
      <c r="P166" s="4">
        <f t="shared" si="30"/>
        <v>0.4521372281</v>
      </c>
      <c r="Q166" s="4">
        <f t="shared" si="30"/>
        <v>0.7426746233</v>
      </c>
      <c r="R166" s="4">
        <f t="shared" si="30"/>
        <v>0.5152215591</v>
      </c>
      <c r="S166" s="4">
        <f t="shared" si="30"/>
        <v>0.1535440356</v>
      </c>
      <c r="T166" s="4">
        <f t="shared" si="30"/>
        <v>0</v>
      </c>
      <c r="U166" s="4">
        <f t="shared" si="30"/>
        <v>0</v>
      </c>
      <c r="V166" s="4">
        <f t="shared" si="30"/>
        <v>0.6044416805</v>
      </c>
      <c r="W166" s="4">
        <f t="shared" si="30"/>
        <v>0.1090773483</v>
      </c>
      <c r="X166" s="4">
        <f t="shared" si="30"/>
        <v>1.538791711</v>
      </c>
      <c r="Y166" s="4">
        <f t="shared" si="30"/>
        <v>0.8366290565</v>
      </c>
      <c r="Z166" s="4">
        <f t="shared" si="30"/>
        <v>1.879130482</v>
      </c>
      <c r="AA166" s="4">
        <f t="shared" si="30"/>
        <v>0.5822008695</v>
      </c>
      <c r="AB166" s="4">
        <f t="shared" si="30"/>
        <v>0.3291317437</v>
      </c>
      <c r="AC166" s="4">
        <f t="shared" si="30"/>
        <v>0.8672392944</v>
      </c>
      <c r="AD166" s="4">
        <f t="shared" si="30"/>
        <v>2.408755102</v>
      </c>
      <c r="AE166" s="4" t="str">
        <f t="shared" si="30"/>
        <v>#VALUE!</v>
      </c>
      <c r="AF166" s="4">
        <f t="shared" si="30"/>
        <v>0.6631322117</v>
      </c>
      <c r="AG166" s="4">
        <f t="shared" si="30"/>
        <v>0.7322173201</v>
      </c>
      <c r="AH166" s="4">
        <f t="shared" si="30"/>
        <v>0.9073898425</v>
      </c>
      <c r="AI166" s="4">
        <f t="shared" si="30"/>
        <v>0.131566076</v>
      </c>
      <c r="AJ166" s="4">
        <f t="shared" si="30"/>
        <v>1.024612597</v>
      </c>
      <c r="AK166" s="4">
        <f t="shared" si="30"/>
        <v>1.3038892</v>
      </c>
      <c r="AL166" s="4">
        <f t="shared" si="30"/>
        <v>1.768042918</v>
      </c>
      <c r="AM166" s="4">
        <f t="shared" si="30"/>
        <v>0.2298844395</v>
      </c>
      <c r="AN166" s="4">
        <f t="shared" si="30"/>
        <v>0.8423371132</v>
      </c>
      <c r="AO166" s="4">
        <f t="shared" si="30"/>
        <v>0.8148512224</v>
      </c>
      <c r="AP166" s="4">
        <f t="shared" si="30"/>
        <v>0.5918935141</v>
      </c>
      <c r="AQ166" s="4">
        <f t="shared" si="30"/>
        <v>36.59926172</v>
      </c>
      <c r="AR166" s="4">
        <f t="shared" si="30"/>
        <v>0</v>
      </c>
      <c r="AS166" s="4">
        <f t="shared" si="30"/>
        <v>0</v>
      </c>
      <c r="AT166" s="4">
        <f t="shared" si="30"/>
        <v>108.1735309</v>
      </c>
      <c r="AU166" s="4">
        <f t="shared" si="30"/>
        <v>0</v>
      </c>
      <c r="AV166" s="4">
        <f t="shared" si="30"/>
        <v>0</v>
      </c>
      <c r="AW166" s="4">
        <f t="shared" si="30"/>
        <v>0</v>
      </c>
      <c r="AX166" s="4">
        <f t="shared" si="30"/>
        <v>0</v>
      </c>
      <c r="AY166" s="4">
        <f t="shared" si="30"/>
        <v>0.9407301504</v>
      </c>
      <c r="AZ166" s="4">
        <f t="shared" si="30"/>
        <v>0</v>
      </c>
      <c r="BA166" s="4">
        <f t="shared" si="30"/>
        <v>0</v>
      </c>
      <c r="BB166" s="4">
        <f t="shared" si="30"/>
        <v>0</v>
      </c>
      <c r="BC166" s="4">
        <f t="shared" si="30"/>
        <v>1.051683302</v>
      </c>
      <c r="BD166" s="4">
        <f t="shared" si="30"/>
        <v>1.152797448</v>
      </c>
      <c r="BE166" s="4">
        <f t="shared" si="30"/>
        <v>0</v>
      </c>
      <c r="BF166" s="4">
        <f t="shared" si="30"/>
        <v>0.7322173201</v>
      </c>
      <c r="BG166" s="4">
        <f t="shared" si="30"/>
        <v>0</v>
      </c>
      <c r="BH166" s="4">
        <f t="shared" si="30"/>
        <v>0.5994952955</v>
      </c>
      <c r="BI166" s="4">
        <f t="shared" si="30"/>
        <v>0.1067923335</v>
      </c>
      <c r="BJ166" s="4">
        <f t="shared" si="30"/>
        <v>0</v>
      </c>
      <c r="BK166" s="4">
        <f t="shared" si="30"/>
        <v>0</v>
      </c>
      <c r="BL166" s="4">
        <f t="shared" si="30"/>
        <v>0</v>
      </c>
      <c r="BM166" s="4" t="str">
        <f t="shared" si="30"/>
        <v>#VALUE!</v>
      </c>
      <c r="BN166" s="4">
        <f t="shared" si="30"/>
        <v>0</v>
      </c>
      <c r="BO166" s="4">
        <f t="shared" si="30"/>
        <v>0.2663968856</v>
      </c>
      <c r="BP166" s="4">
        <f t="shared" si="30"/>
        <v>0</v>
      </c>
      <c r="BQ166" s="4">
        <f t="shared" si="30"/>
        <v>8.18063087</v>
      </c>
      <c r="BR166" s="4">
        <f t="shared" si="30"/>
        <v>29.81895365</v>
      </c>
      <c r="BS166" s="4">
        <f t="shared" si="30"/>
        <v>6.16040595</v>
      </c>
      <c r="BT166" s="4">
        <f t="shared" si="30"/>
        <v>0.4446818072</v>
      </c>
      <c r="BU166" s="4">
        <f t="shared" si="30"/>
        <v>0.3385704977</v>
      </c>
      <c r="BV166" s="4">
        <f t="shared" si="30"/>
        <v>0.189017024</v>
      </c>
      <c r="BW166" s="4">
        <f t="shared" si="30"/>
        <v>0.03418561399</v>
      </c>
      <c r="BX166" s="4">
        <f t="shared" si="30"/>
        <v>0.2230413428</v>
      </c>
      <c r="BY166" s="4">
        <f t="shared" si="30"/>
        <v>0.4159025682</v>
      </c>
      <c r="BZ166" s="4">
        <f t="shared" si="30"/>
        <v>0.5462917868</v>
      </c>
      <c r="CA166" s="4" t="str">
        <f t="shared" si="30"/>
        <v>#VALUE!</v>
      </c>
      <c r="CB166" s="4" t="str">
        <f t="shared" si="30"/>
        <v>#VALUE!</v>
      </c>
      <c r="CC166" s="4">
        <f t="shared" si="30"/>
        <v>0</v>
      </c>
      <c r="CD166" s="4">
        <f t="shared" si="30"/>
        <v>0</v>
      </c>
      <c r="CE166" s="4">
        <f t="shared" si="30"/>
        <v>0</v>
      </c>
      <c r="CF166" s="4">
        <f t="shared" si="30"/>
        <v>0</v>
      </c>
      <c r="CG166" s="4">
        <f t="shared" si="30"/>
        <v>0</v>
      </c>
      <c r="CH166" s="4">
        <f t="shared" si="30"/>
        <v>0</v>
      </c>
      <c r="CI166" s="4">
        <f t="shared" si="30"/>
        <v>0</v>
      </c>
      <c r="CJ166" s="4">
        <f t="shared" si="30"/>
        <v>0</v>
      </c>
    </row>
    <row r="167" ht="15.75" customHeight="1">
      <c r="A167" s="15"/>
      <c r="B167" s="4" t="s">
        <v>48</v>
      </c>
      <c r="C167" s="4">
        <f t="shared" ref="C167:CJ167" si="31">C99/$E31</f>
        <v>0.05280384552</v>
      </c>
      <c r="D167" s="4">
        <f t="shared" si="31"/>
        <v>0.19621909</v>
      </c>
      <c r="E167" s="4">
        <f t="shared" si="31"/>
        <v>0.7973321177</v>
      </c>
      <c r="F167" s="4">
        <f t="shared" si="31"/>
        <v>0.2883982425</v>
      </c>
      <c r="G167" s="4">
        <f t="shared" si="31"/>
        <v>0.580485317</v>
      </c>
      <c r="H167" s="4">
        <f t="shared" si="31"/>
        <v>0</v>
      </c>
      <c r="I167" s="4">
        <f t="shared" si="31"/>
        <v>0</v>
      </c>
      <c r="J167" s="4">
        <f t="shared" si="31"/>
        <v>0.08504840224</v>
      </c>
      <c r="K167" s="4">
        <f t="shared" si="31"/>
        <v>0.3620856371</v>
      </c>
      <c r="L167" s="4">
        <f t="shared" si="31"/>
        <v>0.8951040155</v>
      </c>
      <c r="M167" s="4">
        <f t="shared" si="31"/>
        <v>0</v>
      </c>
      <c r="N167" s="4">
        <f t="shared" si="31"/>
        <v>0.5057269712</v>
      </c>
      <c r="O167" s="4">
        <f t="shared" si="31"/>
        <v>5.490118452</v>
      </c>
      <c r="P167" s="4">
        <f t="shared" si="31"/>
        <v>0.9791766622</v>
      </c>
      <c r="Q167" s="4">
        <f t="shared" si="31"/>
        <v>0.8892227084</v>
      </c>
      <c r="R167" s="4">
        <f t="shared" si="31"/>
        <v>0.7626362726</v>
      </c>
      <c r="S167" s="4">
        <f t="shared" si="31"/>
        <v>0.2066340907</v>
      </c>
      <c r="T167" s="4">
        <f t="shared" si="31"/>
        <v>0</v>
      </c>
      <c r="U167" s="4">
        <f t="shared" si="31"/>
        <v>0</v>
      </c>
      <c r="V167" s="4">
        <f t="shared" si="31"/>
        <v>0.916769954</v>
      </c>
      <c r="W167" s="4">
        <f t="shared" si="31"/>
        <v>0.1411275736</v>
      </c>
      <c r="X167" s="4">
        <f t="shared" si="31"/>
        <v>1.043981111</v>
      </c>
      <c r="Y167" s="4">
        <f t="shared" si="31"/>
        <v>0.6494575513</v>
      </c>
      <c r="Z167" s="4">
        <f t="shared" si="31"/>
        <v>0.72459073</v>
      </c>
      <c r="AA167" s="4">
        <f t="shared" si="31"/>
        <v>0.501514563</v>
      </c>
      <c r="AB167" s="4">
        <f t="shared" si="31"/>
        <v>0.4014609441</v>
      </c>
      <c r="AC167" s="4">
        <f t="shared" si="31"/>
        <v>0.8586232517</v>
      </c>
      <c r="AD167" s="4">
        <f t="shared" si="31"/>
        <v>2.588218418</v>
      </c>
      <c r="AE167" s="4" t="str">
        <f t="shared" si="31"/>
        <v>#VALUE!</v>
      </c>
      <c r="AF167" s="4">
        <f t="shared" si="31"/>
        <v>0.4562400997</v>
      </c>
      <c r="AG167" s="4">
        <f t="shared" si="31"/>
        <v>0.7405657526</v>
      </c>
      <c r="AH167" s="4">
        <f t="shared" si="31"/>
        <v>0.9444718925</v>
      </c>
      <c r="AI167" s="4">
        <f t="shared" si="31"/>
        <v>0.2057208073</v>
      </c>
      <c r="AJ167" s="4">
        <f t="shared" si="31"/>
        <v>1.088128101</v>
      </c>
      <c r="AK167" s="4">
        <f t="shared" si="31"/>
        <v>1.569032803</v>
      </c>
      <c r="AL167" s="4">
        <f t="shared" si="31"/>
        <v>1.712546217</v>
      </c>
      <c r="AM167" s="4">
        <f t="shared" si="31"/>
        <v>0.377328843</v>
      </c>
      <c r="AN167" s="4">
        <f t="shared" si="31"/>
        <v>1.170460452</v>
      </c>
      <c r="AO167" s="4">
        <f t="shared" si="31"/>
        <v>0.9053256501</v>
      </c>
      <c r="AP167" s="4">
        <f t="shared" si="31"/>
        <v>0.6870122412</v>
      </c>
      <c r="AQ167" s="4">
        <f t="shared" si="31"/>
        <v>74.79596594</v>
      </c>
      <c r="AR167" s="4">
        <f t="shared" si="31"/>
        <v>0</v>
      </c>
      <c r="AS167" s="4">
        <f t="shared" si="31"/>
        <v>0</v>
      </c>
      <c r="AT167" s="4">
        <f t="shared" si="31"/>
        <v>117.618656</v>
      </c>
      <c r="AU167" s="4">
        <f t="shared" si="31"/>
        <v>0</v>
      </c>
      <c r="AV167" s="4">
        <f t="shared" si="31"/>
        <v>0</v>
      </c>
      <c r="AW167" s="4">
        <f t="shared" si="31"/>
        <v>0</v>
      </c>
      <c r="AX167" s="4">
        <f t="shared" si="31"/>
        <v>0</v>
      </c>
      <c r="AY167" s="4">
        <f t="shared" si="31"/>
        <v>1.008282737</v>
      </c>
      <c r="AZ167" s="4">
        <f t="shared" si="31"/>
        <v>0</v>
      </c>
      <c r="BA167" s="4">
        <f t="shared" si="31"/>
        <v>0</v>
      </c>
      <c r="BB167" s="4">
        <f t="shared" si="31"/>
        <v>0</v>
      </c>
      <c r="BC167" s="4">
        <f t="shared" si="31"/>
        <v>1.084956895</v>
      </c>
      <c r="BD167" s="4">
        <f t="shared" si="31"/>
        <v>1.444436551</v>
      </c>
      <c r="BE167" s="4">
        <f t="shared" si="31"/>
        <v>0</v>
      </c>
      <c r="BF167" s="4">
        <f t="shared" si="31"/>
        <v>0.7154400467</v>
      </c>
      <c r="BG167" s="4">
        <f t="shared" si="31"/>
        <v>0</v>
      </c>
      <c r="BH167" s="4">
        <f t="shared" si="31"/>
        <v>0.9135243768</v>
      </c>
      <c r="BI167" s="4">
        <f t="shared" si="31"/>
        <v>0</v>
      </c>
      <c r="BJ167" s="4">
        <f t="shared" si="31"/>
        <v>0</v>
      </c>
      <c r="BK167" s="4">
        <f t="shared" si="31"/>
        <v>0</v>
      </c>
      <c r="BL167" s="4">
        <f t="shared" si="31"/>
        <v>0</v>
      </c>
      <c r="BM167" s="4" t="str">
        <f t="shared" si="31"/>
        <v>#VALUE!</v>
      </c>
      <c r="BN167" s="4">
        <f t="shared" si="31"/>
        <v>0</v>
      </c>
      <c r="BO167" s="4">
        <f t="shared" si="31"/>
        <v>0.3882674199</v>
      </c>
      <c r="BP167" s="4">
        <f t="shared" si="31"/>
        <v>0</v>
      </c>
      <c r="BQ167" s="4">
        <f t="shared" si="31"/>
        <v>5.080556952</v>
      </c>
      <c r="BR167" s="4">
        <f t="shared" si="31"/>
        <v>15.77665562</v>
      </c>
      <c r="BS167" s="4">
        <f t="shared" si="31"/>
        <v>4.374547226</v>
      </c>
      <c r="BT167" s="4">
        <f t="shared" si="31"/>
        <v>0.6112186425</v>
      </c>
      <c r="BU167" s="4">
        <f t="shared" si="31"/>
        <v>0.4102873672</v>
      </c>
      <c r="BV167" s="4">
        <f t="shared" si="31"/>
        <v>0.269171693</v>
      </c>
      <c r="BW167" s="4">
        <f t="shared" si="31"/>
        <v>0.06260007444</v>
      </c>
      <c r="BX167" s="4">
        <f t="shared" si="31"/>
        <v>0.4424605271</v>
      </c>
      <c r="BY167" s="4">
        <f t="shared" si="31"/>
        <v>0.4698292809</v>
      </c>
      <c r="BZ167" s="4">
        <f t="shared" si="31"/>
        <v>0.9030082306</v>
      </c>
      <c r="CA167" s="4" t="str">
        <f t="shared" si="31"/>
        <v>#VALUE!</v>
      </c>
      <c r="CB167" s="4" t="str">
        <f t="shared" si="31"/>
        <v>#VALUE!</v>
      </c>
      <c r="CC167" s="4">
        <f t="shared" si="31"/>
        <v>0</v>
      </c>
      <c r="CD167" s="4">
        <f t="shared" si="31"/>
        <v>0</v>
      </c>
      <c r="CE167" s="4">
        <f t="shared" si="31"/>
        <v>0</v>
      </c>
      <c r="CF167" s="4">
        <f t="shared" si="31"/>
        <v>0</v>
      </c>
      <c r="CG167" s="4">
        <f t="shared" si="31"/>
        <v>0</v>
      </c>
      <c r="CH167" s="4">
        <f t="shared" si="31"/>
        <v>0</v>
      </c>
      <c r="CI167" s="4">
        <f t="shared" si="31"/>
        <v>0</v>
      </c>
      <c r="CJ167" s="4">
        <f t="shared" si="31"/>
        <v>0</v>
      </c>
    </row>
    <row r="168" ht="15.75" customHeight="1">
      <c r="A168" s="15"/>
      <c r="B168" s="4" t="s">
        <v>49</v>
      </c>
      <c r="C168" s="4">
        <f t="shared" ref="C168:CJ168" si="32">C100/$E32</f>
        <v>0.03912602675</v>
      </c>
      <c r="D168" s="4">
        <f t="shared" si="32"/>
        <v>0.2531418943</v>
      </c>
      <c r="E168" s="4">
        <f t="shared" si="32"/>
        <v>0.8448139102</v>
      </c>
      <c r="F168" s="4">
        <f t="shared" si="32"/>
        <v>0.3435355297</v>
      </c>
      <c r="G168" s="4">
        <f t="shared" si="32"/>
        <v>0.7502060239</v>
      </c>
      <c r="H168" s="4">
        <f t="shared" si="32"/>
        <v>0</v>
      </c>
      <c r="I168" s="4">
        <f t="shared" si="32"/>
        <v>0.05770718583</v>
      </c>
      <c r="J168" s="4">
        <f t="shared" si="32"/>
        <v>0</v>
      </c>
      <c r="K168" s="4">
        <f t="shared" si="32"/>
        <v>0.05098077473</v>
      </c>
      <c r="L168" s="4">
        <f t="shared" si="32"/>
        <v>1.203201759</v>
      </c>
      <c r="M168" s="4">
        <f t="shared" si="32"/>
        <v>0</v>
      </c>
      <c r="N168" s="4">
        <f t="shared" si="32"/>
        <v>0.5956372573</v>
      </c>
      <c r="O168" s="4">
        <f t="shared" si="32"/>
        <v>5.513444391</v>
      </c>
      <c r="P168" s="4">
        <f t="shared" si="32"/>
        <v>1.110589102</v>
      </c>
      <c r="Q168" s="4">
        <f t="shared" si="32"/>
        <v>1.715556339</v>
      </c>
      <c r="R168" s="4">
        <f t="shared" si="32"/>
        <v>0.5495074417</v>
      </c>
      <c r="S168" s="4">
        <f t="shared" si="32"/>
        <v>0.1632683424</v>
      </c>
      <c r="T168" s="4">
        <f t="shared" si="32"/>
        <v>0</v>
      </c>
      <c r="U168" s="4">
        <f t="shared" si="32"/>
        <v>0</v>
      </c>
      <c r="V168" s="4">
        <f t="shared" si="32"/>
        <v>1.074782152</v>
      </c>
      <c r="W168" s="4">
        <f t="shared" si="32"/>
        <v>0.1865270994</v>
      </c>
      <c r="X168" s="4">
        <f t="shared" si="32"/>
        <v>2.498559133</v>
      </c>
      <c r="Y168" s="4">
        <f t="shared" si="32"/>
        <v>1.129261669</v>
      </c>
      <c r="Z168" s="4">
        <f t="shared" si="32"/>
        <v>2.04839076</v>
      </c>
      <c r="AA168" s="4">
        <f t="shared" si="32"/>
        <v>0.4225535241</v>
      </c>
      <c r="AB168" s="4">
        <f t="shared" si="32"/>
        <v>0.4125048837</v>
      </c>
      <c r="AC168" s="4">
        <f t="shared" si="32"/>
        <v>1.118109822</v>
      </c>
      <c r="AD168" s="4">
        <f t="shared" si="32"/>
        <v>3.924602416</v>
      </c>
      <c r="AE168" s="4" t="str">
        <f t="shared" si="32"/>
        <v>#VALUE!</v>
      </c>
      <c r="AF168" s="4">
        <f t="shared" si="32"/>
        <v>0.7987124628</v>
      </c>
      <c r="AG168" s="4">
        <f t="shared" si="32"/>
        <v>0.9853026026</v>
      </c>
      <c r="AH168" s="4">
        <f t="shared" si="32"/>
        <v>1.382929951</v>
      </c>
      <c r="AI168" s="4">
        <f t="shared" si="32"/>
        <v>0.177887412</v>
      </c>
      <c r="AJ168" s="4">
        <f t="shared" si="32"/>
        <v>1.340544735</v>
      </c>
      <c r="AK168" s="4">
        <f t="shared" si="32"/>
        <v>1.840931094</v>
      </c>
      <c r="AL168" s="4">
        <f t="shared" si="32"/>
        <v>2.4035667</v>
      </c>
      <c r="AM168" s="4">
        <f t="shared" si="32"/>
        <v>0.2916847973</v>
      </c>
      <c r="AN168" s="4">
        <f t="shared" si="32"/>
        <v>0.7072030123</v>
      </c>
      <c r="AO168" s="4">
        <f t="shared" si="32"/>
        <v>1.342032489</v>
      </c>
      <c r="AP168" s="4">
        <f t="shared" si="32"/>
        <v>0.8575323118</v>
      </c>
      <c r="AQ168" s="4">
        <f t="shared" si="32"/>
        <v>49.3202432</v>
      </c>
      <c r="AR168" s="4">
        <f t="shared" si="32"/>
        <v>0</v>
      </c>
      <c r="AS168" s="4">
        <f t="shared" si="32"/>
        <v>0</v>
      </c>
      <c r="AT168" s="4">
        <f t="shared" si="32"/>
        <v>115.3240852</v>
      </c>
      <c r="AU168" s="4">
        <f t="shared" si="32"/>
        <v>0</v>
      </c>
      <c r="AV168" s="4">
        <f t="shared" si="32"/>
        <v>0</v>
      </c>
      <c r="AW168" s="4">
        <f t="shared" si="32"/>
        <v>0</v>
      </c>
      <c r="AX168" s="4">
        <f t="shared" si="32"/>
        <v>0</v>
      </c>
      <c r="AY168" s="4">
        <f t="shared" si="32"/>
        <v>0.8971027734</v>
      </c>
      <c r="AZ168" s="4">
        <f t="shared" si="32"/>
        <v>0</v>
      </c>
      <c r="BA168" s="4">
        <f t="shared" si="32"/>
        <v>0</v>
      </c>
      <c r="BB168" s="4">
        <f t="shared" si="32"/>
        <v>0</v>
      </c>
      <c r="BC168" s="4">
        <f t="shared" si="32"/>
        <v>1.491249125</v>
      </c>
      <c r="BD168" s="4">
        <f t="shared" si="32"/>
        <v>1.848536919</v>
      </c>
      <c r="BE168" s="4">
        <f t="shared" si="32"/>
        <v>0</v>
      </c>
      <c r="BF168" s="4">
        <f t="shared" si="32"/>
        <v>0.9853026026</v>
      </c>
      <c r="BG168" s="4">
        <f t="shared" si="32"/>
        <v>0</v>
      </c>
      <c r="BH168" s="4">
        <f t="shared" si="32"/>
        <v>1.047186215</v>
      </c>
      <c r="BI168" s="4">
        <f t="shared" si="32"/>
        <v>0</v>
      </c>
      <c r="BJ168" s="4">
        <f t="shared" si="32"/>
        <v>0</v>
      </c>
      <c r="BK168" s="4">
        <f t="shared" si="32"/>
        <v>0</v>
      </c>
      <c r="BL168" s="4">
        <f t="shared" si="32"/>
        <v>0</v>
      </c>
      <c r="BM168" s="4" t="str">
        <f t="shared" si="32"/>
        <v>#VALUE!</v>
      </c>
      <c r="BN168" s="4">
        <f t="shared" si="32"/>
        <v>0</v>
      </c>
      <c r="BO168" s="4">
        <f t="shared" si="32"/>
        <v>0.3658549847</v>
      </c>
      <c r="BP168" s="4">
        <f t="shared" si="32"/>
        <v>0</v>
      </c>
      <c r="BQ168" s="4">
        <f t="shared" si="32"/>
        <v>13.50846798</v>
      </c>
      <c r="BR168" s="4">
        <f t="shared" si="32"/>
        <v>51.80225423</v>
      </c>
      <c r="BS168" s="4">
        <f t="shared" si="32"/>
        <v>8.019530548</v>
      </c>
      <c r="BT168" s="4">
        <f t="shared" si="32"/>
        <v>0.9437306082</v>
      </c>
      <c r="BU168" s="4">
        <f t="shared" si="32"/>
        <v>0.4321671857</v>
      </c>
      <c r="BV168" s="4">
        <f t="shared" si="32"/>
        <v>0.2125375701</v>
      </c>
      <c r="BW168" s="4">
        <f t="shared" si="32"/>
        <v>0.05111631159</v>
      </c>
      <c r="BX168" s="4">
        <f t="shared" si="32"/>
        <v>0.333130711</v>
      </c>
      <c r="BY168" s="4">
        <f t="shared" si="32"/>
        <v>0.6814825275</v>
      </c>
      <c r="BZ168" s="4">
        <f t="shared" si="32"/>
        <v>0.6450357179</v>
      </c>
      <c r="CA168" s="4" t="str">
        <f t="shared" si="32"/>
        <v>#VALUE!</v>
      </c>
      <c r="CB168" s="4" t="str">
        <f t="shared" si="32"/>
        <v>#VALUE!</v>
      </c>
      <c r="CC168" s="4">
        <f t="shared" si="32"/>
        <v>0</v>
      </c>
      <c r="CD168" s="4">
        <f t="shared" si="32"/>
        <v>0</v>
      </c>
      <c r="CE168" s="4">
        <f t="shared" si="32"/>
        <v>0</v>
      </c>
      <c r="CF168" s="4">
        <f t="shared" si="32"/>
        <v>0</v>
      </c>
      <c r="CG168" s="4">
        <f t="shared" si="32"/>
        <v>0</v>
      </c>
      <c r="CH168" s="4">
        <f t="shared" si="32"/>
        <v>0</v>
      </c>
      <c r="CI168" s="4">
        <f t="shared" si="32"/>
        <v>0</v>
      </c>
      <c r="CJ168" s="4">
        <f t="shared" si="32"/>
        <v>0</v>
      </c>
    </row>
    <row r="169" ht="15.75" customHeight="1">
      <c r="A169" s="15"/>
      <c r="B169" s="4" t="s">
        <v>50</v>
      </c>
      <c r="C169" s="4">
        <f t="shared" ref="C169:CJ169" si="33">C101/$E33</f>
        <v>0.03931655039</v>
      </c>
      <c r="D169" s="4">
        <f t="shared" si="33"/>
        <v>0.1764153278</v>
      </c>
      <c r="E169" s="4">
        <f t="shared" si="33"/>
        <v>0.6370126543</v>
      </c>
      <c r="F169" s="4">
        <f t="shared" si="33"/>
        <v>0.1582364667</v>
      </c>
      <c r="G169" s="4">
        <f t="shared" si="33"/>
        <v>0.5542295088</v>
      </c>
      <c r="H169" s="4">
        <f t="shared" si="33"/>
        <v>0</v>
      </c>
      <c r="I169" s="4">
        <f t="shared" si="33"/>
        <v>0</v>
      </c>
      <c r="J169" s="4">
        <f t="shared" si="33"/>
        <v>0.05952560313</v>
      </c>
      <c r="K169" s="4">
        <f t="shared" si="33"/>
        <v>0</v>
      </c>
      <c r="L169" s="4">
        <f t="shared" si="33"/>
        <v>0.534315058</v>
      </c>
      <c r="M169" s="4">
        <f t="shared" si="33"/>
        <v>0</v>
      </c>
      <c r="N169" s="4">
        <f t="shared" si="33"/>
        <v>0.2658974653</v>
      </c>
      <c r="O169" s="4">
        <f t="shared" si="33"/>
        <v>0.7762857221</v>
      </c>
      <c r="P169" s="4">
        <f t="shared" si="33"/>
        <v>0.3895630346</v>
      </c>
      <c r="Q169" s="4">
        <f t="shared" si="33"/>
        <v>0.3691330304</v>
      </c>
      <c r="R169" s="4">
        <f t="shared" si="33"/>
        <v>0.7577930459</v>
      </c>
      <c r="S169" s="4">
        <f t="shared" si="33"/>
        <v>0.09497710415</v>
      </c>
      <c r="T169" s="4">
        <f t="shared" si="33"/>
        <v>0</v>
      </c>
      <c r="U169" s="4">
        <f t="shared" si="33"/>
        <v>0</v>
      </c>
      <c r="V169" s="4">
        <f t="shared" si="33"/>
        <v>0.7202921401</v>
      </c>
      <c r="W169" s="4">
        <f t="shared" si="33"/>
        <v>0.09293410373</v>
      </c>
      <c r="X169" s="4">
        <f t="shared" si="33"/>
        <v>0.3307867451</v>
      </c>
      <c r="Y169" s="4">
        <f t="shared" si="33"/>
        <v>0.3274660688</v>
      </c>
      <c r="Z169" s="4">
        <f t="shared" si="33"/>
        <v>0.6865986441</v>
      </c>
      <c r="AA169" s="4">
        <f t="shared" si="33"/>
        <v>0.1309793827</v>
      </c>
      <c r="AB169" s="4">
        <f t="shared" si="33"/>
        <v>0.3799820671</v>
      </c>
      <c r="AC169" s="4">
        <f t="shared" si="33"/>
        <v>0.8111576258</v>
      </c>
      <c r="AD169" s="4">
        <f t="shared" si="33"/>
        <v>1.88885956</v>
      </c>
      <c r="AE169" s="4" t="str">
        <f t="shared" si="33"/>
        <v>#VALUE!</v>
      </c>
      <c r="AF169" s="4">
        <f t="shared" si="33"/>
        <v>0.601144868</v>
      </c>
      <c r="AG169" s="4">
        <f t="shared" si="33"/>
        <v>0.7757797753</v>
      </c>
      <c r="AH169" s="4">
        <f t="shared" si="33"/>
        <v>0.9911722208</v>
      </c>
      <c r="AI169" s="4">
        <f t="shared" si="33"/>
        <v>0.2083508187</v>
      </c>
      <c r="AJ169" s="4">
        <f t="shared" si="33"/>
        <v>0.9130995041</v>
      </c>
      <c r="AK169" s="4">
        <f t="shared" si="33"/>
        <v>1.544402645</v>
      </c>
      <c r="AL169" s="4">
        <f t="shared" si="33"/>
        <v>1.823979887</v>
      </c>
      <c r="AM169" s="4">
        <f t="shared" si="33"/>
        <v>0.289949152</v>
      </c>
      <c r="AN169" s="4">
        <f t="shared" si="33"/>
        <v>0.7705121645</v>
      </c>
      <c r="AO169" s="4">
        <f t="shared" si="33"/>
        <v>0.8143085857</v>
      </c>
      <c r="AP169" s="4">
        <f t="shared" si="33"/>
        <v>0.5504349077</v>
      </c>
      <c r="AQ169" s="4">
        <f t="shared" si="33"/>
        <v>55.54104783</v>
      </c>
      <c r="AR169" s="4">
        <f t="shared" si="33"/>
        <v>0</v>
      </c>
      <c r="AS169" s="4">
        <f t="shared" si="33"/>
        <v>0</v>
      </c>
      <c r="AT169" s="4">
        <f t="shared" si="33"/>
        <v>119.6933456</v>
      </c>
      <c r="AU169" s="4">
        <f t="shared" si="33"/>
        <v>0</v>
      </c>
      <c r="AV169" s="4">
        <f t="shared" si="33"/>
        <v>0</v>
      </c>
      <c r="AW169" s="4">
        <f t="shared" si="33"/>
        <v>0</v>
      </c>
      <c r="AX169" s="4">
        <f t="shared" si="33"/>
        <v>0</v>
      </c>
      <c r="AY169" s="4">
        <f t="shared" si="33"/>
        <v>0.9906918916</v>
      </c>
      <c r="AZ169" s="4">
        <f t="shared" si="33"/>
        <v>0</v>
      </c>
      <c r="BA169" s="4">
        <f t="shared" si="33"/>
        <v>0</v>
      </c>
      <c r="BB169" s="4">
        <f t="shared" si="33"/>
        <v>0</v>
      </c>
      <c r="BC169" s="4">
        <f t="shared" si="33"/>
        <v>1.292223383</v>
      </c>
      <c r="BD169" s="4">
        <f t="shared" si="33"/>
        <v>0.6693804416</v>
      </c>
      <c r="BE169" s="4">
        <f t="shared" si="33"/>
        <v>0</v>
      </c>
      <c r="BF169" s="4">
        <f t="shared" si="33"/>
        <v>0.761587647</v>
      </c>
      <c r="BG169" s="4">
        <f t="shared" si="33"/>
        <v>0</v>
      </c>
      <c r="BH169" s="4">
        <f t="shared" si="33"/>
        <v>0.7017162068</v>
      </c>
      <c r="BI169" s="4">
        <f t="shared" si="33"/>
        <v>0</v>
      </c>
      <c r="BJ169" s="4">
        <f t="shared" si="33"/>
        <v>0</v>
      </c>
      <c r="BK169" s="4">
        <f t="shared" si="33"/>
        <v>0</v>
      </c>
      <c r="BL169" s="4">
        <f t="shared" si="33"/>
        <v>0</v>
      </c>
      <c r="BM169" s="4" t="str">
        <f t="shared" si="33"/>
        <v>#VALUE!</v>
      </c>
      <c r="BN169" s="4">
        <f t="shared" si="33"/>
        <v>0</v>
      </c>
      <c r="BO169" s="4">
        <f t="shared" si="33"/>
        <v>0.3244463989</v>
      </c>
      <c r="BP169" s="4">
        <f t="shared" si="33"/>
        <v>0</v>
      </c>
      <c r="BQ169" s="4">
        <f t="shared" si="33"/>
        <v>1.580510596</v>
      </c>
      <c r="BR169" s="4">
        <f t="shared" si="33"/>
        <v>5.157285575</v>
      </c>
      <c r="BS169" s="4">
        <f t="shared" si="33"/>
        <v>2.293117468</v>
      </c>
      <c r="BT169" s="4">
        <f t="shared" si="33"/>
        <v>0.4374806808</v>
      </c>
      <c r="BU169" s="4">
        <f t="shared" si="33"/>
        <v>0.3191819903</v>
      </c>
      <c r="BV169" s="4">
        <f t="shared" si="33"/>
        <v>0.1443933776</v>
      </c>
      <c r="BW169" s="4">
        <f t="shared" si="33"/>
        <v>0.08693959466</v>
      </c>
      <c r="BX169" s="4">
        <f t="shared" si="33"/>
        <v>0.1936335304</v>
      </c>
      <c r="BY169" s="4">
        <f t="shared" si="33"/>
        <v>0.2238334315</v>
      </c>
      <c r="BZ169" s="4">
        <f t="shared" si="33"/>
        <v>0.4138773013</v>
      </c>
      <c r="CA169" s="4" t="str">
        <f t="shared" si="33"/>
        <v>#VALUE!</v>
      </c>
      <c r="CB169" s="4" t="str">
        <f t="shared" si="33"/>
        <v>#VALUE!</v>
      </c>
      <c r="CC169" s="4">
        <f t="shared" si="33"/>
        <v>0</v>
      </c>
      <c r="CD169" s="4">
        <f t="shared" si="33"/>
        <v>0</v>
      </c>
      <c r="CE169" s="4">
        <f t="shared" si="33"/>
        <v>0</v>
      </c>
      <c r="CF169" s="4">
        <f t="shared" si="33"/>
        <v>0</v>
      </c>
      <c r="CG169" s="4">
        <f t="shared" si="33"/>
        <v>0</v>
      </c>
      <c r="CH169" s="4">
        <f t="shared" si="33"/>
        <v>0.4832240365</v>
      </c>
      <c r="CI169" s="4">
        <f t="shared" si="33"/>
        <v>0</v>
      </c>
      <c r="CJ169" s="4">
        <f t="shared" si="33"/>
        <v>0</v>
      </c>
    </row>
    <row r="170" ht="15.75" customHeight="1">
      <c r="A170" s="16"/>
      <c r="B170" s="4" t="s">
        <v>51</v>
      </c>
      <c r="C170" s="4">
        <f t="shared" ref="C170:CJ170" si="34">C102/$E34</f>
        <v>0</v>
      </c>
      <c r="D170" s="4">
        <f t="shared" si="34"/>
        <v>0.03000467255</v>
      </c>
      <c r="E170" s="4">
        <f t="shared" si="34"/>
        <v>0.1014568354</v>
      </c>
      <c r="F170" s="4">
        <f t="shared" si="34"/>
        <v>0.119523257</v>
      </c>
      <c r="G170" s="4">
        <f t="shared" si="34"/>
        <v>0</v>
      </c>
      <c r="H170" s="4">
        <f t="shared" si="34"/>
        <v>0</v>
      </c>
      <c r="I170" s="4">
        <f t="shared" si="34"/>
        <v>0</v>
      </c>
      <c r="J170" s="4">
        <f t="shared" si="34"/>
        <v>0</v>
      </c>
      <c r="K170" s="4">
        <f t="shared" si="34"/>
        <v>0</v>
      </c>
      <c r="L170" s="4">
        <f t="shared" si="34"/>
        <v>0</v>
      </c>
      <c r="M170" s="4">
        <f t="shared" si="34"/>
        <v>0</v>
      </c>
      <c r="N170" s="4">
        <f t="shared" si="34"/>
        <v>0</v>
      </c>
      <c r="O170" s="4">
        <f t="shared" si="34"/>
        <v>0</v>
      </c>
      <c r="P170" s="4">
        <f t="shared" si="34"/>
        <v>0</v>
      </c>
      <c r="Q170" s="4">
        <f t="shared" si="34"/>
        <v>0</v>
      </c>
      <c r="R170" s="4">
        <f t="shared" si="34"/>
        <v>0.07849801096</v>
      </c>
      <c r="S170" s="4">
        <f t="shared" si="34"/>
        <v>0.05082412637</v>
      </c>
      <c r="T170" s="4">
        <f t="shared" si="34"/>
        <v>0</v>
      </c>
      <c r="U170" s="4">
        <f t="shared" si="34"/>
        <v>0</v>
      </c>
      <c r="V170" s="4">
        <f t="shared" si="34"/>
        <v>0</v>
      </c>
      <c r="W170" s="4">
        <f t="shared" si="34"/>
        <v>0</v>
      </c>
      <c r="X170" s="4">
        <f t="shared" si="34"/>
        <v>0</v>
      </c>
      <c r="Y170" s="4">
        <f t="shared" si="34"/>
        <v>0.09880795678</v>
      </c>
      <c r="Z170" s="4">
        <f t="shared" si="34"/>
        <v>0.06484544863</v>
      </c>
      <c r="AA170" s="4">
        <f t="shared" si="34"/>
        <v>0.02820872724</v>
      </c>
      <c r="AB170" s="4">
        <f t="shared" si="34"/>
        <v>0.03218063764</v>
      </c>
      <c r="AC170" s="4">
        <f t="shared" si="34"/>
        <v>0.0516292053</v>
      </c>
      <c r="AD170" s="4">
        <f t="shared" si="34"/>
        <v>0.2696479584</v>
      </c>
      <c r="AE170" s="4" t="str">
        <f t="shared" si="34"/>
        <v>#VALUE!</v>
      </c>
      <c r="AF170" s="4">
        <f t="shared" si="34"/>
        <v>0.02825095166</v>
      </c>
      <c r="AG170" s="4">
        <f t="shared" si="34"/>
        <v>0</v>
      </c>
      <c r="AH170" s="4">
        <f t="shared" si="34"/>
        <v>0.1501641108</v>
      </c>
      <c r="AI170" s="4">
        <f t="shared" si="34"/>
        <v>0</v>
      </c>
      <c r="AJ170" s="4">
        <f t="shared" si="34"/>
        <v>0</v>
      </c>
      <c r="AK170" s="4">
        <f t="shared" si="34"/>
        <v>0.1342455047</v>
      </c>
      <c r="AL170" s="4">
        <f t="shared" si="34"/>
        <v>0.6870644956</v>
      </c>
      <c r="AM170" s="4">
        <f t="shared" si="34"/>
        <v>0.02818902251</v>
      </c>
      <c r="AN170" s="4">
        <f t="shared" si="34"/>
        <v>0.01831695321</v>
      </c>
      <c r="AO170" s="4">
        <f t="shared" si="34"/>
        <v>0</v>
      </c>
      <c r="AP170" s="4">
        <f t="shared" si="34"/>
        <v>0</v>
      </c>
      <c r="AQ170" s="4">
        <f t="shared" si="34"/>
        <v>34.46098713</v>
      </c>
      <c r="AR170" s="4">
        <f t="shared" si="34"/>
        <v>0</v>
      </c>
      <c r="AS170" s="4">
        <f t="shared" si="34"/>
        <v>0</v>
      </c>
      <c r="AT170" s="4">
        <f t="shared" si="34"/>
        <v>75.41941727</v>
      </c>
      <c r="AU170" s="4">
        <f t="shared" si="34"/>
        <v>0</v>
      </c>
      <c r="AV170" s="4">
        <f t="shared" si="34"/>
        <v>0</v>
      </c>
      <c r="AW170" s="4">
        <f t="shared" si="34"/>
        <v>0</v>
      </c>
      <c r="AX170" s="4">
        <f t="shared" si="34"/>
        <v>0</v>
      </c>
      <c r="AY170" s="4">
        <f t="shared" si="34"/>
        <v>0.7094715876</v>
      </c>
      <c r="AZ170" s="4">
        <f t="shared" si="34"/>
        <v>0</v>
      </c>
      <c r="BA170" s="4">
        <f t="shared" si="34"/>
        <v>0</v>
      </c>
      <c r="BB170" s="4">
        <f t="shared" si="34"/>
        <v>0</v>
      </c>
      <c r="BC170" s="4">
        <f t="shared" si="34"/>
        <v>0.9094520686</v>
      </c>
      <c r="BD170" s="4">
        <f t="shared" si="34"/>
        <v>0</v>
      </c>
      <c r="BE170" s="4">
        <f t="shared" si="34"/>
        <v>0</v>
      </c>
      <c r="BF170" s="4">
        <f t="shared" si="34"/>
        <v>0</v>
      </c>
      <c r="BG170" s="4">
        <f t="shared" si="34"/>
        <v>0</v>
      </c>
      <c r="BH170" s="4">
        <f t="shared" si="34"/>
        <v>0</v>
      </c>
      <c r="BI170" s="4">
        <f t="shared" si="34"/>
        <v>0</v>
      </c>
      <c r="BJ170" s="4">
        <f t="shared" si="34"/>
        <v>0</v>
      </c>
      <c r="BK170" s="4">
        <f t="shared" si="34"/>
        <v>0</v>
      </c>
      <c r="BL170" s="4">
        <f t="shared" si="34"/>
        <v>0</v>
      </c>
      <c r="BM170" s="4" t="str">
        <f t="shared" si="34"/>
        <v>#VALUE!</v>
      </c>
      <c r="BN170" s="4">
        <f t="shared" si="34"/>
        <v>0</v>
      </c>
      <c r="BO170" s="4">
        <f t="shared" si="34"/>
        <v>0</v>
      </c>
      <c r="BP170" s="4">
        <f t="shared" si="34"/>
        <v>0</v>
      </c>
      <c r="BQ170" s="4">
        <f t="shared" si="34"/>
        <v>0.1126547514</v>
      </c>
      <c r="BR170" s="4">
        <f t="shared" si="34"/>
        <v>0.3404780148</v>
      </c>
      <c r="BS170" s="4">
        <f t="shared" si="34"/>
        <v>0.2398121835</v>
      </c>
      <c r="BT170" s="4">
        <f t="shared" si="34"/>
        <v>0</v>
      </c>
      <c r="BU170" s="4">
        <f t="shared" si="34"/>
        <v>0</v>
      </c>
      <c r="BV170" s="4">
        <f t="shared" si="34"/>
        <v>0</v>
      </c>
      <c r="BW170" s="4">
        <f t="shared" si="34"/>
        <v>0</v>
      </c>
      <c r="BX170" s="4">
        <f t="shared" si="34"/>
        <v>0</v>
      </c>
      <c r="BY170" s="4">
        <f t="shared" si="34"/>
        <v>0</v>
      </c>
      <c r="BZ170" s="4">
        <f t="shared" si="34"/>
        <v>0</v>
      </c>
      <c r="CA170" s="4" t="str">
        <f t="shared" si="34"/>
        <v>#VALUE!</v>
      </c>
      <c r="CB170" s="4" t="str">
        <f t="shared" si="34"/>
        <v>#VALUE!</v>
      </c>
      <c r="CC170" s="4">
        <f t="shared" si="34"/>
        <v>0</v>
      </c>
      <c r="CD170" s="4">
        <f t="shared" si="34"/>
        <v>0</v>
      </c>
      <c r="CE170" s="4">
        <f t="shared" si="34"/>
        <v>0</v>
      </c>
      <c r="CF170" s="4">
        <f t="shared" si="34"/>
        <v>0</v>
      </c>
      <c r="CG170" s="4">
        <f t="shared" si="34"/>
        <v>0</v>
      </c>
      <c r="CH170" s="4">
        <f t="shared" si="34"/>
        <v>0.04083945862</v>
      </c>
      <c r="CI170" s="4">
        <f t="shared" si="34"/>
        <v>0</v>
      </c>
      <c r="CJ170" s="4">
        <f t="shared" si="34"/>
        <v>0</v>
      </c>
    </row>
    <row r="171" ht="15.75" customHeight="1">
      <c r="A171" s="8" t="s">
        <v>52</v>
      </c>
      <c r="B171" s="4" t="s">
        <v>53</v>
      </c>
      <c r="C171" s="4">
        <f t="shared" ref="C171:CJ171" si="35">C103/$E35</f>
        <v>0.1528055164</v>
      </c>
      <c r="D171" s="4">
        <f t="shared" si="35"/>
        <v>0.3575016061</v>
      </c>
      <c r="E171" s="4">
        <f t="shared" si="35"/>
        <v>0.5914346565</v>
      </c>
      <c r="F171" s="4">
        <f t="shared" si="35"/>
        <v>0.2548184879</v>
      </c>
      <c r="G171" s="4">
        <f t="shared" si="35"/>
        <v>1.064024328</v>
      </c>
      <c r="H171" s="4">
        <f t="shared" si="35"/>
        <v>0.04099104583</v>
      </c>
      <c r="I171" s="4">
        <f t="shared" si="35"/>
        <v>0</v>
      </c>
      <c r="J171" s="4">
        <f t="shared" si="35"/>
        <v>0.4951649393</v>
      </c>
      <c r="K171" s="4">
        <f t="shared" si="35"/>
        <v>0.3692978766</v>
      </c>
      <c r="L171" s="4">
        <f t="shared" si="35"/>
        <v>0.5629594453</v>
      </c>
      <c r="M171" s="4">
        <f t="shared" si="35"/>
        <v>0.1807516009</v>
      </c>
      <c r="N171" s="4">
        <f t="shared" si="35"/>
        <v>0.5914418883</v>
      </c>
      <c r="O171" s="4">
        <f t="shared" si="35"/>
        <v>2.434475676</v>
      </c>
      <c r="P171" s="4">
        <f t="shared" si="35"/>
        <v>0.3941318767</v>
      </c>
      <c r="Q171" s="4">
        <f t="shared" si="35"/>
        <v>1.225721342</v>
      </c>
      <c r="R171" s="4">
        <f t="shared" si="35"/>
        <v>0</v>
      </c>
      <c r="S171" s="4">
        <f t="shared" si="35"/>
        <v>0.1784579151</v>
      </c>
      <c r="T171" s="4">
        <f t="shared" si="35"/>
        <v>0</v>
      </c>
      <c r="U171" s="4">
        <f t="shared" si="35"/>
        <v>0</v>
      </c>
      <c r="V171" s="4">
        <f t="shared" si="35"/>
        <v>1.246192156</v>
      </c>
      <c r="W171" s="4">
        <f t="shared" si="35"/>
        <v>0.2975487815</v>
      </c>
      <c r="X171" s="4">
        <f t="shared" si="35"/>
        <v>0.3922491982</v>
      </c>
      <c r="Y171" s="4">
        <f t="shared" si="35"/>
        <v>0.2075972466</v>
      </c>
      <c r="Z171" s="4">
        <f t="shared" si="35"/>
        <v>0.6606719065</v>
      </c>
      <c r="AA171" s="4">
        <f t="shared" si="35"/>
        <v>0.3140493377</v>
      </c>
      <c r="AB171" s="4">
        <f t="shared" si="35"/>
        <v>0.1328240539</v>
      </c>
      <c r="AC171" s="4">
        <f t="shared" si="35"/>
        <v>0.3653059232</v>
      </c>
      <c r="AD171" s="4">
        <f t="shared" si="35"/>
        <v>0.6912226442</v>
      </c>
      <c r="AE171" s="4" t="str">
        <f t="shared" si="35"/>
        <v>#VALUE!</v>
      </c>
      <c r="AF171" s="4">
        <f t="shared" si="35"/>
        <v>0.407056308</v>
      </c>
      <c r="AG171" s="4">
        <f t="shared" si="35"/>
        <v>0.2680683501</v>
      </c>
      <c r="AH171" s="4">
        <f t="shared" si="35"/>
        <v>0.4356556651</v>
      </c>
      <c r="AI171" s="4">
        <f t="shared" si="35"/>
        <v>0.1358360985</v>
      </c>
      <c r="AJ171" s="4">
        <f t="shared" si="35"/>
        <v>0.2717975482</v>
      </c>
      <c r="AK171" s="4">
        <f t="shared" si="35"/>
        <v>0.7414908837</v>
      </c>
      <c r="AL171" s="4">
        <f t="shared" si="35"/>
        <v>0.4950636941</v>
      </c>
      <c r="AM171" s="4">
        <f t="shared" si="35"/>
        <v>0.2632784882</v>
      </c>
      <c r="AN171" s="4">
        <f t="shared" si="35"/>
        <v>0.4740215676</v>
      </c>
      <c r="AO171" s="4">
        <f t="shared" si="35"/>
        <v>0.2961409912</v>
      </c>
      <c r="AP171" s="4">
        <f t="shared" si="35"/>
        <v>0.2975487815</v>
      </c>
      <c r="AQ171" s="4">
        <f t="shared" si="35"/>
        <v>11.76949964</v>
      </c>
      <c r="AR171" s="4">
        <f t="shared" si="35"/>
        <v>0</v>
      </c>
      <c r="AS171" s="4">
        <f t="shared" si="35"/>
        <v>0</v>
      </c>
      <c r="AT171" s="4">
        <f t="shared" si="35"/>
        <v>11.59409475</v>
      </c>
      <c r="AU171" s="4">
        <f t="shared" si="35"/>
        <v>0</v>
      </c>
      <c r="AV171" s="4">
        <f t="shared" si="35"/>
        <v>0</v>
      </c>
      <c r="AW171" s="4">
        <f t="shared" si="35"/>
        <v>0</v>
      </c>
      <c r="AX171" s="4">
        <f t="shared" si="35"/>
        <v>0.04457560786</v>
      </c>
      <c r="AY171" s="4">
        <f t="shared" si="35"/>
        <v>0.1519810913</v>
      </c>
      <c r="AZ171" s="4">
        <f t="shared" si="35"/>
        <v>0.02910196717</v>
      </c>
      <c r="BA171" s="4">
        <f t="shared" si="35"/>
        <v>0</v>
      </c>
      <c r="BB171" s="4">
        <f t="shared" si="35"/>
        <v>0</v>
      </c>
      <c r="BC171" s="4">
        <f t="shared" si="35"/>
        <v>0.1416564919</v>
      </c>
      <c r="BD171" s="4">
        <f t="shared" si="35"/>
        <v>0.9181745973</v>
      </c>
      <c r="BE171" s="4">
        <f t="shared" si="35"/>
        <v>0.01396219456</v>
      </c>
      <c r="BF171" s="4">
        <f t="shared" si="35"/>
        <v>0.2693990013</v>
      </c>
      <c r="BG171" s="4">
        <f t="shared" si="35"/>
        <v>0</v>
      </c>
      <c r="BH171" s="4">
        <f t="shared" si="35"/>
        <v>0.6877031684</v>
      </c>
      <c r="BI171" s="4">
        <f t="shared" si="35"/>
        <v>0</v>
      </c>
      <c r="BJ171" s="4">
        <f t="shared" si="35"/>
        <v>0</v>
      </c>
      <c r="BK171" s="4">
        <f t="shared" si="35"/>
        <v>0</v>
      </c>
      <c r="BL171" s="4">
        <f t="shared" si="35"/>
        <v>0</v>
      </c>
      <c r="BM171" s="4" t="str">
        <f t="shared" si="35"/>
        <v>#VALUE!</v>
      </c>
      <c r="BN171" s="4">
        <f t="shared" si="35"/>
        <v>0</v>
      </c>
      <c r="BO171" s="4">
        <f t="shared" si="35"/>
        <v>0.2533335583</v>
      </c>
      <c r="BP171" s="4">
        <f t="shared" si="35"/>
        <v>0</v>
      </c>
      <c r="BQ171" s="4">
        <f t="shared" si="35"/>
        <v>2.484143677</v>
      </c>
      <c r="BR171" s="4">
        <f t="shared" si="35"/>
        <v>6.784698476</v>
      </c>
      <c r="BS171" s="4">
        <f t="shared" si="35"/>
        <v>0.7678773101</v>
      </c>
      <c r="BT171" s="4">
        <f t="shared" si="35"/>
        <v>0.2012911173</v>
      </c>
      <c r="BU171" s="4">
        <f t="shared" si="35"/>
        <v>0.1142286864</v>
      </c>
      <c r="BV171" s="4">
        <f t="shared" si="35"/>
        <v>0.1007233005</v>
      </c>
      <c r="BW171" s="4">
        <f t="shared" si="35"/>
        <v>0.1020852894</v>
      </c>
      <c r="BX171" s="4">
        <f t="shared" si="35"/>
        <v>0.1550136259</v>
      </c>
      <c r="BY171" s="4">
        <f t="shared" si="35"/>
        <v>0.1180772091</v>
      </c>
      <c r="BZ171" s="4">
        <f t="shared" si="35"/>
        <v>0.2675139122</v>
      </c>
      <c r="CA171" s="4" t="str">
        <f t="shared" si="35"/>
        <v>#VALUE!</v>
      </c>
      <c r="CB171" s="4" t="str">
        <f t="shared" si="35"/>
        <v>#VALUE!</v>
      </c>
      <c r="CC171" s="4">
        <f t="shared" si="35"/>
        <v>0</v>
      </c>
      <c r="CD171" s="4">
        <f t="shared" si="35"/>
        <v>0</v>
      </c>
      <c r="CE171" s="4">
        <f t="shared" si="35"/>
        <v>0</v>
      </c>
      <c r="CF171" s="4">
        <f t="shared" si="35"/>
        <v>0</v>
      </c>
      <c r="CG171" s="4">
        <f t="shared" si="35"/>
        <v>0</v>
      </c>
      <c r="CH171" s="4">
        <f t="shared" si="35"/>
        <v>0</v>
      </c>
      <c r="CI171" s="4">
        <f t="shared" si="35"/>
        <v>0</v>
      </c>
      <c r="CJ171" s="4">
        <f t="shared" si="35"/>
        <v>0</v>
      </c>
    </row>
    <row r="172" ht="15.75" customHeight="1">
      <c r="A172" s="15"/>
      <c r="B172" s="4" t="s">
        <v>54</v>
      </c>
      <c r="C172" s="4">
        <f t="shared" ref="C172:CJ172" si="36">C104/$E36</f>
        <v>0.2262013297</v>
      </c>
      <c r="D172" s="4">
        <f t="shared" si="36"/>
        <v>0.1274332532</v>
      </c>
      <c r="E172" s="4">
        <f t="shared" si="36"/>
        <v>0.643193669</v>
      </c>
      <c r="F172" s="4">
        <f t="shared" si="36"/>
        <v>0.2601636008</v>
      </c>
      <c r="G172" s="4">
        <f t="shared" si="36"/>
        <v>0.3290240333</v>
      </c>
      <c r="H172" s="4">
        <f t="shared" si="36"/>
        <v>0.06675703582</v>
      </c>
      <c r="I172" s="4">
        <f t="shared" si="36"/>
        <v>0.02009807682</v>
      </c>
      <c r="J172" s="4">
        <f t="shared" si="36"/>
        <v>0.5781423326</v>
      </c>
      <c r="K172" s="4">
        <f t="shared" si="36"/>
        <v>0.5864441513</v>
      </c>
      <c r="L172" s="4">
        <f t="shared" si="36"/>
        <v>0.7734233715</v>
      </c>
      <c r="M172" s="4">
        <f t="shared" si="36"/>
        <v>0.3375238029</v>
      </c>
      <c r="N172" s="4">
        <f t="shared" si="36"/>
        <v>0.5050019411</v>
      </c>
      <c r="O172" s="4">
        <f t="shared" si="36"/>
        <v>4.194100336</v>
      </c>
      <c r="P172" s="4">
        <f t="shared" si="36"/>
        <v>0.6605599335</v>
      </c>
      <c r="Q172" s="4">
        <f t="shared" si="36"/>
        <v>1.142459971</v>
      </c>
      <c r="R172" s="4">
        <f t="shared" si="36"/>
        <v>0</v>
      </c>
      <c r="S172" s="4">
        <f t="shared" si="36"/>
        <v>0.2063187097</v>
      </c>
      <c r="T172" s="4">
        <f t="shared" si="36"/>
        <v>0</v>
      </c>
      <c r="U172" s="4">
        <f t="shared" si="36"/>
        <v>0.004504393096</v>
      </c>
      <c r="V172" s="4">
        <f t="shared" si="36"/>
        <v>0.653702573</v>
      </c>
      <c r="W172" s="4">
        <f t="shared" si="36"/>
        <v>0.301270957</v>
      </c>
      <c r="X172" s="4">
        <f t="shared" si="36"/>
        <v>0.08993524671</v>
      </c>
      <c r="Y172" s="4">
        <f t="shared" si="36"/>
        <v>0.1676343444</v>
      </c>
      <c r="Z172" s="4">
        <f t="shared" si="36"/>
        <v>0.8175502646</v>
      </c>
      <c r="AA172" s="4">
        <f t="shared" si="36"/>
        <v>0.06919663487</v>
      </c>
      <c r="AB172" s="4">
        <f t="shared" si="36"/>
        <v>0.3088155349</v>
      </c>
      <c r="AC172" s="4">
        <f t="shared" si="36"/>
        <v>0.374171204</v>
      </c>
      <c r="AD172" s="4">
        <f t="shared" si="36"/>
        <v>1.382144406</v>
      </c>
      <c r="AE172" s="4" t="str">
        <f t="shared" si="36"/>
        <v>#VALUE!</v>
      </c>
      <c r="AF172" s="4">
        <f t="shared" si="36"/>
        <v>0.5180842069</v>
      </c>
      <c r="AG172" s="4">
        <f t="shared" si="36"/>
        <v>0.5026184506</v>
      </c>
      <c r="AH172" s="4">
        <f t="shared" si="36"/>
        <v>0.609929837</v>
      </c>
      <c r="AI172" s="4">
        <f t="shared" si="36"/>
        <v>0.01817736949</v>
      </c>
      <c r="AJ172" s="4">
        <f t="shared" si="36"/>
        <v>0.7098568914</v>
      </c>
      <c r="AK172" s="4">
        <f t="shared" si="36"/>
        <v>1.305657253</v>
      </c>
      <c r="AL172" s="4">
        <f t="shared" si="36"/>
        <v>0.7958407507</v>
      </c>
      <c r="AM172" s="4">
        <f t="shared" si="36"/>
        <v>0.2862531713</v>
      </c>
      <c r="AN172" s="4">
        <f t="shared" si="36"/>
        <v>0.7246708909</v>
      </c>
      <c r="AO172" s="4">
        <f t="shared" si="36"/>
        <v>0.7001981439</v>
      </c>
      <c r="AP172" s="4">
        <f t="shared" si="36"/>
        <v>0.3027522223</v>
      </c>
      <c r="AQ172" s="4">
        <f t="shared" si="36"/>
        <v>16.23436867</v>
      </c>
      <c r="AR172" s="4">
        <f t="shared" si="36"/>
        <v>0</v>
      </c>
      <c r="AS172" s="4">
        <f t="shared" si="36"/>
        <v>0</v>
      </c>
      <c r="AT172" s="4">
        <f t="shared" si="36"/>
        <v>16.00458986</v>
      </c>
      <c r="AU172" s="4">
        <f t="shared" si="36"/>
        <v>0</v>
      </c>
      <c r="AV172" s="4">
        <f t="shared" si="36"/>
        <v>0</v>
      </c>
      <c r="AW172" s="4">
        <f t="shared" si="36"/>
        <v>0</v>
      </c>
      <c r="AX172" s="4">
        <f t="shared" si="36"/>
        <v>0.01634868015</v>
      </c>
      <c r="AY172" s="4">
        <f t="shared" si="36"/>
        <v>0.146863414</v>
      </c>
      <c r="AZ172" s="4">
        <f t="shared" si="36"/>
        <v>0.02510789559</v>
      </c>
      <c r="BA172" s="4">
        <f t="shared" si="36"/>
        <v>0</v>
      </c>
      <c r="BB172" s="4">
        <f t="shared" si="36"/>
        <v>0.01515199734</v>
      </c>
      <c r="BC172" s="4">
        <f t="shared" si="36"/>
        <v>0.07871084674</v>
      </c>
      <c r="BD172" s="4">
        <f t="shared" si="36"/>
        <v>1.359117464</v>
      </c>
      <c r="BE172" s="4">
        <f t="shared" si="36"/>
        <v>0.01276760909</v>
      </c>
      <c r="BF172" s="4">
        <f t="shared" si="36"/>
        <v>0.5031135523</v>
      </c>
      <c r="BG172" s="4">
        <f t="shared" si="36"/>
        <v>0</v>
      </c>
      <c r="BH172" s="4">
        <f t="shared" si="36"/>
        <v>0.6570578633</v>
      </c>
      <c r="BI172" s="4">
        <f t="shared" si="36"/>
        <v>0.005566864293</v>
      </c>
      <c r="BJ172" s="4">
        <f t="shared" si="36"/>
        <v>0</v>
      </c>
      <c r="BK172" s="4">
        <f t="shared" si="36"/>
        <v>0</v>
      </c>
      <c r="BL172" s="4">
        <f t="shared" si="36"/>
        <v>0</v>
      </c>
      <c r="BM172" s="4" t="str">
        <f t="shared" si="36"/>
        <v>#VALUE!</v>
      </c>
      <c r="BN172" s="4">
        <f t="shared" si="36"/>
        <v>0</v>
      </c>
      <c r="BO172" s="4">
        <f t="shared" si="36"/>
        <v>0.2235579445</v>
      </c>
      <c r="BP172" s="4">
        <f t="shared" si="36"/>
        <v>0</v>
      </c>
      <c r="BQ172" s="4">
        <f t="shared" si="36"/>
        <v>1.681721334</v>
      </c>
      <c r="BR172" s="4">
        <f t="shared" si="36"/>
        <v>2.153366977</v>
      </c>
      <c r="BS172" s="4">
        <f t="shared" si="36"/>
        <v>0.9035552207</v>
      </c>
      <c r="BT172" s="4">
        <f t="shared" si="36"/>
        <v>0.1930331066</v>
      </c>
      <c r="BU172" s="4">
        <f t="shared" si="36"/>
        <v>0.1432751611</v>
      </c>
      <c r="BV172" s="4">
        <f t="shared" si="36"/>
        <v>0.2298676858</v>
      </c>
      <c r="BW172" s="4">
        <f t="shared" si="36"/>
        <v>0.05922727058</v>
      </c>
      <c r="BX172" s="4">
        <f t="shared" si="36"/>
        <v>0.1970639437</v>
      </c>
      <c r="BY172" s="4">
        <f t="shared" si="36"/>
        <v>0.2319244002</v>
      </c>
      <c r="BZ172" s="4">
        <f t="shared" si="36"/>
        <v>0.3117502357</v>
      </c>
      <c r="CA172" s="4" t="str">
        <f t="shared" si="36"/>
        <v>#VALUE!</v>
      </c>
      <c r="CB172" s="4" t="str">
        <f t="shared" si="36"/>
        <v>#VALUE!</v>
      </c>
      <c r="CC172" s="4">
        <f t="shared" si="36"/>
        <v>0</v>
      </c>
      <c r="CD172" s="4">
        <f t="shared" si="36"/>
        <v>0</v>
      </c>
      <c r="CE172" s="4">
        <f t="shared" si="36"/>
        <v>0</v>
      </c>
      <c r="CF172" s="4">
        <f t="shared" si="36"/>
        <v>0</v>
      </c>
      <c r="CG172" s="4">
        <f t="shared" si="36"/>
        <v>0</v>
      </c>
      <c r="CH172" s="4">
        <f t="shared" si="36"/>
        <v>0</v>
      </c>
      <c r="CI172" s="4">
        <f t="shared" si="36"/>
        <v>0</v>
      </c>
      <c r="CJ172" s="4">
        <f t="shared" si="36"/>
        <v>0</v>
      </c>
    </row>
    <row r="173" ht="15.75" customHeight="1">
      <c r="A173" s="15"/>
      <c r="B173" s="4" t="s">
        <v>55</v>
      </c>
      <c r="C173" s="4">
        <f t="shared" ref="C173:CJ173" si="37">C105/$E37</f>
        <v>0.2811273478</v>
      </c>
      <c r="D173" s="4">
        <f t="shared" si="37"/>
        <v>0.2267877295</v>
      </c>
      <c r="E173" s="4">
        <f t="shared" si="37"/>
        <v>0.8236531182</v>
      </c>
      <c r="F173" s="4">
        <f t="shared" si="37"/>
        <v>0.02862633457</v>
      </c>
      <c r="G173" s="4">
        <f t="shared" si="37"/>
        <v>0.4376784257</v>
      </c>
      <c r="H173" s="4">
        <f t="shared" si="37"/>
        <v>0.07248597478</v>
      </c>
      <c r="I173" s="4">
        <f t="shared" si="37"/>
        <v>0.038031809</v>
      </c>
      <c r="J173" s="4">
        <f t="shared" si="37"/>
        <v>0.8043245915</v>
      </c>
      <c r="K173" s="4">
        <f t="shared" si="37"/>
        <v>0.7107368346</v>
      </c>
      <c r="L173" s="4">
        <f t="shared" si="37"/>
        <v>0.9377792453</v>
      </c>
      <c r="M173" s="4">
        <f t="shared" si="37"/>
        <v>0.6517463666</v>
      </c>
      <c r="N173" s="4">
        <f t="shared" si="37"/>
        <v>0.5971339065</v>
      </c>
      <c r="O173" s="4">
        <f t="shared" si="37"/>
        <v>4.956687189</v>
      </c>
      <c r="P173" s="4">
        <f t="shared" si="37"/>
        <v>1.130655033</v>
      </c>
      <c r="Q173" s="4">
        <f t="shared" si="37"/>
        <v>1.535269014</v>
      </c>
      <c r="R173" s="4">
        <f t="shared" si="37"/>
        <v>0</v>
      </c>
      <c r="S173" s="4">
        <f t="shared" si="37"/>
        <v>0.3590731849</v>
      </c>
      <c r="T173" s="4">
        <f t="shared" si="37"/>
        <v>0</v>
      </c>
      <c r="U173" s="4">
        <f t="shared" si="37"/>
        <v>0.007338622293</v>
      </c>
      <c r="V173" s="4">
        <f t="shared" si="37"/>
        <v>0.7560454333</v>
      </c>
      <c r="W173" s="4">
        <f t="shared" si="37"/>
        <v>0.3743471358</v>
      </c>
      <c r="X173" s="4">
        <f t="shared" si="37"/>
        <v>0.2694288782</v>
      </c>
      <c r="Y173" s="4">
        <f t="shared" si="37"/>
        <v>0.2080987162</v>
      </c>
      <c r="Z173" s="4">
        <f t="shared" si="37"/>
        <v>1.730029183</v>
      </c>
      <c r="AA173" s="4">
        <f t="shared" si="37"/>
        <v>0.1969991149</v>
      </c>
      <c r="AB173" s="4">
        <f t="shared" si="37"/>
        <v>0.3160346644</v>
      </c>
      <c r="AC173" s="4">
        <f t="shared" si="37"/>
        <v>0.4985969468</v>
      </c>
      <c r="AD173" s="4">
        <f t="shared" si="37"/>
        <v>3.202971794</v>
      </c>
      <c r="AE173" s="4" t="str">
        <f t="shared" si="37"/>
        <v>#VALUE!</v>
      </c>
      <c r="AF173" s="4">
        <f t="shared" si="37"/>
        <v>0.8350376684</v>
      </c>
      <c r="AG173" s="4">
        <f t="shared" si="37"/>
        <v>0.7487803183</v>
      </c>
      <c r="AH173" s="4">
        <f t="shared" si="37"/>
        <v>0.9600190932</v>
      </c>
      <c r="AI173" s="4">
        <f t="shared" si="37"/>
        <v>0.168160474</v>
      </c>
      <c r="AJ173" s="4">
        <f t="shared" si="37"/>
        <v>1.267071599</v>
      </c>
      <c r="AK173" s="4">
        <f t="shared" si="37"/>
        <v>1.905338025</v>
      </c>
      <c r="AL173" s="4">
        <f t="shared" si="37"/>
        <v>1.29646976</v>
      </c>
      <c r="AM173" s="4">
        <f t="shared" si="37"/>
        <v>0.3649079345</v>
      </c>
      <c r="AN173" s="4">
        <f t="shared" si="37"/>
        <v>0.8001852661</v>
      </c>
      <c r="AO173" s="4">
        <f t="shared" si="37"/>
        <v>0.8435385707</v>
      </c>
      <c r="AP173" s="4">
        <f t="shared" si="37"/>
        <v>0.3743471358</v>
      </c>
      <c r="AQ173" s="4">
        <f t="shared" si="37"/>
        <v>15.10976539</v>
      </c>
      <c r="AR173" s="4">
        <f t="shared" si="37"/>
        <v>0</v>
      </c>
      <c r="AS173" s="4">
        <f t="shared" si="37"/>
        <v>0</v>
      </c>
      <c r="AT173" s="4">
        <f t="shared" si="37"/>
        <v>12.49429632</v>
      </c>
      <c r="AU173" s="4">
        <f t="shared" si="37"/>
        <v>0</v>
      </c>
      <c r="AV173" s="4">
        <f t="shared" si="37"/>
        <v>0</v>
      </c>
      <c r="AW173" s="4">
        <f t="shared" si="37"/>
        <v>0</v>
      </c>
      <c r="AX173" s="4">
        <f t="shared" si="37"/>
        <v>0.03835394391</v>
      </c>
      <c r="AY173" s="4">
        <f t="shared" si="37"/>
        <v>0.2236610751</v>
      </c>
      <c r="AZ173" s="4">
        <f t="shared" si="37"/>
        <v>0.03882698496</v>
      </c>
      <c r="BA173" s="4">
        <f t="shared" si="37"/>
        <v>0</v>
      </c>
      <c r="BB173" s="4">
        <f t="shared" si="37"/>
        <v>0.03796046369</v>
      </c>
      <c r="BC173" s="4">
        <f t="shared" si="37"/>
        <v>0.1107651142</v>
      </c>
      <c r="BD173" s="4">
        <f t="shared" si="37"/>
        <v>1.69361194</v>
      </c>
      <c r="BE173" s="4">
        <f t="shared" si="37"/>
        <v>0.01031134373</v>
      </c>
      <c r="BF173" s="4">
        <f t="shared" si="37"/>
        <v>0.7482445799</v>
      </c>
      <c r="BG173" s="4">
        <f t="shared" si="37"/>
        <v>0</v>
      </c>
      <c r="BH173" s="4">
        <f t="shared" si="37"/>
        <v>0.7516285098</v>
      </c>
      <c r="BI173" s="4">
        <f t="shared" si="37"/>
        <v>0</v>
      </c>
      <c r="BJ173" s="4">
        <f t="shared" si="37"/>
        <v>0</v>
      </c>
      <c r="BK173" s="4">
        <f t="shared" si="37"/>
        <v>0</v>
      </c>
      <c r="BL173" s="4">
        <f t="shared" si="37"/>
        <v>0</v>
      </c>
      <c r="BM173" s="4" t="str">
        <f t="shared" si="37"/>
        <v>#VALUE!</v>
      </c>
      <c r="BN173" s="4">
        <f t="shared" si="37"/>
        <v>0</v>
      </c>
      <c r="BO173" s="4">
        <f t="shared" si="37"/>
        <v>0.1894918582</v>
      </c>
      <c r="BP173" s="4">
        <f t="shared" si="37"/>
        <v>0</v>
      </c>
      <c r="BQ173" s="4">
        <f t="shared" si="37"/>
        <v>4.92528617</v>
      </c>
      <c r="BR173" s="4">
        <f t="shared" si="37"/>
        <v>5.908616156</v>
      </c>
      <c r="BS173" s="4">
        <f t="shared" si="37"/>
        <v>2.559555534</v>
      </c>
      <c r="BT173" s="4">
        <f t="shared" si="37"/>
        <v>0.7517854695</v>
      </c>
      <c r="BU173" s="4">
        <f t="shared" si="37"/>
        <v>0.4904973078</v>
      </c>
      <c r="BV173" s="4">
        <f t="shared" si="37"/>
        <v>0.4780395511</v>
      </c>
      <c r="BW173" s="4">
        <f t="shared" si="37"/>
        <v>0.2633545814</v>
      </c>
      <c r="BX173" s="4">
        <f t="shared" si="37"/>
        <v>0.6955324995</v>
      </c>
      <c r="BY173" s="4">
        <f t="shared" si="37"/>
        <v>0.6819928884</v>
      </c>
      <c r="BZ173" s="4">
        <f t="shared" si="37"/>
        <v>0.9290275534</v>
      </c>
      <c r="CA173" s="4" t="str">
        <f t="shared" si="37"/>
        <v>#VALUE!</v>
      </c>
      <c r="CB173" s="4" t="str">
        <f t="shared" si="37"/>
        <v>#VALUE!</v>
      </c>
      <c r="CC173" s="4">
        <f t="shared" si="37"/>
        <v>0</v>
      </c>
      <c r="CD173" s="4">
        <f t="shared" si="37"/>
        <v>0</v>
      </c>
      <c r="CE173" s="4">
        <f t="shared" si="37"/>
        <v>0</v>
      </c>
      <c r="CF173" s="4">
        <f t="shared" si="37"/>
        <v>0</v>
      </c>
      <c r="CG173" s="4">
        <f t="shared" si="37"/>
        <v>0</v>
      </c>
      <c r="CH173" s="4">
        <f t="shared" si="37"/>
        <v>0</v>
      </c>
      <c r="CI173" s="4">
        <f t="shared" si="37"/>
        <v>0</v>
      </c>
      <c r="CJ173" s="4">
        <f t="shared" si="37"/>
        <v>0</v>
      </c>
    </row>
    <row r="174" ht="15.75" customHeight="1">
      <c r="A174" s="15"/>
      <c r="B174" s="4" t="s">
        <v>56</v>
      </c>
      <c r="C174" s="4">
        <f t="shared" ref="C174:CJ174" si="38">C106/$E38</f>
        <v>0.2223555657</v>
      </c>
      <c r="D174" s="4">
        <f t="shared" si="38"/>
        <v>0.1653245519</v>
      </c>
      <c r="E174" s="4">
        <f t="shared" si="38"/>
        <v>0.6331665373</v>
      </c>
      <c r="F174" s="4">
        <f t="shared" si="38"/>
        <v>0.261729225</v>
      </c>
      <c r="G174" s="4">
        <f t="shared" si="38"/>
        <v>0.3863697339</v>
      </c>
      <c r="H174" s="4">
        <f t="shared" si="38"/>
        <v>0.06013278029</v>
      </c>
      <c r="I174" s="4">
        <f t="shared" si="38"/>
        <v>0.02752287153</v>
      </c>
      <c r="J174" s="4">
        <f t="shared" si="38"/>
        <v>0.5964740438</v>
      </c>
      <c r="K174" s="4">
        <f t="shared" si="38"/>
        <v>0.5705372879</v>
      </c>
      <c r="L174" s="4">
        <f t="shared" si="38"/>
        <v>0.8291201041</v>
      </c>
      <c r="M174" s="4">
        <f t="shared" si="38"/>
        <v>0.3885637731</v>
      </c>
      <c r="N174" s="4">
        <f t="shared" si="38"/>
        <v>0.5166010381</v>
      </c>
      <c r="O174" s="4">
        <f t="shared" si="38"/>
        <v>4.291927573</v>
      </c>
      <c r="P174" s="4">
        <f t="shared" si="38"/>
        <v>0.7502301049</v>
      </c>
      <c r="Q174" s="4">
        <f t="shared" si="38"/>
        <v>0.8788109559</v>
      </c>
      <c r="R174" s="4">
        <f t="shared" si="38"/>
        <v>0</v>
      </c>
      <c r="S174" s="4">
        <f t="shared" si="38"/>
        <v>0.2081172885</v>
      </c>
      <c r="T174" s="4">
        <f t="shared" si="38"/>
        <v>0</v>
      </c>
      <c r="U174" s="4">
        <f t="shared" si="38"/>
        <v>0.006339648472</v>
      </c>
      <c r="V174" s="4">
        <f t="shared" si="38"/>
        <v>0.7388358068</v>
      </c>
      <c r="W174" s="4">
        <f t="shared" si="38"/>
        <v>0.3104948427</v>
      </c>
      <c r="X174" s="4">
        <f t="shared" si="38"/>
        <v>0.1521813249</v>
      </c>
      <c r="Y174" s="4">
        <f t="shared" si="38"/>
        <v>0.2336636428</v>
      </c>
      <c r="Z174" s="4">
        <f t="shared" si="38"/>
        <v>1.342432928</v>
      </c>
      <c r="AA174" s="4">
        <f t="shared" si="38"/>
        <v>0.1610270712</v>
      </c>
      <c r="AB174" s="4">
        <f t="shared" si="38"/>
        <v>0.3482556885</v>
      </c>
      <c r="AC174" s="4">
        <f t="shared" si="38"/>
        <v>0.3996954693</v>
      </c>
      <c r="AD174" s="4">
        <f t="shared" si="38"/>
        <v>1.855039353</v>
      </c>
      <c r="AE174" s="4" t="str">
        <f t="shared" si="38"/>
        <v>#VALUE!</v>
      </c>
      <c r="AF174" s="4">
        <f t="shared" si="38"/>
        <v>0.6632983591</v>
      </c>
      <c r="AG174" s="4">
        <f t="shared" si="38"/>
        <v>0.6409076048</v>
      </c>
      <c r="AH174" s="4">
        <f t="shared" si="38"/>
        <v>0.746628957</v>
      </c>
      <c r="AI174" s="4">
        <f t="shared" si="38"/>
        <v>0.2064151903</v>
      </c>
      <c r="AJ174" s="4">
        <f t="shared" si="38"/>
        <v>0.9151878895</v>
      </c>
      <c r="AK174" s="4">
        <f t="shared" si="38"/>
        <v>1.603690345</v>
      </c>
      <c r="AL174" s="4">
        <f t="shared" si="38"/>
        <v>0.9922099135</v>
      </c>
      <c r="AM174" s="4">
        <f t="shared" si="38"/>
        <v>0.2916010709</v>
      </c>
      <c r="AN174" s="4">
        <f t="shared" si="38"/>
        <v>0.7047697703</v>
      </c>
      <c r="AO174" s="4">
        <f t="shared" si="38"/>
        <v>0.8086778561</v>
      </c>
      <c r="AP174" s="4">
        <f t="shared" si="38"/>
        <v>0.3104948427</v>
      </c>
      <c r="AQ174" s="4">
        <f t="shared" si="38"/>
        <v>19.04638644</v>
      </c>
      <c r="AR174" s="4">
        <f t="shared" si="38"/>
        <v>0</v>
      </c>
      <c r="AS174" s="4">
        <f t="shared" si="38"/>
        <v>0</v>
      </c>
      <c r="AT174" s="4">
        <f t="shared" si="38"/>
        <v>16.88338067</v>
      </c>
      <c r="AU174" s="4">
        <f t="shared" si="38"/>
        <v>0</v>
      </c>
      <c r="AV174" s="4">
        <f t="shared" si="38"/>
        <v>0</v>
      </c>
      <c r="AW174" s="4">
        <f t="shared" si="38"/>
        <v>0</v>
      </c>
      <c r="AX174" s="4">
        <f t="shared" si="38"/>
        <v>0.01097676104</v>
      </c>
      <c r="AY174" s="4">
        <f t="shared" si="38"/>
        <v>0.1670914253</v>
      </c>
      <c r="AZ174" s="4">
        <f t="shared" si="38"/>
        <v>0.01707175204</v>
      </c>
      <c r="BA174" s="4">
        <f t="shared" si="38"/>
        <v>0.01212827054</v>
      </c>
      <c r="BB174" s="4">
        <f t="shared" si="38"/>
        <v>0.01923165299</v>
      </c>
      <c r="BC174" s="4">
        <f t="shared" si="38"/>
        <v>0.09716140434</v>
      </c>
      <c r="BD174" s="4">
        <f t="shared" si="38"/>
        <v>1.344440082</v>
      </c>
      <c r="BE174" s="4">
        <f t="shared" si="38"/>
        <v>0.01573948487</v>
      </c>
      <c r="BF174" s="4">
        <f t="shared" si="38"/>
        <v>0.6407618607</v>
      </c>
      <c r="BG174" s="4">
        <f t="shared" si="38"/>
        <v>0</v>
      </c>
      <c r="BH174" s="4">
        <f t="shared" si="38"/>
        <v>0.4580101688</v>
      </c>
      <c r="BI174" s="4">
        <f t="shared" si="38"/>
        <v>0</v>
      </c>
      <c r="BJ174" s="4">
        <f t="shared" si="38"/>
        <v>0</v>
      </c>
      <c r="BK174" s="4">
        <f t="shared" si="38"/>
        <v>0</v>
      </c>
      <c r="BL174" s="4">
        <f t="shared" si="38"/>
        <v>0</v>
      </c>
      <c r="BM174" s="4" t="str">
        <f t="shared" si="38"/>
        <v>#VALUE!</v>
      </c>
      <c r="BN174" s="4">
        <f t="shared" si="38"/>
        <v>0</v>
      </c>
      <c r="BO174" s="4">
        <f t="shared" si="38"/>
        <v>0.2260459982</v>
      </c>
      <c r="BP174" s="4">
        <f t="shared" si="38"/>
        <v>0</v>
      </c>
      <c r="BQ174" s="4">
        <f t="shared" si="38"/>
        <v>3.029634191</v>
      </c>
      <c r="BR174" s="4">
        <f t="shared" si="38"/>
        <v>3.952092653</v>
      </c>
      <c r="BS174" s="4">
        <f t="shared" si="38"/>
        <v>1.294871778</v>
      </c>
      <c r="BT174" s="4">
        <f t="shared" si="38"/>
        <v>0.4157737107</v>
      </c>
      <c r="BU174" s="4">
        <f t="shared" si="38"/>
        <v>0.2680207298</v>
      </c>
      <c r="BV174" s="4">
        <f t="shared" si="38"/>
        <v>0.2725510509</v>
      </c>
      <c r="BW174" s="4">
        <f t="shared" si="38"/>
        <v>0.15065517</v>
      </c>
      <c r="BX174" s="4">
        <f t="shared" si="38"/>
        <v>0.2999623166</v>
      </c>
      <c r="BY174" s="4">
        <f t="shared" si="38"/>
        <v>0.2998104452</v>
      </c>
      <c r="BZ174" s="4">
        <f t="shared" si="38"/>
        <v>0.4171147312</v>
      </c>
      <c r="CA174" s="4" t="str">
        <f t="shared" si="38"/>
        <v>#VALUE!</v>
      </c>
      <c r="CB174" s="4" t="str">
        <f t="shared" si="38"/>
        <v>#VALUE!</v>
      </c>
      <c r="CC174" s="4">
        <f t="shared" si="38"/>
        <v>0</v>
      </c>
      <c r="CD174" s="4">
        <f t="shared" si="38"/>
        <v>0</v>
      </c>
      <c r="CE174" s="4">
        <f t="shared" si="38"/>
        <v>0</v>
      </c>
      <c r="CF174" s="4">
        <f t="shared" si="38"/>
        <v>0</v>
      </c>
      <c r="CG174" s="4">
        <f t="shared" si="38"/>
        <v>0</v>
      </c>
      <c r="CH174" s="4">
        <f t="shared" si="38"/>
        <v>0</v>
      </c>
      <c r="CI174" s="4">
        <f t="shared" si="38"/>
        <v>0</v>
      </c>
      <c r="CJ174" s="4">
        <f t="shared" si="38"/>
        <v>0</v>
      </c>
    </row>
    <row r="175" ht="15.75" customHeight="1">
      <c r="A175" s="15"/>
      <c r="B175" s="4" t="s">
        <v>57</v>
      </c>
      <c r="C175" s="4">
        <f t="shared" ref="C175:CJ175" si="39">C107/$E39</f>
        <v>0.1573183768</v>
      </c>
      <c r="D175" s="4">
        <f t="shared" si="39"/>
        <v>0.1610788071</v>
      </c>
      <c r="E175" s="4">
        <f t="shared" si="39"/>
        <v>0.2811819704</v>
      </c>
      <c r="F175" s="4">
        <f t="shared" si="39"/>
        <v>0.1596524528</v>
      </c>
      <c r="G175" s="4">
        <f t="shared" si="39"/>
        <v>0.1083363149</v>
      </c>
      <c r="H175" s="4">
        <f t="shared" si="39"/>
        <v>0.03170686762</v>
      </c>
      <c r="I175" s="4">
        <f t="shared" si="39"/>
        <v>0</v>
      </c>
      <c r="J175" s="4">
        <f t="shared" si="39"/>
        <v>0.3249891915</v>
      </c>
      <c r="K175" s="4">
        <f t="shared" si="39"/>
        <v>0.2194706728</v>
      </c>
      <c r="L175" s="4">
        <f t="shared" si="39"/>
        <v>0.3996157709</v>
      </c>
      <c r="M175" s="4">
        <f t="shared" si="39"/>
        <v>0.1766465107</v>
      </c>
      <c r="N175" s="4">
        <f t="shared" si="39"/>
        <v>0.3129830095</v>
      </c>
      <c r="O175" s="4">
        <f t="shared" si="39"/>
        <v>1.046983995</v>
      </c>
      <c r="P175" s="4">
        <f t="shared" si="39"/>
        <v>0.3159395365</v>
      </c>
      <c r="Q175" s="4">
        <f t="shared" si="39"/>
        <v>0.4886037395</v>
      </c>
      <c r="R175" s="4">
        <f t="shared" si="39"/>
        <v>0</v>
      </c>
      <c r="S175" s="4">
        <f t="shared" si="39"/>
        <v>0.07998746646</v>
      </c>
      <c r="T175" s="4">
        <f t="shared" si="39"/>
        <v>0</v>
      </c>
      <c r="U175" s="4">
        <f t="shared" si="39"/>
        <v>0</v>
      </c>
      <c r="V175" s="4">
        <f t="shared" si="39"/>
        <v>0.4238210717</v>
      </c>
      <c r="W175" s="4">
        <f t="shared" si="39"/>
        <v>0.1646564068</v>
      </c>
      <c r="X175" s="4">
        <f t="shared" si="39"/>
        <v>0.1179615647</v>
      </c>
      <c r="Y175" s="4">
        <f t="shared" si="39"/>
        <v>0.2483390725</v>
      </c>
      <c r="Z175" s="4">
        <f t="shared" si="39"/>
        <v>1.84882983</v>
      </c>
      <c r="AA175" s="4">
        <f t="shared" si="39"/>
        <v>0.1507249911</v>
      </c>
      <c r="AB175" s="4">
        <f t="shared" si="39"/>
        <v>0.1747267894</v>
      </c>
      <c r="AC175" s="4">
        <f t="shared" si="39"/>
        <v>0.7924962098</v>
      </c>
      <c r="AD175" s="4">
        <f t="shared" si="39"/>
        <v>1.542934492</v>
      </c>
      <c r="AE175" s="4" t="str">
        <f t="shared" si="39"/>
        <v>#VALUE!</v>
      </c>
      <c r="AF175" s="4">
        <f t="shared" si="39"/>
        <v>0.575827255</v>
      </c>
      <c r="AG175" s="4">
        <f t="shared" si="39"/>
        <v>0.2960849607</v>
      </c>
      <c r="AH175" s="4">
        <f t="shared" si="39"/>
        <v>0.6028338145</v>
      </c>
      <c r="AI175" s="4">
        <f t="shared" si="39"/>
        <v>0.2965856777</v>
      </c>
      <c r="AJ175" s="4">
        <f t="shared" si="39"/>
        <v>0.460433128</v>
      </c>
      <c r="AK175" s="4">
        <f t="shared" si="39"/>
        <v>0.9433231817</v>
      </c>
      <c r="AL175" s="4">
        <f t="shared" si="39"/>
        <v>0.7373567074</v>
      </c>
      <c r="AM175" s="4">
        <f t="shared" si="39"/>
        <v>0.2818944585</v>
      </c>
      <c r="AN175" s="4">
        <f t="shared" si="39"/>
        <v>0.3713009162</v>
      </c>
      <c r="AO175" s="4">
        <f t="shared" si="39"/>
        <v>0.4466321743</v>
      </c>
      <c r="AP175" s="4">
        <f t="shared" si="39"/>
        <v>0.1646564068</v>
      </c>
      <c r="AQ175" s="4">
        <f t="shared" si="39"/>
        <v>28.27288413</v>
      </c>
      <c r="AR175" s="4">
        <f t="shared" si="39"/>
        <v>0</v>
      </c>
      <c r="AS175" s="4">
        <f t="shared" si="39"/>
        <v>0</v>
      </c>
      <c r="AT175" s="4">
        <f t="shared" si="39"/>
        <v>25.54094623</v>
      </c>
      <c r="AU175" s="4">
        <f t="shared" si="39"/>
        <v>0</v>
      </c>
      <c r="AV175" s="4">
        <f t="shared" si="39"/>
        <v>0</v>
      </c>
      <c r="AW175" s="4">
        <f t="shared" si="39"/>
        <v>0</v>
      </c>
      <c r="AX175" s="4">
        <f t="shared" si="39"/>
        <v>0.04783362857</v>
      </c>
      <c r="AY175" s="4">
        <f t="shared" si="39"/>
        <v>0.2671582207</v>
      </c>
      <c r="AZ175" s="4">
        <f t="shared" si="39"/>
        <v>0.05906071333</v>
      </c>
      <c r="BA175" s="4">
        <f t="shared" si="39"/>
        <v>0.03336888041</v>
      </c>
      <c r="BB175" s="4">
        <f t="shared" si="39"/>
        <v>0.01532469508</v>
      </c>
      <c r="BC175" s="4">
        <f t="shared" si="39"/>
        <v>0.1351490188</v>
      </c>
      <c r="BD175" s="4">
        <f t="shared" si="39"/>
        <v>0.5074757156</v>
      </c>
      <c r="BE175" s="4">
        <f t="shared" si="39"/>
        <v>0.008272854726</v>
      </c>
      <c r="BF175" s="4">
        <f t="shared" si="39"/>
        <v>0.2960849607</v>
      </c>
      <c r="BG175" s="4">
        <f t="shared" si="39"/>
        <v>0</v>
      </c>
      <c r="BH175" s="4">
        <f t="shared" si="39"/>
        <v>0.4271455567</v>
      </c>
      <c r="BI175" s="4">
        <f t="shared" si="39"/>
        <v>0</v>
      </c>
      <c r="BJ175" s="4">
        <f t="shared" si="39"/>
        <v>0</v>
      </c>
      <c r="BK175" s="4">
        <f t="shared" si="39"/>
        <v>0</v>
      </c>
      <c r="BL175" s="4">
        <f t="shared" si="39"/>
        <v>0</v>
      </c>
      <c r="BM175" s="4" t="str">
        <f t="shared" si="39"/>
        <v>#VALUE!</v>
      </c>
      <c r="BN175" s="4">
        <f t="shared" si="39"/>
        <v>0</v>
      </c>
      <c r="BO175" s="4">
        <f t="shared" si="39"/>
        <v>0.1021669307</v>
      </c>
      <c r="BP175" s="4">
        <f t="shared" si="39"/>
        <v>0</v>
      </c>
      <c r="BQ175" s="4">
        <f t="shared" si="39"/>
        <v>2.515183036</v>
      </c>
      <c r="BR175" s="4">
        <f t="shared" si="39"/>
        <v>3.339460072</v>
      </c>
      <c r="BS175" s="4">
        <f t="shared" si="39"/>
        <v>2.049746873</v>
      </c>
      <c r="BT175" s="4">
        <f t="shared" si="39"/>
        <v>0.2405536129</v>
      </c>
      <c r="BU175" s="4">
        <f t="shared" si="39"/>
        <v>0.09923612872</v>
      </c>
      <c r="BV175" s="4">
        <f t="shared" si="39"/>
        <v>0.07234165636</v>
      </c>
      <c r="BW175" s="4">
        <f t="shared" si="39"/>
        <v>0.03159937425</v>
      </c>
      <c r="BX175" s="4">
        <f t="shared" si="39"/>
        <v>0.09718043296</v>
      </c>
      <c r="BY175" s="4">
        <f t="shared" si="39"/>
        <v>0.1919780963</v>
      </c>
      <c r="BZ175" s="4">
        <f t="shared" si="39"/>
        <v>0.1973229053</v>
      </c>
      <c r="CA175" s="4" t="str">
        <f t="shared" si="39"/>
        <v>#VALUE!</v>
      </c>
      <c r="CB175" s="4" t="str">
        <f t="shared" si="39"/>
        <v>#VALUE!</v>
      </c>
      <c r="CC175" s="4">
        <f t="shared" si="39"/>
        <v>0</v>
      </c>
      <c r="CD175" s="4">
        <f t="shared" si="39"/>
        <v>0</v>
      </c>
      <c r="CE175" s="4">
        <f t="shared" si="39"/>
        <v>0</v>
      </c>
      <c r="CF175" s="4">
        <f t="shared" si="39"/>
        <v>0</v>
      </c>
      <c r="CG175" s="4">
        <f t="shared" si="39"/>
        <v>0</v>
      </c>
      <c r="CH175" s="4">
        <f t="shared" si="39"/>
        <v>0</v>
      </c>
      <c r="CI175" s="4">
        <f t="shared" si="39"/>
        <v>0</v>
      </c>
      <c r="CJ175" s="4">
        <f t="shared" si="39"/>
        <v>0</v>
      </c>
    </row>
    <row r="176" ht="15.75" customHeight="1">
      <c r="A176" s="15"/>
      <c r="B176" s="4" t="s">
        <v>58</v>
      </c>
      <c r="C176" s="4">
        <f t="shared" ref="C176:CJ176" si="40">C108/$E40</f>
        <v>0.2073102672</v>
      </c>
      <c r="D176" s="4">
        <f t="shared" si="40"/>
        <v>0.1171396143</v>
      </c>
      <c r="E176" s="4">
        <f t="shared" si="40"/>
        <v>0.3516495572</v>
      </c>
      <c r="F176" s="4">
        <f t="shared" si="40"/>
        <v>0.117423766</v>
      </c>
      <c r="G176" s="4">
        <f t="shared" si="40"/>
        <v>0.2028202468</v>
      </c>
      <c r="H176" s="4">
        <f t="shared" si="40"/>
        <v>0.04719419827</v>
      </c>
      <c r="I176" s="4">
        <f t="shared" si="40"/>
        <v>0.01260615524</v>
      </c>
      <c r="J176" s="4">
        <f t="shared" si="40"/>
        <v>0.3447955647</v>
      </c>
      <c r="K176" s="4">
        <f t="shared" si="40"/>
        <v>0.2852059923</v>
      </c>
      <c r="L176" s="4">
        <f t="shared" si="40"/>
        <v>0.3547701362</v>
      </c>
      <c r="M176" s="4">
        <f t="shared" si="40"/>
        <v>0.164506</v>
      </c>
      <c r="N176" s="4">
        <f t="shared" si="40"/>
        <v>0.2817444313</v>
      </c>
      <c r="O176" s="4">
        <f t="shared" si="40"/>
        <v>1.756700644</v>
      </c>
      <c r="P176" s="4">
        <f t="shared" si="40"/>
        <v>0.2301480028</v>
      </c>
      <c r="Q176" s="4">
        <f t="shared" si="40"/>
        <v>0.3115913826</v>
      </c>
      <c r="R176" s="4">
        <f t="shared" si="40"/>
        <v>0</v>
      </c>
      <c r="S176" s="4">
        <f t="shared" si="40"/>
        <v>0.08330945046</v>
      </c>
      <c r="T176" s="4">
        <f t="shared" si="40"/>
        <v>0</v>
      </c>
      <c r="U176" s="4">
        <f t="shared" si="40"/>
        <v>0</v>
      </c>
      <c r="V176" s="4">
        <f t="shared" si="40"/>
        <v>0.2671653305</v>
      </c>
      <c r="W176" s="4">
        <f t="shared" si="40"/>
        <v>0.1508870774</v>
      </c>
      <c r="X176" s="4">
        <f t="shared" si="40"/>
        <v>0.0559231677</v>
      </c>
      <c r="Y176" s="4">
        <f t="shared" si="40"/>
        <v>0.09218643321</v>
      </c>
      <c r="Z176" s="4">
        <f t="shared" si="40"/>
        <v>0.5467675976</v>
      </c>
      <c r="AA176" s="4">
        <f t="shared" si="40"/>
        <v>0.06805644368</v>
      </c>
      <c r="AB176" s="4">
        <f t="shared" si="40"/>
        <v>0.1787411501</v>
      </c>
      <c r="AC176" s="4">
        <f t="shared" si="40"/>
        <v>0.2195470253</v>
      </c>
      <c r="AD176" s="4">
        <f t="shared" si="40"/>
        <v>0.8360272042</v>
      </c>
      <c r="AE176" s="4" t="str">
        <f t="shared" si="40"/>
        <v>#VALUE!</v>
      </c>
      <c r="AF176" s="4">
        <f t="shared" si="40"/>
        <v>0.3300035622</v>
      </c>
      <c r="AG176" s="4">
        <f t="shared" si="40"/>
        <v>0.2668235003</v>
      </c>
      <c r="AH176" s="4">
        <f t="shared" si="40"/>
        <v>0.3738816681</v>
      </c>
      <c r="AI176" s="4">
        <f t="shared" si="40"/>
        <v>0.008991491634</v>
      </c>
      <c r="AJ176" s="4">
        <f t="shared" si="40"/>
        <v>0.3647680337</v>
      </c>
      <c r="AK176" s="4">
        <f t="shared" si="40"/>
        <v>0.6528808551</v>
      </c>
      <c r="AL176" s="4">
        <f t="shared" si="40"/>
        <v>0.5016871484</v>
      </c>
      <c r="AM176" s="4">
        <f t="shared" si="40"/>
        <v>0.1426280185</v>
      </c>
      <c r="AN176" s="4">
        <f t="shared" si="40"/>
        <v>0.2831325334</v>
      </c>
      <c r="AO176" s="4">
        <f t="shared" si="40"/>
        <v>0.3086603795</v>
      </c>
      <c r="AP176" s="4">
        <f t="shared" si="40"/>
        <v>0.1508870774</v>
      </c>
      <c r="AQ176" s="4">
        <f t="shared" si="40"/>
        <v>6.640685422</v>
      </c>
      <c r="AR176" s="4">
        <f t="shared" si="40"/>
        <v>0</v>
      </c>
      <c r="AS176" s="4">
        <f t="shared" si="40"/>
        <v>0</v>
      </c>
      <c r="AT176" s="4">
        <f t="shared" si="40"/>
        <v>9.979067947</v>
      </c>
      <c r="AU176" s="4">
        <f t="shared" si="40"/>
        <v>0</v>
      </c>
      <c r="AV176" s="4">
        <f t="shared" si="40"/>
        <v>0</v>
      </c>
      <c r="AW176" s="4">
        <f t="shared" si="40"/>
        <v>0</v>
      </c>
      <c r="AX176" s="4">
        <f t="shared" si="40"/>
        <v>0.018759099</v>
      </c>
      <c r="AY176" s="4">
        <f t="shared" si="40"/>
        <v>0.06739229219</v>
      </c>
      <c r="AZ176" s="4">
        <f t="shared" si="40"/>
        <v>0.03463978408</v>
      </c>
      <c r="BA176" s="4">
        <f t="shared" si="40"/>
        <v>0.008257362488</v>
      </c>
      <c r="BB176" s="4">
        <f t="shared" si="40"/>
        <v>0.02930960782</v>
      </c>
      <c r="BC176" s="4">
        <f t="shared" si="40"/>
        <v>0.0951352489</v>
      </c>
      <c r="BD176" s="4">
        <f t="shared" si="40"/>
        <v>0.6037586666</v>
      </c>
      <c r="BE176" s="4">
        <f t="shared" si="40"/>
        <v>0</v>
      </c>
      <c r="BF176" s="4">
        <f t="shared" si="40"/>
        <v>0.2668213798</v>
      </c>
      <c r="BG176" s="4">
        <f t="shared" si="40"/>
        <v>0</v>
      </c>
      <c r="BH176" s="4">
        <f t="shared" si="40"/>
        <v>0.3248909528</v>
      </c>
      <c r="BI176" s="4">
        <f t="shared" si="40"/>
        <v>0</v>
      </c>
      <c r="BJ176" s="4">
        <f t="shared" si="40"/>
        <v>0</v>
      </c>
      <c r="BK176" s="4">
        <f t="shared" si="40"/>
        <v>0</v>
      </c>
      <c r="BL176" s="4">
        <f t="shared" si="40"/>
        <v>0</v>
      </c>
      <c r="BM176" s="4" t="str">
        <f t="shared" si="40"/>
        <v>#VALUE!</v>
      </c>
      <c r="BN176" s="4">
        <f t="shared" si="40"/>
        <v>0</v>
      </c>
      <c r="BO176" s="4">
        <f t="shared" si="40"/>
        <v>0.08230474107</v>
      </c>
      <c r="BP176" s="4">
        <f t="shared" si="40"/>
        <v>0</v>
      </c>
      <c r="BQ176" s="4">
        <f t="shared" si="40"/>
        <v>1.294879126</v>
      </c>
      <c r="BR176" s="4">
        <f t="shared" si="40"/>
        <v>1.363112846</v>
      </c>
      <c r="BS176" s="4">
        <f t="shared" si="40"/>
        <v>0.6942876898</v>
      </c>
      <c r="BT176" s="4">
        <f t="shared" si="40"/>
        <v>0.1452579057</v>
      </c>
      <c r="BU176" s="4">
        <f t="shared" si="40"/>
        <v>0.1002822109</v>
      </c>
      <c r="BV176" s="4">
        <f t="shared" si="40"/>
        <v>0.1532968531</v>
      </c>
      <c r="BW176" s="4">
        <f t="shared" si="40"/>
        <v>0.03898136701</v>
      </c>
      <c r="BX176" s="4">
        <f t="shared" si="40"/>
        <v>0.1136865355</v>
      </c>
      <c r="BY176" s="4">
        <f t="shared" si="40"/>
        <v>0.1487491542</v>
      </c>
      <c r="BZ176" s="4">
        <f t="shared" si="40"/>
        <v>0.2131281664</v>
      </c>
      <c r="CA176" s="4" t="str">
        <f t="shared" si="40"/>
        <v>#VALUE!</v>
      </c>
      <c r="CB176" s="4" t="str">
        <f t="shared" si="40"/>
        <v>#VALUE!</v>
      </c>
      <c r="CC176" s="4">
        <f t="shared" si="40"/>
        <v>0</v>
      </c>
      <c r="CD176" s="4">
        <f t="shared" si="40"/>
        <v>0</v>
      </c>
      <c r="CE176" s="4">
        <f t="shared" si="40"/>
        <v>0</v>
      </c>
      <c r="CF176" s="4">
        <f t="shared" si="40"/>
        <v>0</v>
      </c>
      <c r="CG176" s="4">
        <f t="shared" si="40"/>
        <v>0</v>
      </c>
      <c r="CH176" s="4">
        <f t="shared" si="40"/>
        <v>0</v>
      </c>
      <c r="CI176" s="4">
        <f t="shared" si="40"/>
        <v>0</v>
      </c>
      <c r="CJ176" s="4">
        <f t="shared" si="40"/>
        <v>0</v>
      </c>
    </row>
    <row r="177" ht="15.75" customHeight="1">
      <c r="A177" s="15"/>
      <c r="B177" s="4" t="s">
        <v>59</v>
      </c>
      <c r="C177" s="4">
        <f t="shared" ref="C177:CJ177" si="41">C109/$E41</f>
        <v>0.1970821293</v>
      </c>
      <c r="D177" s="4">
        <f t="shared" si="41"/>
        <v>0.4671288987</v>
      </c>
      <c r="E177" s="4">
        <f t="shared" si="41"/>
        <v>0.3791444487</v>
      </c>
      <c r="F177" s="4">
        <f t="shared" si="41"/>
        <v>0.3207840567</v>
      </c>
      <c r="G177" s="4">
        <f t="shared" si="41"/>
        <v>0.5388736632</v>
      </c>
      <c r="H177" s="4">
        <f t="shared" si="41"/>
        <v>0.05121540707</v>
      </c>
      <c r="I177" s="4">
        <f t="shared" si="41"/>
        <v>0</v>
      </c>
      <c r="J177" s="4">
        <f t="shared" si="41"/>
        <v>1.025679943</v>
      </c>
      <c r="K177" s="4">
        <f t="shared" si="41"/>
        <v>0.6721930948</v>
      </c>
      <c r="L177" s="4">
        <f t="shared" si="41"/>
        <v>1.029049123</v>
      </c>
      <c r="M177" s="4">
        <f t="shared" si="41"/>
        <v>0.2104843755</v>
      </c>
      <c r="N177" s="4">
        <f t="shared" si="41"/>
        <v>0.7213113289</v>
      </c>
      <c r="O177" s="4">
        <f t="shared" si="41"/>
        <v>4.218536447</v>
      </c>
      <c r="P177" s="4">
        <f t="shared" si="41"/>
        <v>0.7243260151</v>
      </c>
      <c r="Q177" s="4">
        <f t="shared" si="41"/>
        <v>0.617989812</v>
      </c>
      <c r="R177" s="4">
        <f t="shared" si="41"/>
        <v>0</v>
      </c>
      <c r="S177" s="4">
        <f t="shared" si="41"/>
        <v>0.247268313</v>
      </c>
      <c r="T177" s="4">
        <f t="shared" si="41"/>
        <v>0</v>
      </c>
      <c r="U177" s="4">
        <f t="shared" si="41"/>
        <v>0</v>
      </c>
      <c r="V177" s="4">
        <f t="shared" si="41"/>
        <v>0.1179436385</v>
      </c>
      <c r="W177" s="4">
        <f t="shared" si="41"/>
        <v>0.5112261313</v>
      </c>
      <c r="X177" s="4">
        <f t="shared" si="41"/>
        <v>0.3372963151</v>
      </c>
      <c r="Y177" s="4">
        <f t="shared" si="41"/>
        <v>0.2998436057</v>
      </c>
      <c r="Z177" s="4">
        <f t="shared" si="41"/>
        <v>0.4353555364</v>
      </c>
      <c r="AA177" s="4">
        <f t="shared" si="41"/>
        <v>0.1541973249</v>
      </c>
      <c r="AB177" s="4">
        <f t="shared" si="41"/>
        <v>0.1825359707</v>
      </c>
      <c r="AC177" s="4">
        <f t="shared" si="41"/>
        <v>0.3294631952</v>
      </c>
      <c r="AD177" s="4">
        <f t="shared" si="41"/>
        <v>0.7645595639</v>
      </c>
      <c r="AE177" s="4" t="str">
        <f t="shared" si="41"/>
        <v>#VALUE!</v>
      </c>
      <c r="AF177" s="4">
        <f t="shared" si="41"/>
        <v>0.5409604099</v>
      </c>
      <c r="AG177" s="4">
        <f t="shared" si="41"/>
        <v>0.3662694748</v>
      </c>
      <c r="AH177" s="4">
        <f t="shared" si="41"/>
        <v>0.6708272513</v>
      </c>
      <c r="AI177" s="4">
        <f t="shared" si="41"/>
        <v>0.2018886473</v>
      </c>
      <c r="AJ177" s="4">
        <f t="shared" si="41"/>
        <v>0.3013732908</v>
      </c>
      <c r="AK177" s="4">
        <f t="shared" si="41"/>
        <v>1.139423277</v>
      </c>
      <c r="AL177" s="4">
        <f t="shared" si="41"/>
        <v>0.8007179243</v>
      </c>
      <c r="AM177" s="4">
        <f t="shared" si="41"/>
        <v>0.4434076082</v>
      </c>
      <c r="AN177" s="4">
        <f t="shared" si="41"/>
        <v>0.3907444368</v>
      </c>
      <c r="AO177" s="4">
        <f t="shared" si="41"/>
        <v>0.8334236945</v>
      </c>
      <c r="AP177" s="4">
        <f t="shared" si="41"/>
        <v>0.5112261313</v>
      </c>
      <c r="AQ177" s="4">
        <f t="shared" si="41"/>
        <v>67.0337767</v>
      </c>
      <c r="AR177" s="4">
        <f t="shared" si="41"/>
        <v>0</v>
      </c>
      <c r="AS177" s="4">
        <f t="shared" si="41"/>
        <v>0</v>
      </c>
      <c r="AT177" s="4">
        <f t="shared" si="41"/>
        <v>59.45676517</v>
      </c>
      <c r="AU177" s="4">
        <f t="shared" si="41"/>
        <v>0</v>
      </c>
      <c r="AV177" s="4">
        <f t="shared" si="41"/>
        <v>0</v>
      </c>
      <c r="AW177" s="4">
        <f t="shared" si="41"/>
        <v>0</v>
      </c>
      <c r="AX177" s="4">
        <f t="shared" si="41"/>
        <v>0.1073430844</v>
      </c>
      <c r="AY177" s="4">
        <f t="shared" si="41"/>
        <v>0.6154309035</v>
      </c>
      <c r="AZ177" s="4">
        <f t="shared" si="41"/>
        <v>0</v>
      </c>
      <c r="BA177" s="4">
        <f t="shared" si="41"/>
        <v>0</v>
      </c>
      <c r="BB177" s="4">
        <f t="shared" si="41"/>
        <v>0.05915874765</v>
      </c>
      <c r="BC177" s="4">
        <f t="shared" si="41"/>
        <v>0.3071941374</v>
      </c>
      <c r="BD177" s="4">
        <f t="shared" si="41"/>
        <v>1.900186184</v>
      </c>
      <c r="BE177" s="4">
        <f t="shared" si="41"/>
        <v>0</v>
      </c>
      <c r="BF177" s="4">
        <f t="shared" si="41"/>
        <v>0.3331585689</v>
      </c>
      <c r="BG177" s="4">
        <f t="shared" si="41"/>
        <v>0</v>
      </c>
      <c r="BH177" s="4">
        <f t="shared" si="41"/>
        <v>1.159002353</v>
      </c>
      <c r="BI177" s="4">
        <f t="shared" si="41"/>
        <v>0.02413983139</v>
      </c>
      <c r="BJ177" s="4">
        <f t="shared" si="41"/>
        <v>0</v>
      </c>
      <c r="BK177" s="4">
        <f t="shared" si="41"/>
        <v>0</v>
      </c>
      <c r="BL177" s="4">
        <f t="shared" si="41"/>
        <v>0</v>
      </c>
      <c r="BM177" s="4" t="str">
        <f t="shared" si="41"/>
        <v>#VALUE!</v>
      </c>
      <c r="BN177" s="4">
        <f t="shared" si="41"/>
        <v>0</v>
      </c>
      <c r="BO177" s="4">
        <f t="shared" si="41"/>
        <v>0.3241636629</v>
      </c>
      <c r="BP177" s="4">
        <f t="shared" si="41"/>
        <v>0</v>
      </c>
      <c r="BQ177" s="4">
        <f t="shared" si="41"/>
        <v>2.243443355</v>
      </c>
      <c r="BR177" s="4">
        <f t="shared" si="41"/>
        <v>5.380586255</v>
      </c>
      <c r="BS177" s="4">
        <f t="shared" si="41"/>
        <v>1.716017754</v>
      </c>
      <c r="BT177" s="4">
        <f t="shared" si="41"/>
        <v>0.302436772</v>
      </c>
      <c r="BU177" s="4">
        <f t="shared" si="41"/>
        <v>0.2179138491</v>
      </c>
      <c r="BV177" s="4">
        <f t="shared" si="41"/>
        <v>0.3275864637</v>
      </c>
      <c r="BW177" s="4">
        <f t="shared" si="41"/>
        <v>0.197344276</v>
      </c>
      <c r="BX177" s="4">
        <f t="shared" si="41"/>
        <v>0.3830215377</v>
      </c>
      <c r="BY177" s="4">
        <f t="shared" si="41"/>
        <v>0.1781941672</v>
      </c>
      <c r="BZ177" s="4">
        <f t="shared" si="41"/>
        <v>0.3865366856</v>
      </c>
      <c r="CA177" s="4" t="str">
        <f t="shared" si="41"/>
        <v>#VALUE!</v>
      </c>
      <c r="CB177" s="4" t="str">
        <f t="shared" si="41"/>
        <v>#VALUE!</v>
      </c>
      <c r="CC177" s="4">
        <f t="shared" si="41"/>
        <v>0</v>
      </c>
      <c r="CD177" s="4">
        <f t="shared" si="41"/>
        <v>0</v>
      </c>
      <c r="CE177" s="4">
        <f t="shared" si="41"/>
        <v>0</v>
      </c>
      <c r="CF177" s="4">
        <f t="shared" si="41"/>
        <v>0</v>
      </c>
      <c r="CG177" s="4">
        <f t="shared" si="41"/>
        <v>0</v>
      </c>
      <c r="CH177" s="4">
        <f t="shared" si="41"/>
        <v>0</v>
      </c>
      <c r="CI177" s="4">
        <f t="shared" si="41"/>
        <v>0</v>
      </c>
      <c r="CJ177" s="4">
        <f t="shared" si="41"/>
        <v>0</v>
      </c>
    </row>
    <row r="178" ht="15.75" customHeight="1">
      <c r="A178" s="16"/>
      <c r="B178" s="4" t="s">
        <v>60</v>
      </c>
      <c r="C178" s="4">
        <f t="shared" ref="C178:CJ178" si="42">C110/$E42</f>
        <v>0.009264109402</v>
      </c>
      <c r="D178" s="4">
        <f t="shared" si="42"/>
        <v>0.05733387007</v>
      </c>
      <c r="E178" s="4">
        <f t="shared" si="42"/>
        <v>0.03137613332</v>
      </c>
      <c r="F178" s="4">
        <f t="shared" si="42"/>
        <v>0</v>
      </c>
      <c r="G178" s="4">
        <f t="shared" si="42"/>
        <v>0.007191944956</v>
      </c>
      <c r="H178" s="4">
        <f t="shared" si="42"/>
        <v>0.009269471293</v>
      </c>
      <c r="I178" s="4">
        <f t="shared" si="42"/>
        <v>0.004159177206</v>
      </c>
      <c r="J178" s="4">
        <f t="shared" si="42"/>
        <v>0</v>
      </c>
      <c r="K178" s="4">
        <f t="shared" si="42"/>
        <v>0.02560385198</v>
      </c>
      <c r="L178" s="4">
        <f t="shared" si="42"/>
        <v>0.01470560334</v>
      </c>
      <c r="M178" s="4">
        <f t="shared" si="42"/>
        <v>0</v>
      </c>
      <c r="N178" s="4">
        <f t="shared" si="42"/>
        <v>0</v>
      </c>
      <c r="O178" s="4">
        <f t="shared" si="42"/>
        <v>0</v>
      </c>
      <c r="P178" s="4">
        <f t="shared" si="42"/>
        <v>0</v>
      </c>
      <c r="Q178" s="4">
        <f t="shared" si="42"/>
        <v>0</v>
      </c>
      <c r="R178" s="4">
        <f t="shared" si="42"/>
        <v>0</v>
      </c>
      <c r="S178" s="4">
        <f t="shared" si="42"/>
        <v>0</v>
      </c>
      <c r="T178" s="4">
        <f t="shared" si="42"/>
        <v>0</v>
      </c>
      <c r="U178" s="4">
        <f t="shared" si="42"/>
        <v>0</v>
      </c>
      <c r="V178" s="4">
        <f t="shared" si="42"/>
        <v>0</v>
      </c>
      <c r="W178" s="4">
        <f t="shared" si="42"/>
        <v>0</v>
      </c>
      <c r="X178" s="4">
        <f t="shared" si="42"/>
        <v>0.01193474332</v>
      </c>
      <c r="Y178" s="4">
        <f t="shared" si="42"/>
        <v>0.007511596119</v>
      </c>
      <c r="Z178" s="4">
        <f t="shared" si="42"/>
        <v>0.1454157074</v>
      </c>
      <c r="AA178" s="4">
        <f t="shared" si="42"/>
        <v>0.01075512741</v>
      </c>
      <c r="AB178" s="4">
        <f t="shared" si="42"/>
        <v>0.02470635401</v>
      </c>
      <c r="AC178" s="4">
        <f t="shared" si="42"/>
        <v>0.04690911761</v>
      </c>
      <c r="AD178" s="4">
        <f t="shared" si="42"/>
        <v>0.1475258175</v>
      </c>
      <c r="AE178" s="4" t="str">
        <f t="shared" si="42"/>
        <v>#VALUE!</v>
      </c>
      <c r="AF178" s="4">
        <f t="shared" si="42"/>
        <v>0.0273613147</v>
      </c>
      <c r="AG178" s="4">
        <f t="shared" si="42"/>
        <v>0</v>
      </c>
      <c r="AH178" s="4">
        <f t="shared" si="42"/>
        <v>0.08174490765</v>
      </c>
      <c r="AI178" s="4">
        <f t="shared" si="42"/>
        <v>0.005881168958</v>
      </c>
      <c r="AJ178" s="4">
        <f t="shared" si="42"/>
        <v>0</v>
      </c>
      <c r="AK178" s="4">
        <f t="shared" si="42"/>
        <v>0.04890539068</v>
      </c>
      <c r="AL178" s="4">
        <f t="shared" si="42"/>
        <v>0.09626325727</v>
      </c>
      <c r="AM178" s="4">
        <f t="shared" si="42"/>
        <v>0.005175874133</v>
      </c>
      <c r="AN178" s="4">
        <f t="shared" si="42"/>
        <v>0.05494287937</v>
      </c>
      <c r="AO178" s="4">
        <f t="shared" si="42"/>
        <v>0</v>
      </c>
      <c r="AP178" s="4">
        <f t="shared" si="42"/>
        <v>0</v>
      </c>
      <c r="AQ178" s="4">
        <f t="shared" si="42"/>
        <v>10.63017185</v>
      </c>
      <c r="AR178" s="4">
        <f t="shared" si="42"/>
        <v>0</v>
      </c>
      <c r="AS178" s="4">
        <f t="shared" si="42"/>
        <v>0</v>
      </c>
      <c r="AT178" s="4">
        <f t="shared" si="42"/>
        <v>9.041682099</v>
      </c>
      <c r="AU178" s="4">
        <f t="shared" si="42"/>
        <v>0</v>
      </c>
      <c r="AV178" s="4">
        <f t="shared" si="42"/>
        <v>0</v>
      </c>
      <c r="AW178" s="4">
        <f t="shared" si="42"/>
        <v>0</v>
      </c>
      <c r="AX178" s="4">
        <f t="shared" si="42"/>
        <v>0.009041384721</v>
      </c>
      <c r="AY178" s="4">
        <f t="shared" si="42"/>
        <v>0.04966595422</v>
      </c>
      <c r="AZ178" s="4">
        <f t="shared" si="42"/>
        <v>0</v>
      </c>
      <c r="BA178" s="4">
        <f t="shared" si="42"/>
        <v>0</v>
      </c>
      <c r="BB178" s="4">
        <f t="shared" si="42"/>
        <v>0.00646808974</v>
      </c>
      <c r="BC178" s="4">
        <f t="shared" si="42"/>
        <v>0.06140436986</v>
      </c>
      <c r="BD178" s="4">
        <f t="shared" si="42"/>
        <v>0.004953149451</v>
      </c>
      <c r="BE178" s="4">
        <f t="shared" si="42"/>
        <v>0</v>
      </c>
      <c r="BF178" s="4">
        <f t="shared" si="42"/>
        <v>0</v>
      </c>
      <c r="BG178" s="4">
        <f t="shared" si="42"/>
        <v>0</v>
      </c>
      <c r="BH178" s="4">
        <f t="shared" si="42"/>
        <v>0.0101781055</v>
      </c>
      <c r="BI178" s="4">
        <f t="shared" si="42"/>
        <v>0.005022441574</v>
      </c>
      <c r="BJ178" s="4">
        <f t="shared" si="42"/>
        <v>0</v>
      </c>
      <c r="BK178" s="4">
        <f t="shared" si="42"/>
        <v>0</v>
      </c>
      <c r="BL178" s="4">
        <f t="shared" si="42"/>
        <v>0</v>
      </c>
      <c r="BM178" s="4" t="str">
        <f t="shared" si="42"/>
        <v>#VALUE!</v>
      </c>
      <c r="BN178" s="4">
        <f t="shared" si="42"/>
        <v>0</v>
      </c>
      <c r="BO178" s="4">
        <f t="shared" si="42"/>
        <v>0</v>
      </c>
      <c r="BP178" s="4">
        <f t="shared" si="42"/>
        <v>0</v>
      </c>
      <c r="BQ178" s="4">
        <f t="shared" si="42"/>
        <v>0.02992017382</v>
      </c>
      <c r="BR178" s="4">
        <f t="shared" si="42"/>
        <v>0.02727552445</v>
      </c>
      <c r="BS178" s="4">
        <f t="shared" si="42"/>
        <v>0.04026284812</v>
      </c>
      <c r="BT178" s="4">
        <f t="shared" si="42"/>
        <v>0</v>
      </c>
      <c r="BU178" s="4">
        <f t="shared" si="42"/>
        <v>0</v>
      </c>
      <c r="BV178" s="4">
        <f t="shared" si="42"/>
        <v>0</v>
      </c>
      <c r="BW178" s="4">
        <f t="shared" si="42"/>
        <v>0</v>
      </c>
      <c r="BX178" s="4">
        <f t="shared" si="42"/>
        <v>0</v>
      </c>
      <c r="BY178" s="4">
        <f t="shared" si="42"/>
        <v>0</v>
      </c>
      <c r="BZ178" s="4">
        <f t="shared" si="42"/>
        <v>0</v>
      </c>
      <c r="CA178" s="4" t="str">
        <f t="shared" si="42"/>
        <v>#VALUE!</v>
      </c>
      <c r="CB178" s="4" t="str">
        <f t="shared" si="42"/>
        <v>#VALUE!</v>
      </c>
      <c r="CC178" s="4">
        <f t="shared" si="42"/>
        <v>0</v>
      </c>
      <c r="CD178" s="4">
        <f t="shared" si="42"/>
        <v>0</v>
      </c>
      <c r="CE178" s="4">
        <f t="shared" si="42"/>
        <v>0</v>
      </c>
      <c r="CF178" s="4">
        <f t="shared" si="42"/>
        <v>0</v>
      </c>
      <c r="CG178" s="4">
        <f t="shared" si="42"/>
        <v>0</v>
      </c>
      <c r="CH178" s="4">
        <f t="shared" si="42"/>
        <v>0</v>
      </c>
      <c r="CI178" s="4">
        <f t="shared" si="42"/>
        <v>0</v>
      </c>
      <c r="CJ178" s="4">
        <f t="shared" si="42"/>
        <v>0</v>
      </c>
    </row>
    <row r="179" ht="15.75" customHeight="1">
      <c r="A179" s="8" t="s">
        <v>61</v>
      </c>
      <c r="B179" s="4" t="s">
        <v>62</v>
      </c>
      <c r="C179" s="4">
        <f t="shared" ref="C179:CJ179" si="43">C111/$E43</f>
        <v>0</v>
      </c>
      <c r="D179" s="4">
        <f t="shared" si="43"/>
        <v>0</v>
      </c>
      <c r="E179" s="4">
        <f t="shared" si="43"/>
        <v>0</v>
      </c>
      <c r="F179" s="4">
        <f t="shared" si="43"/>
        <v>0</v>
      </c>
      <c r="G179" s="4">
        <f t="shared" si="43"/>
        <v>0</v>
      </c>
      <c r="H179" s="4">
        <f t="shared" si="43"/>
        <v>0</v>
      </c>
      <c r="I179" s="4">
        <f t="shared" si="43"/>
        <v>0</v>
      </c>
      <c r="J179" s="4">
        <f t="shared" si="43"/>
        <v>0</v>
      </c>
      <c r="K179" s="4">
        <f t="shared" si="43"/>
        <v>0</v>
      </c>
      <c r="L179" s="4">
        <f t="shared" si="43"/>
        <v>0</v>
      </c>
      <c r="M179" s="4">
        <f t="shared" si="43"/>
        <v>0</v>
      </c>
      <c r="N179" s="4">
        <f t="shared" si="43"/>
        <v>0</v>
      </c>
      <c r="O179" s="4">
        <f t="shared" si="43"/>
        <v>0</v>
      </c>
      <c r="P179" s="4">
        <f t="shared" si="43"/>
        <v>0</v>
      </c>
      <c r="Q179" s="4">
        <f t="shared" si="43"/>
        <v>0</v>
      </c>
      <c r="R179" s="4">
        <f t="shared" si="43"/>
        <v>0</v>
      </c>
      <c r="S179" s="4">
        <f t="shared" si="43"/>
        <v>0</v>
      </c>
      <c r="T179" s="4">
        <f t="shared" si="43"/>
        <v>0</v>
      </c>
      <c r="U179" s="4">
        <f t="shared" si="43"/>
        <v>0</v>
      </c>
      <c r="V179" s="4">
        <f t="shared" si="43"/>
        <v>0</v>
      </c>
      <c r="W179" s="4">
        <f t="shared" si="43"/>
        <v>0</v>
      </c>
      <c r="X179" s="4">
        <f t="shared" si="43"/>
        <v>0</v>
      </c>
      <c r="Y179" s="4">
        <f t="shared" si="43"/>
        <v>0</v>
      </c>
      <c r="Z179" s="4">
        <f t="shared" si="43"/>
        <v>0</v>
      </c>
      <c r="AA179" s="4">
        <f t="shared" si="43"/>
        <v>0</v>
      </c>
      <c r="AB179" s="4">
        <f t="shared" si="43"/>
        <v>0</v>
      </c>
      <c r="AC179" s="4">
        <f t="shared" si="43"/>
        <v>0</v>
      </c>
      <c r="AD179" s="4">
        <f t="shared" si="43"/>
        <v>0</v>
      </c>
      <c r="AE179" s="4">
        <f t="shared" si="43"/>
        <v>0</v>
      </c>
      <c r="AF179" s="4">
        <f t="shared" si="43"/>
        <v>0</v>
      </c>
      <c r="AG179" s="4">
        <f t="shared" si="43"/>
        <v>0</v>
      </c>
      <c r="AH179" s="4">
        <f t="shared" si="43"/>
        <v>0</v>
      </c>
      <c r="AI179" s="4">
        <f t="shared" si="43"/>
        <v>0</v>
      </c>
      <c r="AJ179" s="4">
        <f t="shared" si="43"/>
        <v>0</v>
      </c>
      <c r="AK179" s="4">
        <f t="shared" si="43"/>
        <v>0</v>
      </c>
      <c r="AL179" s="4">
        <f t="shared" si="43"/>
        <v>0</v>
      </c>
      <c r="AM179" s="4">
        <f t="shared" si="43"/>
        <v>0</v>
      </c>
      <c r="AN179" s="4">
        <f t="shared" si="43"/>
        <v>0</v>
      </c>
      <c r="AO179" s="4">
        <f t="shared" si="43"/>
        <v>0</v>
      </c>
      <c r="AP179" s="4">
        <f t="shared" si="43"/>
        <v>0</v>
      </c>
      <c r="AQ179" s="4">
        <f t="shared" si="43"/>
        <v>0</v>
      </c>
      <c r="AR179" s="4">
        <f t="shared" si="43"/>
        <v>0</v>
      </c>
      <c r="AS179" s="4">
        <f t="shared" si="43"/>
        <v>0</v>
      </c>
      <c r="AT179" s="4">
        <f t="shared" si="43"/>
        <v>0</v>
      </c>
      <c r="AU179" s="4">
        <f t="shared" si="43"/>
        <v>0</v>
      </c>
      <c r="AV179" s="4">
        <f t="shared" si="43"/>
        <v>0</v>
      </c>
      <c r="AW179" s="4">
        <f t="shared" si="43"/>
        <v>0</v>
      </c>
      <c r="AX179" s="4">
        <f t="shared" si="43"/>
        <v>0</v>
      </c>
      <c r="AY179" s="4">
        <f t="shared" si="43"/>
        <v>0</v>
      </c>
      <c r="AZ179" s="4">
        <f t="shared" si="43"/>
        <v>0</v>
      </c>
      <c r="BA179" s="4">
        <f t="shared" si="43"/>
        <v>0</v>
      </c>
      <c r="BB179" s="4">
        <f t="shared" si="43"/>
        <v>0</v>
      </c>
      <c r="BC179" s="4">
        <f t="shared" si="43"/>
        <v>0</v>
      </c>
      <c r="BD179" s="4">
        <f t="shared" si="43"/>
        <v>0</v>
      </c>
      <c r="BE179" s="4">
        <f t="shared" si="43"/>
        <v>0</v>
      </c>
      <c r="BF179" s="4">
        <f t="shared" si="43"/>
        <v>0</v>
      </c>
      <c r="BG179" s="4">
        <f t="shared" si="43"/>
        <v>0</v>
      </c>
      <c r="BH179" s="4">
        <f t="shared" si="43"/>
        <v>0</v>
      </c>
      <c r="BI179" s="4">
        <f t="shared" si="43"/>
        <v>0</v>
      </c>
      <c r="BJ179" s="4">
        <f t="shared" si="43"/>
        <v>0</v>
      </c>
      <c r="BK179" s="4">
        <f t="shared" si="43"/>
        <v>0</v>
      </c>
      <c r="BL179" s="4">
        <f t="shared" si="43"/>
        <v>0</v>
      </c>
      <c r="BM179" s="4">
        <f t="shared" si="43"/>
        <v>0</v>
      </c>
      <c r="BN179" s="4">
        <f t="shared" si="43"/>
        <v>0</v>
      </c>
      <c r="BO179" s="4">
        <f t="shared" si="43"/>
        <v>0</v>
      </c>
      <c r="BP179" s="4">
        <f t="shared" si="43"/>
        <v>0</v>
      </c>
      <c r="BQ179" s="4">
        <f t="shared" si="43"/>
        <v>0</v>
      </c>
      <c r="BR179" s="4">
        <f t="shared" si="43"/>
        <v>0</v>
      </c>
      <c r="BS179" s="4">
        <f t="shared" si="43"/>
        <v>0</v>
      </c>
      <c r="BT179" s="4">
        <f t="shared" si="43"/>
        <v>0</v>
      </c>
      <c r="BU179" s="4">
        <f t="shared" si="43"/>
        <v>0</v>
      </c>
      <c r="BV179" s="4">
        <f t="shared" si="43"/>
        <v>0</v>
      </c>
      <c r="BW179" s="4">
        <f t="shared" si="43"/>
        <v>0</v>
      </c>
      <c r="BX179" s="4">
        <f t="shared" si="43"/>
        <v>0</v>
      </c>
      <c r="BY179" s="4">
        <f t="shared" si="43"/>
        <v>0</v>
      </c>
      <c r="BZ179" s="4">
        <f t="shared" si="43"/>
        <v>0</v>
      </c>
      <c r="CA179" s="4">
        <f t="shared" si="43"/>
        <v>0</v>
      </c>
      <c r="CB179" s="4">
        <f t="shared" si="43"/>
        <v>0</v>
      </c>
      <c r="CC179" s="4">
        <f t="shared" si="43"/>
        <v>0</v>
      </c>
      <c r="CD179" s="4">
        <f t="shared" si="43"/>
        <v>0</v>
      </c>
      <c r="CE179" s="4">
        <f t="shared" si="43"/>
        <v>0</v>
      </c>
      <c r="CF179" s="4">
        <f t="shared" si="43"/>
        <v>0</v>
      </c>
      <c r="CG179" s="4">
        <f t="shared" si="43"/>
        <v>0</v>
      </c>
      <c r="CH179" s="4">
        <f t="shared" si="43"/>
        <v>0</v>
      </c>
      <c r="CI179" s="4">
        <f t="shared" si="43"/>
        <v>0</v>
      </c>
      <c r="CJ179" s="4">
        <f t="shared" si="43"/>
        <v>0</v>
      </c>
    </row>
    <row r="180" ht="15.75" customHeight="1">
      <c r="A180" s="15"/>
      <c r="B180" s="4" t="s">
        <v>63</v>
      </c>
      <c r="C180" s="4">
        <f t="shared" ref="C180:CJ180" si="44">C112/$E44</f>
        <v>0</v>
      </c>
      <c r="D180" s="4">
        <f t="shared" si="44"/>
        <v>0</v>
      </c>
      <c r="E180" s="4">
        <f t="shared" si="44"/>
        <v>0</v>
      </c>
      <c r="F180" s="4">
        <f t="shared" si="44"/>
        <v>0</v>
      </c>
      <c r="G180" s="4">
        <f t="shared" si="44"/>
        <v>0</v>
      </c>
      <c r="H180" s="4">
        <f t="shared" si="44"/>
        <v>0</v>
      </c>
      <c r="I180" s="4">
        <f t="shared" si="44"/>
        <v>0</v>
      </c>
      <c r="J180" s="4">
        <f t="shared" si="44"/>
        <v>0</v>
      </c>
      <c r="K180" s="4">
        <f t="shared" si="44"/>
        <v>0</v>
      </c>
      <c r="L180" s="4">
        <f t="shared" si="44"/>
        <v>0</v>
      </c>
      <c r="M180" s="4">
        <f t="shared" si="44"/>
        <v>0</v>
      </c>
      <c r="N180" s="4">
        <f t="shared" si="44"/>
        <v>0</v>
      </c>
      <c r="O180" s="4">
        <f t="shared" si="44"/>
        <v>0</v>
      </c>
      <c r="P180" s="4">
        <f t="shared" si="44"/>
        <v>0</v>
      </c>
      <c r="Q180" s="4">
        <f t="shared" si="44"/>
        <v>0</v>
      </c>
      <c r="R180" s="4">
        <f t="shared" si="44"/>
        <v>0</v>
      </c>
      <c r="S180" s="4">
        <f t="shared" si="44"/>
        <v>0</v>
      </c>
      <c r="T180" s="4">
        <f t="shared" si="44"/>
        <v>0</v>
      </c>
      <c r="U180" s="4">
        <f t="shared" si="44"/>
        <v>0</v>
      </c>
      <c r="V180" s="4">
        <f t="shared" si="44"/>
        <v>0</v>
      </c>
      <c r="W180" s="4">
        <f t="shared" si="44"/>
        <v>0</v>
      </c>
      <c r="X180" s="4">
        <f t="shared" si="44"/>
        <v>0</v>
      </c>
      <c r="Y180" s="4">
        <f t="shared" si="44"/>
        <v>0</v>
      </c>
      <c r="Z180" s="4">
        <f t="shared" si="44"/>
        <v>0</v>
      </c>
      <c r="AA180" s="4">
        <f t="shared" si="44"/>
        <v>0</v>
      </c>
      <c r="AB180" s="4">
        <f t="shared" si="44"/>
        <v>0</v>
      </c>
      <c r="AC180" s="4">
        <f t="shared" si="44"/>
        <v>0</v>
      </c>
      <c r="AD180" s="4">
        <f t="shared" si="44"/>
        <v>0</v>
      </c>
      <c r="AE180" s="4">
        <f t="shared" si="44"/>
        <v>0</v>
      </c>
      <c r="AF180" s="4">
        <f t="shared" si="44"/>
        <v>0</v>
      </c>
      <c r="AG180" s="4">
        <f t="shared" si="44"/>
        <v>0</v>
      </c>
      <c r="AH180" s="4">
        <f t="shared" si="44"/>
        <v>0</v>
      </c>
      <c r="AI180" s="4">
        <f t="shared" si="44"/>
        <v>0</v>
      </c>
      <c r="AJ180" s="4">
        <f t="shared" si="44"/>
        <v>0</v>
      </c>
      <c r="AK180" s="4">
        <f t="shared" si="44"/>
        <v>0</v>
      </c>
      <c r="AL180" s="4">
        <f t="shared" si="44"/>
        <v>0</v>
      </c>
      <c r="AM180" s="4">
        <f t="shared" si="44"/>
        <v>0</v>
      </c>
      <c r="AN180" s="4">
        <f t="shared" si="44"/>
        <v>0</v>
      </c>
      <c r="AO180" s="4">
        <f t="shared" si="44"/>
        <v>0</v>
      </c>
      <c r="AP180" s="4">
        <f t="shared" si="44"/>
        <v>0</v>
      </c>
      <c r="AQ180" s="4">
        <f t="shared" si="44"/>
        <v>0</v>
      </c>
      <c r="AR180" s="4">
        <f t="shared" si="44"/>
        <v>0</v>
      </c>
      <c r="AS180" s="4">
        <f t="shared" si="44"/>
        <v>0</v>
      </c>
      <c r="AT180" s="4">
        <f t="shared" si="44"/>
        <v>0</v>
      </c>
      <c r="AU180" s="4">
        <f t="shared" si="44"/>
        <v>0</v>
      </c>
      <c r="AV180" s="4">
        <f t="shared" si="44"/>
        <v>0</v>
      </c>
      <c r="AW180" s="4">
        <f t="shared" si="44"/>
        <v>0</v>
      </c>
      <c r="AX180" s="4">
        <f t="shared" si="44"/>
        <v>0</v>
      </c>
      <c r="AY180" s="4">
        <f t="shared" si="44"/>
        <v>0</v>
      </c>
      <c r="AZ180" s="4">
        <f t="shared" si="44"/>
        <v>0</v>
      </c>
      <c r="BA180" s="4">
        <f t="shared" si="44"/>
        <v>0</v>
      </c>
      <c r="BB180" s="4">
        <f t="shared" si="44"/>
        <v>0</v>
      </c>
      <c r="BC180" s="4">
        <f t="shared" si="44"/>
        <v>0</v>
      </c>
      <c r="BD180" s="4">
        <f t="shared" si="44"/>
        <v>0</v>
      </c>
      <c r="BE180" s="4">
        <f t="shared" si="44"/>
        <v>0</v>
      </c>
      <c r="BF180" s="4">
        <f t="shared" si="44"/>
        <v>0</v>
      </c>
      <c r="BG180" s="4">
        <f t="shared" si="44"/>
        <v>0</v>
      </c>
      <c r="BH180" s="4">
        <f t="shared" si="44"/>
        <v>0</v>
      </c>
      <c r="BI180" s="4">
        <f t="shared" si="44"/>
        <v>0</v>
      </c>
      <c r="BJ180" s="4">
        <f t="shared" si="44"/>
        <v>0</v>
      </c>
      <c r="BK180" s="4">
        <f t="shared" si="44"/>
        <v>0</v>
      </c>
      <c r="BL180" s="4">
        <f t="shared" si="44"/>
        <v>0</v>
      </c>
      <c r="BM180" s="4">
        <f t="shared" si="44"/>
        <v>0</v>
      </c>
      <c r="BN180" s="4">
        <f t="shared" si="44"/>
        <v>0</v>
      </c>
      <c r="BO180" s="4">
        <f t="shared" si="44"/>
        <v>0</v>
      </c>
      <c r="BP180" s="4">
        <f t="shared" si="44"/>
        <v>0</v>
      </c>
      <c r="BQ180" s="4">
        <f t="shared" si="44"/>
        <v>0</v>
      </c>
      <c r="BR180" s="4">
        <f t="shared" si="44"/>
        <v>0</v>
      </c>
      <c r="BS180" s="4">
        <f t="shared" si="44"/>
        <v>0</v>
      </c>
      <c r="BT180" s="4">
        <f t="shared" si="44"/>
        <v>0</v>
      </c>
      <c r="BU180" s="4">
        <f t="shared" si="44"/>
        <v>0</v>
      </c>
      <c r="BV180" s="4">
        <f t="shared" si="44"/>
        <v>0</v>
      </c>
      <c r="BW180" s="4">
        <f t="shared" si="44"/>
        <v>0</v>
      </c>
      <c r="BX180" s="4">
        <f t="shared" si="44"/>
        <v>0</v>
      </c>
      <c r="BY180" s="4">
        <f t="shared" si="44"/>
        <v>0</v>
      </c>
      <c r="BZ180" s="4">
        <f t="shared" si="44"/>
        <v>0</v>
      </c>
      <c r="CA180" s="4">
        <f t="shared" si="44"/>
        <v>0</v>
      </c>
      <c r="CB180" s="4">
        <f t="shared" si="44"/>
        <v>0</v>
      </c>
      <c r="CC180" s="4">
        <f t="shared" si="44"/>
        <v>0</v>
      </c>
      <c r="CD180" s="4">
        <f t="shared" si="44"/>
        <v>0</v>
      </c>
      <c r="CE180" s="4">
        <f t="shared" si="44"/>
        <v>0</v>
      </c>
      <c r="CF180" s="4">
        <f t="shared" si="44"/>
        <v>0</v>
      </c>
      <c r="CG180" s="4">
        <f t="shared" si="44"/>
        <v>0</v>
      </c>
      <c r="CH180" s="4">
        <f t="shared" si="44"/>
        <v>0</v>
      </c>
      <c r="CI180" s="4">
        <f t="shared" si="44"/>
        <v>0</v>
      </c>
      <c r="CJ180" s="4">
        <f t="shared" si="44"/>
        <v>0</v>
      </c>
    </row>
    <row r="181" ht="15.75" customHeight="1">
      <c r="A181" s="15"/>
      <c r="B181" s="4" t="s">
        <v>64</v>
      </c>
      <c r="C181" s="4">
        <f t="shared" ref="C181:CJ181" si="45">C113/$E45</f>
        <v>0</v>
      </c>
      <c r="D181" s="4">
        <f t="shared" si="45"/>
        <v>0</v>
      </c>
      <c r="E181" s="4">
        <f t="shared" si="45"/>
        <v>0</v>
      </c>
      <c r="F181" s="4">
        <f t="shared" si="45"/>
        <v>0</v>
      </c>
      <c r="G181" s="4">
        <f t="shared" si="45"/>
        <v>0</v>
      </c>
      <c r="H181" s="4">
        <f t="shared" si="45"/>
        <v>0</v>
      </c>
      <c r="I181" s="4">
        <f t="shared" si="45"/>
        <v>0</v>
      </c>
      <c r="J181" s="4">
        <f t="shared" si="45"/>
        <v>0</v>
      </c>
      <c r="K181" s="4">
        <f t="shared" si="45"/>
        <v>0</v>
      </c>
      <c r="L181" s="4">
        <f t="shared" si="45"/>
        <v>0</v>
      </c>
      <c r="M181" s="4">
        <f t="shared" si="45"/>
        <v>0</v>
      </c>
      <c r="N181" s="4">
        <f t="shared" si="45"/>
        <v>0</v>
      </c>
      <c r="O181" s="4">
        <f t="shared" si="45"/>
        <v>0</v>
      </c>
      <c r="P181" s="4">
        <f t="shared" si="45"/>
        <v>0</v>
      </c>
      <c r="Q181" s="4">
        <f t="shared" si="45"/>
        <v>0</v>
      </c>
      <c r="R181" s="4">
        <f t="shared" si="45"/>
        <v>0</v>
      </c>
      <c r="S181" s="4">
        <f t="shared" si="45"/>
        <v>0</v>
      </c>
      <c r="T181" s="4">
        <f t="shared" si="45"/>
        <v>0</v>
      </c>
      <c r="U181" s="4">
        <f t="shared" si="45"/>
        <v>0</v>
      </c>
      <c r="V181" s="4">
        <f t="shared" si="45"/>
        <v>0</v>
      </c>
      <c r="W181" s="4">
        <f t="shared" si="45"/>
        <v>0</v>
      </c>
      <c r="X181" s="4">
        <f t="shared" si="45"/>
        <v>0</v>
      </c>
      <c r="Y181" s="4">
        <f t="shared" si="45"/>
        <v>0</v>
      </c>
      <c r="Z181" s="4">
        <f t="shared" si="45"/>
        <v>0</v>
      </c>
      <c r="AA181" s="4">
        <f t="shared" si="45"/>
        <v>0</v>
      </c>
      <c r="AB181" s="4">
        <f t="shared" si="45"/>
        <v>0</v>
      </c>
      <c r="AC181" s="4">
        <f t="shared" si="45"/>
        <v>0</v>
      </c>
      <c r="AD181" s="4">
        <f t="shared" si="45"/>
        <v>0</v>
      </c>
      <c r="AE181" s="4">
        <f t="shared" si="45"/>
        <v>0</v>
      </c>
      <c r="AF181" s="4">
        <f t="shared" si="45"/>
        <v>0</v>
      </c>
      <c r="AG181" s="4">
        <f t="shared" si="45"/>
        <v>0</v>
      </c>
      <c r="AH181" s="4">
        <f t="shared" si="45"/>
        <v>0</v>
      </c>
      <c r="AI181" s="4">
        <f t="shared" si="45"/>
        <v>0</v>
      </c>
      <c r="AJ181" s="4">
        <f t="shared" si="45"/>
        <v>0</v>
      </c>
      <c r="AK181" s="4">
        <f t="shared" si="45"/>
        <v>0</v>
      </c>
      <c r="AL181" s="4">
        <f t="shared" si="45"/>
        <v>0</v>
      </c>
      <c r="AM181" s="4">
        <f t="shared" si="45"/>
        <v>0</v>
      </c>
      <c r="AN181" s="4">
        <f t="shared" si="45"/>
        <v>0</v>
      </c>
      <c r="AO181" s="4">
        <f t="shared" si="45"/>
        <v>0</v>
      </c>
      <c r="AP181" s="4">
        <f t="shared" si="45"/>
        <v>0</v>
      </c>
      <c r="AQ181" s="4">
        <f t="shared" si="45"/>
        <v>0</v>
      </c>
      <c r="AR181" s="4">
        <f t="shared" si="45"/>
        <v>0</v>
      </c>
      <c r="AS181" s="4">
        <f t="shared" si="45"/>
        <v>0</v>
      </c>
      <c r="AT181" s="4">
        <f t="shared" si="45"/>
        <v>0</v>
      </c>
      <c r="AU181" s="4">
        <f t="shared" si="45"/>
        <v>0</v>
      </c>
      <c r="AV181" s="4">
        <f t="shared" si="45"/>
        <v>0</v>
      </c>
      <c r="AW181" s="4">
        <f t="shared" si="45"/>
        <v>0</v>
      </c>
      <c r="AX181" s="4">
        <f t="shared" si="45"/>
        <v>0</v>
      </c>
      <c r="AY181" s="4">
        <f t="shared" si="45"/>
        <v>0</v>
      </c>
      <c r="AZ181" s="4">
        <f t="shared" si="45"/>
        <v>0</v>
      </c>
      <c r="BA181" s="4">
        <f t="shared" si="45"/>
        <v>0</v>
      </c>
      <c r="BB181" s="4">
        <f t="shared" si="45"/>
        <v>0</v>
      </c>
      <c r="BC181" s="4">
        <f t="shared" si="45"/>
        <v>0</v>
      </c>
      <c r="BD181" s="4">
        <f t="shared" si="45"/>
        <v>0</v>
      </c>
      <c r="BE181" s="4">
        <f t="shared" si="45"/>
        <v>0</v>
      </c>
      <c r="BF181" s="4">
        <f t="shared" si="45"/>
        <v>0</v>
      </c>
      <c r="BG181" s="4">
        <f t="shared" si="45"/>
        <v>0</v>
      </c>
      <c r="BH181" s="4">
        <f t="shared" si="45"/>
        <v>0</v>
      </c>
      <c r="BI181" s="4">
        <f t="shared" si="45"/>
        <v>0</v>
      </c>
      <c r="BJ181" s="4">
        <f t="shared" si="45"/>
        <v>0</v>
      </c>
      <c r="BK181" s="4">
        <f t="shared" si="45"/>
        <v>0</v>
      </c>
      <c r="BL181" s="4">
        <f t="shared" si="45"/>
        <v>0</v>
      </c>
      <c r="BM181" s="4">
        <f t="shared" si="45"/>
        <v>0</v>
      </c>
      <c r="BN181" s="4">
        <f t="shared" si="45"/>
        <v>0</v>
      </c>
      <c r="BO181" s="4">
        <f t="shared" si="45"/>
        <v>0</v>
      </c>
      <c r="BP181" s="4">
        <f t="shared" si="45"/>
        <v>0</v>
      </c>
      <c r="BQ181" s="4">
        <f t="shared" si="45"/>
        <v>0</v>
      </c>
      <c r="BR181" s="4">
        <f t="shared" si="45"/>
        <v>0</v>
      </c>
      <c r="BS181" s="4">
        <f t="shared" si="45"/>
        <v>0</v>
      </c>
      <c r="BT181" s="4">
        <f t="shared" si="45"/>
        <v>0</v>
      </c>
      <c r="BU181" s="4">
        <f t="shared" si="45"/>
        <v>0</v>
      </c>
      <c r="BV181" s="4">
        <f t="shared" si="45"/>
        <v>0</v>
      </c>
      <c r="BW181" s="4">
        <f t="shared" si="45"/>
        <v>0</v>
      </c>
      <c r="BX181" s="4">
        <f t="shared" si="45"/>
        <v>0</v>
      </c>
      <c r="BY181" s="4">
        <f t="shared" si="45"/>
        <v>0</v>
      </c>
      <c r="BZ181" s="4">
        <f t="shared" si="45"/>
        <v>0</v>
      </c>
      <c r="CA181" s="4">
        <f t="shared" si="45"/>
        <v>0</v>
      </c>
      <c r="CB181" s="4">
        <f t="shared" si="45"/>
        <v>0</v>
      </c>
      <c r="CC181" s="4">
        <f t="shared" si="45"/>
        <v>0</v>
      </c>
      <c r="CD181" s="4">
        <f t="shared" si="45"/>
        <v>0</v>
      </c>
      <c r="CE181" s="4">
        <f t="shared" si="45"/>
        <v>0</v>
      </c>
      <c r="CF181" s="4">
        <f t="shared" si="45"/>
        <v>0</v>
      </c>
      <c r="CG181" s="4">
        <f t="shared" si="45"/>
        <v>0</v>
      </c>
      <c r="CH181" s="4">
        <f t="shared" si="45"/>
        <v>0</v>
      </c>
      <c r="CI181" s="4">
        <f t="shared" si="45"/>
        <v>0</v>
      </c>
      <c r="CJ181" s="4">
        <f t="shared" si="45"/>
        <v>0</v>
      </c>
    </row>
    <row r="182" ht="15.75" customHeight="1">
      <c r="A182" s="15"/>
      <c r="B182" s="4" t="s">
        <v>65</v>
      </c>
      <c r="C182" s="4">
        <f t="shared" ref="C182:CJ182" si="46">C114/$E46</f>
        <v>0</v>
      </c>
      <c r="D182" s="4">
        <f t="shared" si="46"/>
        <v>0</v>
      </c>
      <c r="E182" s="4">
        <f t="shared" si="46"/>
        <v>0</v>
      </c>
      <c r="F182" s="4">
        <f t="shared" si="46"/>
        <v>0</v>
      </c>
      <c r="G182" s="4">
        <f t="shared" si="46"/>
        <v>0</v>
      </c>
      <c r="H182" s="4">
        <f t="shared" si="46"/>
        <v>0</v>
      </c>
      <c r="I182" s="4">
        <f t="shared" si="46"/>
        <v>0</v>
      </c>
      <c r="J182" s="4">
        <f t="shared" si="46"/>
        <v>0</v>
      </c>
      <c r="K182" s="4">
        <f t="shared" si="46"/>
        <v>0</v>
      </c>
      <c r="L182" s="4">
        <f t="shared" si="46"/>
        <v>0</v>
      </c>
      <c r="M182" s="4">
        <f t="shared" si="46"/>
        <v>0</v>
      </c>
      <c r="N182" s="4">
        <f t="shared" si="46"/>
        <v>0</v>
      </c>
      <c r="O182" s="4">
        <f t="shared" si="46"/>
        <v>0</v>
      </c>
      <c r="P182" s="4">
        <f t="shared" si="46"/>
        <v>0</v>
      </c>
      <c r="Q182" s="4">
        <f t="shared" si="46"/>
        <v>0</v>
      </c>
      <c r="R182" s="4">
        <f t="shared" si="46"/>
        <v>0</v>
      </c>
      <c r="S182" s="4">
        <f t="shared" si="46"/>
        <v>0</v>
      </c>
      <c r="T182" s="4">
        <f t="shared" si="46"/>
        <v>0</v>
      </c>
      <c r="U182" s="4">
        <f t="shared" si="46"/>
        <v>0</v>
      </c>
      <c r="V182" s="4">
        <f t="shared" si="46"/>
        <v>0</v>
      </c>
      <c r="W182" s="4">
        <f t="shared" si="46"/>
        <v>0</v>
      </c>
      <c r="X182" s="4">
        <f t="shared" si="46"/>
        <v>0</v>
      </c>
      <c r="Y182" s="4">
        <f t="shared" si="46"/>
        <v>0</v>
      </c>
      <c r="Z182" s="4">
        <f t="shared" si="46"/>
        <v>0</v>
      </c>
      <c r="AA182" s="4">
        <f t="shared" si="46"/>
        <v>0</v>
      </c>
      <c r="AB182" s="4">
        <f t="shared" si="46"/>
        <v>0</v>
      </c>
      <c r="AC182" s="4">
        <f t="shared" si="46"/>
        <v>0</v>
      </c>
      <c r="AD182" s="4">
        <f t="shared" si="46"/>
        <v>0</v>
      </c>
      <c r="AE182" s="4">
        <f t="shared" si="46"/>
        <v>0</v>
      </c>
      <c r="AF182" s="4">
        <f t="shared" si="46"/>
        <v>0</v>
      </c>
      <c r="AG182" s="4">
        <f t="shared" si="46"/>
        <v>0</v>
      </c>
      <c r="AH182" s="4">
        <f t="shared" si="46"/>
        <v>0</v>
      </c>
      <c r="AI182" s="4">
        <f t="shared" si="46"/>
        <v>0</v>
      </c>
      <c r="AJ182" s="4">
        <f t="shared" si="46"/>
        <v>0</v>
      </c>
      <c r="AK182" s="4">
        <f t="shared" si="46"/>
        <v>0</v>
      </c>
      <c r="AL182" s="4">
        <f t="shared" si="46"/>
        <v>0</v>
      </c>
      <c r="AM182" s="4">
        <f t="shared" si="46"/>
        <v>0</v>
      </c>
      <c r="AN182" s="4">
        <f t="shared" si="46"/>
        <v>0</v>
      </c>
      <c r="AO182" s="4">
        <f t="shared" si="46"/>
        <v>0</v>
      </c>
      <c r="AP182" s="4">
        <f t="shared" si="46"/>
        <v>0</v>
      </c>
      <c r="AQ182" s="4">
        <f t="shared" si="46"/>
        <v>0</v>
      </c>
      <c r="AR182" s="4">
        <f t="shared" si="46"/>
        <v>0</v>
      </c>
      <c r="AS182" s="4">
        <f t="shared" si="46"/>
        <v>0</v>
      </c>
      <c r="AT182" s="4">
        <f t="shared" si="46"/>
        <v>0</v>
      </c>
      <c r="AU182" s="4">
        <f t="shared" si="46"/>
        <v>0</v>
      </c>
      <c r="AV182" s="4">
        <f t="shared" si="46"/>
        <v>0</v>
      </c>
      <c r="AW182" s="4">
        <f t="shared" si="46"/>
        <v>0</v>
      </c>
      <c r="AX182" s="4">
        <f t="shared" si="46"/>
        <v>0</v>
      </c>
      <c r="AY182" s="4">
        <f t="shared" si="46"/>
        <v>0</v>
      </c>
      <c r="AZ182" s="4">
        <f t="shared" si="46"/>
        <v>0</v>
      </c>
      <c r="BA182" s="4">
        <f t="shared" si="46"/>
        <v>0</v>
      </c>
      <c r="BB182" s="4">
        <f t="shared" si="46"/>
        <v>0</v>
      </c>
      <c r="BC182" s="4">
        <f t="shared" si="46"/>
        <v>0</v>
      </c>
      <c r="BD182" s="4">
        <f t="shared" si="46"/>
        <v>0</v>
      </c>
      <c r="BE182" s="4">
        <f t="shared" si="46"/>
        <v>0</v>
      </c>
      <c r="BF182" s="4">
        <f t="shared" si="46"/>
        <v>0</v>
      </c>
      <c r="BG182" s="4">
        <f t="shared" si="46"/>
        <v>0</v>
      </c>
      <c r="BH182" s="4">
        <f t="shared" si="46"/>
        <v>0</v>
      </c>
      <c r="BI182" s="4">
        <f t="shared" si="46"/>
        <v>0</v>
      </c>
      <c r="BJ182" s="4">
        <f t="shared" si="46"/>
        <v>0</v>
      </c>
      <c r="BK182" s="4">
        <f t="shared" si="46"/>
        <v>0</v>
      </c>
      <c r="BL182" s="4">
        <f t="shared" si="46"/>
        <v>0</v>
      </c>
      <c r="BM182" s="4">
        <f t="shared" si="46"/>
        <v>0</v>
      </c>
      <c r="BN182" s="4">
        <f t="shared" si="46"/>
        <v>0</v>
      </c>
      <c r="BO182" s="4">
        <f t="shared" si="46"/>
        <v>0</v>
      </c>
      <c r="BP182" s="4">
        <f t="shared" si="46"/>
        <v>0</v>
      </c>
      <c r="BQ182" s="4">
        <f t="shared" si="46"/>
        <v>0</v>
      </c>
      <c r="BR182" s="4">
        <f t="shared" si="46"/>
        <v>0</v>
      </c>
      <c r="BS182" s="4">
        <f t="shared" si="46"/>
        <v>0</v>
      </c>
      <c r="BT182" s="4">
        <f t="shared" si="46"/>
        <v>0</v>
      </c>
      <c r="BU182" s="4">
        <f t="shared" si="46"/>
        <v>0</v>
      </c>
      <c r="BV182" s="4">
        <f t="shared" si="46"/>
        <v>0</v>
      </c>
      <c r="BW182" s="4">
        <f t="shared" si="46"/>
        <v>0</v>
      </c>
      <c r="BX182" s="4">
        <f t="shared" si="46"/>
        <v>0</v>
      </c>
      <c r="BY182" s="4">
        <f t="shared" si="46"/>
        <v>0</v>
      </c>
      <c r="BZ182" s="4">
        <f t="shared" si="46"/>
        <v>0</v>
      </c>
      <c r="CA182" s="4">
        <f t="shared" si="46"/>
        <v>0</v>
      </c>
      <c r="CB182" s="4">
        <f t="shared" si="46"/>
        <v>0</v>
      </c>
      <c r="CC182" s="4">
        <f t="shared" si="46"/>
        <v>0</v>
      </c>
      <c r="CD182" s="4">
        <f t="shared" si="46"/>
        <v>0</v>
      </c>
      <c r="CE182" s="4">
        <f t="shared" si="46"/>
        <v>0</v>
      </c>
      <c r="CF182" s="4">
        <f t="shared" si="46"/>
        <v>0</v>
      </c>
      <c r="CG182" s="4">
        <f t="shared" si="46"/>
        <v>0</v>
      </c>
      <c r="CH182" s="4">
        <f t="shared" si="46"/>
        <v>0</v>
      </c>
      <c r="CI182" s="4">
        <f t="shared" si="46"/>
        <v>0</v>
      </c>
      <c r="CJ182" s="4">
        <f t="shared" si="46"/>
        <v>0</v>
      </c>
    </row>
    <row r="183" ht="15.75" customHeight="1">
      <c r="A183" s="15"/>
      <c r="B183" s="4" t="s">
        <v>66</v>
      </c>
      <c r="C183" s="4">
        <f t="shared" ref="C183:CJ183" si="47">C115/$E47</f>
        <v>0</v>
      </c>
      <c r="D183" s="4">
        <f t="shared" si="47"/>
        <v>0</v>
      </c>
      <c r="E183" s="4">
        <f t="shared" si="47"/>
        <v>0</v>
      </c>
      <c r="F183" s="4">
        <f t="shared" si="47"/>
        <v>0</v>
      </c>
      <c r="G183" s="4">
        <f t="shared" si="47"/>
        <v>0</v>
      </c>
      <c r="H183" s="4">
        <f t="shared" si="47"/>
        <v>0</v>
      </c>
      <c r="I183" s="4">
        <f t="shared" si="47"/>
        <v>0</v>
      </c>
      <c r="J183" s="4">
        <f t="shared" si="47"/>
        <v>0</v>
      </c>
      <c r="K183" s="4">
        <f t="shared" si="47"/>
        <v>0</v>
      </c>
      <c r="L183" s="4">
        <f t="shared" si="47"/>
        <v>0</v>
      </c>
      <c r="M183" s="4">
        <f t="shared" si="47"/>
        <v>0</v>
      </c>
      <c r="N183" s="4">
        <f t="shared" si="47"/>
        <v>0</v>
      </c>
      <c r="O183" s="4">
        <f t="shared" si="47"/>
        <v>0</v>
      </c>
      <c r="P183" s="4">
        <f t="shared" si="47"/>
        <v>0</v>
      </c>
      <c r="Q183" s="4">
        <f t="shared" si="47"/>
        <v>0</v>
      </c>
      <c r="R183" s="4">
        <f t="shared" si="47"/>
        <v>0</v>
      </c>
      <c r="S183" s="4">
        <f t="shared" si="47"/>
        <v>0</v>
      </c>
      <c r="T183" s="4">
        <f t="shared" si="47"/>
        <v>0</v>
      </c>
      <c r="U183" s="4">
        <f t="shared" si="47"/>
        <v>0</v>
      </c>
      <c r="V183" s="4">
        <f t="shared" si="47"/>
        <v>0</v>
      </c>
      <c r="W183" s="4">
        <f t="shared" si="47"/>
        <v>0</v>
      </c>
      <c r="X183" s="4">
        <f t="shared" si="47"/>
        <v>0</v>
      </c>
      <c r="Y183" s="4">
        <f t="shared" si="47"/>
        <v>0</v>
      </c>
      <c r="Z183" s="4">
        <f t="shared" si="47"/>
        <v>0</v>
      </c>
      <c r="AA183" s="4">
        <f t="shared" si="47"/>
        <v>0</v>
      </c>
      <c r="AB183" s="4">
        <f t="shared" si="47"/>
        <v>0</v>
      </c>
      <c r="AC183" s="4">
        <f t="shared" si="47"/>
        <v>0</v>
      </c>
      <c r="AD183" s="4">
        <f t="shared" si="47"/>
        <v>0</v>
      </c>
      <c r="AE183" s="4">
        <f t="shared" si="47"/>
        <v>0</v>
      </c>
      <c r="AF183" s="4">
        <f t="shared" si="47"/>
        <v>0</v>
      </c>
      <c r="AG183" s="4">
        <f t="shared" si="47"/>
        <v>0</v>
      </c>
      <c r="AH183" s="4">
        <f t="shared" si="47"/>
        <v>0</v>
      </c>
      <c r="AI183" s="4">
        <f t="shared" si="47"/>
        <v>0</v>
      </c>
      <c r="AJ183" s="4">
        <f t="shared" si="47"/>
        <v>0</v>
      </c>
      <c r="AK183" s="4">
        <f t="shared" si="47"/>
        <v>0</v>
      </c>
      <c r="AL183" s="4">
        <f t="shared" si="47"/>
        <v>0</v>
      </c>
      <c r="AM183" s="4">
        <f t="shared" si="47"/>
        <v>0</v>
      </c>
      <c r="AN183" s="4">
        <f t="shared" si="47"/>
        <v>0</v>
      </c>
      <c r="AO183" s="4">
        <f t="shared" si="47"/>
        <v>0</v>
      </c>
      <c r="AP183" s="4">
        <f t="shared" si="47"/>
        <v>0</v>
      </c>
      <c r="AQ183" s="4">
        <f t="shared" si="47"/>
        <v>0</v>
      </c>
      <c r="AR183" s="4">
        <f t="shared" si="47"/>
        <v>0</v>
      </c>
      <c r="AS183" s="4">
        <f t="shared" si="47"/>
        <v>0</v>
      </c>
      <c r="AT183" s="4">
        <f t="shared" si="47"/>
        <v>0</v>
      </c>
      <c r="AU183" s="4">
        <f t="shared" si="47"/>
        <v>0</v>
      </c>
      <c r="AV183" s="4">
        <f t="shared" si="47"/>
        <v>0</v>
      </c>
      <c r="AW183" s="4">
        <f t="shared" si="47"/>
        <v>0</v>
      </c>
      <c r="AX183" s="4">
        <f t="shared" si="47"/>
        <v>0</v>
      </c>
      <c r="AY183" s="4">
        <f t="shared" si="47"/>
        <v>0</v>
      </c>
      <c r="AZ183" s="4">
        <f t="shared" si="47"/>
        <v>0</v>
      </c>
      <c r="BA183" s="4">
        <f t="shared" si="47"/>
        <v>0</v>
      </c>
      <c r="BB183" s="4">
        <f t="shared" si="47"/>
        <v>0</v>
      </c>
      <c r="BC183" s="4">
        <f t="shared" si="47"/>
        <v>0</v>
      </c>
      <c r="BD183" s="4">
        <f t="shared" si="47"/>
        <v>0</v>
      </c>
      <c r="BE183" s="4">
        <f t="shared" si="47"/>
        <v>0</v>
      </c>
      <c r="BF183" s="4">
        <f t="shared" si="47"/>
        <v>0</v>
      </c>
      <c r="BG183" s="4">
        <f t="shared" si="47"/>
        <v>0</v>
      </c>
      <c r="BH183" s="4">
        <f t="shared" si="47"/>
        <v>0</v>
      </c>
      <c r="BI183" s="4">
        <f t="shared" si="47"/>
        <v>0</v>
      </c>
      <c r="BJ183" s="4">
        <f t="shared" si="47"/>
        <v>0</v>
      </c>
      <c r="BK183" s="4">
        <f t="shared" si="47"/>
        <v>0</v>
      </c>
      <c r="BL183" s="4">
        <f t="shared" si="47"/>
        <v>0</v>
      </c>
      <c r="BM183" s="4">
        <f t="shared" si="47"/>
        <v>0</v>
      </c>
      <c r="BN183" s="4">
        <f t="shared" si="47"/>
        <v>0</v>
      </c>
      <c r="BO183" s="4">
        <f t="shared" si="47"/>
        <v>0</v>
      </c>
      <c r="BP183" s="4">
        <f t="shared" si="47"/>
        <v>0</v>
      </c>
      <c r="BQ183" s="4">
        <f t="shared" si="47"/>
        <v>0</v>
      </c>
      <c r="BR183" s="4">
        <f t="shared" si="47"/>
        <v>0</v>
      </c>
      <c r="BS183" s="4">
        <f t="shared" si="47"/>
        <v>0</v>
      </c>
      <c r="BT183" s="4">
        <f t="shared" si="47"/>
        <v>0</v>
      </c>
      <c r="BU183" s="4">
        <f t="shared" si="47"/>
        <v>0</v>
      </c>
      <c r="BV183" s="4">
        <f t="shared" si="47"/>
        <v>0</v>
      </c>
      <c r="BW183" s="4">
        <f t="shared" si="47"/>
        <v>0</v>
      </c>
      <c r="BX183" s="4">
        <f t="shared" si="47"/>
        <v>0</v>
      </c>
      <c r="BY183" s="4">
        <f t="shared" si="47"/>
        <v>0</v>
      </c>
      <c r="BZ183" s="4">
        <f t="shared" si="47"/>
        <v>0</v>
      </c>
      <c r="CA183" s="4">
        <f t="shared" si="47"/>
        <v>0</v>
      </c>
      <c r="CB183" s="4">
        <f t="shared" si="47"/>
        <v>0</v>
      </c>
      <c r="CC183" s="4">
        <f t="shared" si="47"/>
        <v>0</v>
      </c>
      <c r="CD183" s="4">
        <f t="shared" si="47"/>
        <v>0</v>
      </c>
      <c r="CE183" s="4">
        <f t="shared" si="47"/>
        <v>0</v>
      </c>
      <c r="CF183" s="4">
        <f t="shared" si="47"/>
        <v>0</v>
      </c>
      <c r="CG183" s="4">
        <f t="shared" si="47"/>
        <v>0</v>
      </c>
      <c r="CH183" s="4">
        <f t="shared" si="47"/>
        <v>0</v>
      </c>
      <c r="CI183" s="4">
        <f t="shared" si="47"/>
        <v>0</v>
      </c>
      <c r="CJ183" s="4">
        <f t="shared" si="47"/>
        <v>0</v>
      </c>
    </row>
    <row r="184" ht="15.75" customHeight="1">
      <c r="A184" s="15"/>
      <c r="B184" s="4" t="s">
        <v>67</v>
      </c>
      <c r="C184" s="4">
        <f t="shared" ref="C184:CJ184" si="48">C116/$E48</f>
        <v>0</v>
      </c>
      <c r="D184" s="4">
        <f t="shared" si="48"/>
        <v>0</v>
      </c>
      <c r="E184" s="4">
        <f t="shared" si="48"/>
        <v>0</v>
      </c>
      <c r="F184" s="4">
        <f t="shared" si="48"/>
        <v>0</v>
      </c>
      <c r="G184" s="4">
        <f t="shared" si="48"/>
        <v>0</v>
      </c>
      <c r="H184" s="4">
        <f t="shared" si="48"/>
        <v>0</v>
      </c>
      <c r="I184" s="4">
        <f t="shared" si="48"/>
        <v>0</v>
      </c>
      <c r="J184" s="4">
        <f t="shared" si="48"/>
        <v>0</v>
      </c>
      <c r="K184" s="4">
        <f t="shared" si="48"/>
        <v>0</v>
      </c>
      <c r="L184" s="4">
        <f t="shared" si="48"/>
        <v>0</v>
      </c>
      <c r="M184" s="4">
        <f t="shared" si="48"/>
        <v>0</v>
      </c>
      <c r="N184" s="4">
        <f t="shared" si="48"/>
        <v>0</v>
      </c>
      <c r="O184" s="4">
        <f t="shared" si="48"/>
        <v>0</v>
      </c>
      <c r="P184" s="4">
        <f t="shared" si="48"/>
        <v>0</v>
      </c>
      <c r="Q184" s="4">
        <f t="shared" si="48"/>
        <v>0</v>
      </c>
      <c r="R184" s="4">
        <f t="shared" si="48"/>
        <v>0</v>
      </c>
      <c r="S184" s="4">
        <f t="shared" si="48"/>
        <v>0</v>
      </c>
      <c r="T184" s="4">
        <f t="shared" si="48"/>
        <v>0</v>
      </c>
      <c r="U184" s="4">
        <f t="shared" si="48"/>
        <v>0</v>
      </c>
      <c r="V184" s="4">
        <f t="shared" si="48"/>
        <v>0</v>
      </c>
      <c r="W184" s="4">
        <f t="shared" si="48"/>
        <v>0</v>
      </c>
      <c r="X184" s="4">
        <f t="shared" si="48"/>
        <v>0</v>
      </c>
      <c r="Y184" s="4">
        <f t="shared" si="48"/>
        <v>0</v>
      </c>
      <c r="Z184" s="4">
        <f t="shared" si="48"/>
        <v>0</v>
      </c>
      <c r="AA184" s="4">
        <f t="shared" si="48"/>
        <v>0</v>
      </c>
      <c r="AB184" s="4">
        <f t="shared" si="48"/>
        <v>0</v>
      </c>
      <c r="AC184" s="4">
        <f t="shared" si="48"/>
        <v>0</v>
      </c>
      <c r="AD184" s="4">
        <f t="shared" si="48"/>
        <v>0</v>
      </c>
      <c r="AE184" s="4">
        <f t="shared" si="48"/>
        <v>0</v>
      </c>
      <c r="AF184" s="4">
        <f t="shared" si="48"/>
        <v>0</v>
      </c>
      <c r="AG184" s="4">
        <f t="shared" si="48"/>
        <v>0</v>
      </c>
      <c r="AH184" s="4">
        <f t="shared" si="48"/>
        <v>0</v>
      </c>
      <c r="AI184" s="4">
        <f t="shared" si="48"/>
        <v>0</v>
      </c>
      <c r="AJ184" s="4">
        <f t="shared" si="48"/>
        <v>0</v>
      </c>
      <c r="AK184" s="4">
        <f t="shared" si="48"/>
        <v>0</v>
      </c>
      <c r="AL184" s="4">
        <f t="shared" si="48"/>
        <v>0</v>
      </c>
      <c r="AM184" s="4">
        <f t="shared" si="48"/>
        <v>0</v>
      </c>
      <c r="AN184" s="4">
        <f t="shared" si="48"/>
        <v>0</v>
      </c>
      <c r="AO184" s="4">
        <f t="shared" si="48"/>
        <v>0</v>
      </c>
      <c r="AP184" s="4">
        <f t="shared" si="48"/>
        <v>0</v>
      </c>
      <c r="AQ184" s="4">
        <f t="shared" si="48"/>
        <v>0</v>
      </c>
      <c r="AR184" s="4">
        <f t="shared" si="48"/>
        <v>0</v>
      </c>
      <c r="AS184" s="4">
        <f t="shared" si="48"/>
        <v>0</v>
      </c>
      <c r="AT184" s="4">
        <f t="shared" si="48"/>
        <v>0</v>
      </c>
      <c r="AU184" s="4">
        <f t="shared" si="48"/>
        <v>0</v>
      </c>
      <c r="AV184" s="4">
        <f t="shared" si="48"/>
        <v>0</v>
      </c>
      <c r="AW184" s="4">
        <f t="shared" si="48"/>
        <v>0</v>
      </c>
      <c r="AX184" s="4">
        <f t="shared" si="48"/>
        <v>0</v>
      </c>
      <c r="AY184" s="4">
        <f t="shared" si="48"/>
        <v>0</v>
      </c>
      <c r="AZ184" s="4">
        <f t="shared" si="48"/>
        <v>0</v>
      </c>
      <c r="BA184" s="4">
        <f t="shared" si="48"/>
        <v>0</v>
      </c>
      <c r="BB184" s="4">
        <f t="shared" si="48"/>
        <v>0</v>
      </c>
      <c r="BC184" s="4">
        <f t="shared" si="48"/>
        <v>0</v>
      </c>
      <c r="BD184" s="4">
        <f t="shared" si="48"/>
        <v>0</v>
      </c>
      <c r="BE184" s="4">
        <f t="shared" si="48"/>
        <v>0</v>
      </c>
      <c r="BF184" s="4">
        <f t="shared" si="48"/>
        <v>0</v>
      </c>
      <c r="BG184" s="4">
        <f t="shared" si="48"/>
        <v>0</v>
      </c>
      <c r="BH184" s="4">
        <f t="shared" si="48"/>
        <v>0</v>
      </c>
      <c r="BI184" s="4">
        <f t="shared" si="48"/>
        <v>0</v>
      </c>
      <c r="BJ184" s="4">
        <f t="shared" si="48"/>
        <v>0</v>
      </c>
      <c r="BK184" s="4">
        <f t="shared" si="48"/>
        <v>0</v>
      </c>
      <c r="BL184" s="4">
        <f t="shared" si="48"/>
        <v>0</v>
      </c>
      <c r="BM184" s="4">
        <f t="shared" si="48"/>
        <v>0</v>
      </c>
      <c r="BN184" s="4">
        <f t="shared" si="48"/>
        <v>0</v>
      </c>
      <c r="BO184" s="4">
        <f t="shared" si="48"/>
        <v>0</v>
      </c>
      <c r="BP184" s="4">
        <f t="shared" si="48"/>
        <v>0</v>
      </c>
      <c r="BQ184" s="4">
        <f t="shared" si="48"/>
        <v>0</v>
      </c>
      <c r="BR184" s="4">
        <f t="shared" si="48"/>
        <v>0</v>
      </c>
      <c r="BS184" s="4">
        <f t="shared" si="48"/>
        <v>0</v>
      </c>
      <c r="BT184" s="4">
        <f t="shared" si="48"/>
        <v>0</v>
      </c>
      <c r="BU184" s="4">
        <f t="shared" si="48"/>
        <v>0</v>
      </c>
      <c r="BV184" s="4">
        <f t="shared" si="48"/>
        <v>0</v>
      </c>
      <c r="BW184" s="4">
        <f t="shared" si="48"/>
        <v>0</v>
      </c>
      <c r="BX184" s="4">
        <f t="shared" si="48"/>
        <v>0</v>
      </c>
      <c r="BY184" s="4">
        <f t="shared" si="48"/>
        <v>0</v>
      </c>
      <c r="BZ184" s="4">
        <f t="shared" si="48"/>
        <v>0</v>
      </c>
      <c r="CA184" s="4">
        <f t="shared" si="48"/>
        <v>0</v>
      </c>
      <c r="CB184" s="4">
        <f t="shared" si="48"/>
        <v>0</v>
      </c>
      <c r="CC184" s="4">
        <f t="shared" si="48"/>
        <v>0</v>
      </c>
      <c r="CD184" s="4">
        <f t="shared" si="48"/>
        <v>0</v>
      </c>
      <c r="CE184" s="4">
        <f t="shared" si="48"/>
        <v>0</v>
      </c>
      <c r="CF184" s="4">
        <f t="shared" si="48"/>
        <v>0</v>
      </c>
      <c r="CG184" s="4">
        <f t="shared" si="48"/>
        <v>0</v>
      </c>
      <c r="CH184" s="4">
        <f t="shared" si="48"/>
        <v>0</v>
      </c>
      <c r="CI184" s="4">
        <f t="shared" si="48"/>
        <v>0</v>
      </c>
      <c r="CJ184" s="4">
        <f t="shared" si="48"/>
        <v>0</v>
      </c>
    </row>
    <row r="185" ht="15.75" customHeight="1">
      <c r="A185" s="15"/>
      <c r="B185" s="4" t="s">
        <v>68</v>
      </c>
      <c r="C185" s="4">
        <f t="shared" ref="C185:CJ185" si="49">C117/$E49</f>
        <v>0</v>
      </c>
      <c r="D185" s="4">
        <f t="shared" si="49"/>
        <v>0</v>
      </c>
      <c r="E185" s="4">
        <f t="shared" si="49"/>
        <v>0</v>
      </c>
      <c r="F185" s="4">
        <f t="shared" si="49"/>
        <v>0</v>
      </c>
      <c r="G185" s="4">
        <f t="shared" si="49"/>
        <v>0</v>
      </c>
      <c r="H185" s="4">
        <f t="shared" si="49"/>
        <v>0</v>
      </c>
      <c r="I185" s="4">
        <f t="shared" si="49"/>
        <v>0</v>
      </c>
      <c r="J185" s="4">
        <f t="shared" si="49"/>
        <v>0</v>
      </c>
      <c r="K185" s="4">
        <f t="shared" si="49"/>
        <v>0</v>
      </c>
      <c r="L185" s="4">
        <f t="shared" si="49"/>
        <v>0</v>
      </c>
      <c r="M185" s="4">
        <f t="shared" si="49"/>
        <v>0</v>
      </c>
      <c r="N185" s="4">
        <f t="shared" si="49"/>
        <v>0</v>
      </c>
      <c r="O185" s="4">
        <f t="shared" si="49"/>
        <v>0</v>
      </c>
      <c r="P185" s="4">
        <f t="shared" si="49"/>
        <v>0</v>
      </c>
      <c r="Q185" s="4">
        <f t="shared" si="49"/>
        <v>0</v>
      </c>
      <c r="R185" s="4">
        <f t="shared" si="49"/>
        <v>0</v>
      </c>
      <c r="S185" s="4">
        <f t="shared" si="49"/>
        <v>0</v>
      </c>
      <c r="T185" s="4">
        <f t="shared" si="49"/>
        <v>0</v>
      </c>
      <c r="U185" s="4">
        <f t="shared" si="49"/>
        <v>0</v>
      </c>
      <c r="V185" s="4">
        <f t="shared" si="49"/>
        <v>0</v>
      </c>
      <c r="W185" s="4">
        <f t="shared" si="49"/>
        <v>0</v>
      </c>
      <c r="X185" s="4">
        <f t="shared" si="49"/>
        <v>0</v>
      </c>
      <c r="Y185" s="4">
        <f t="shared" si="49"/>
        <v>0</v>
      </c>
      <c r="Z185" s="4">
        <f t="shared" si="49"/>
        <v>0</v>
      </c>
      <c r="AA185" s="4">
        <f t="shared" si="49"/>
        <v>0</v>
      </c>
      <c r="AB185" s="4">
        <f t="shared" si="49"/>
        <v>0</v>
      </c>
      <c r="AC185" s="4">
        <f t="shared" si="49"/>
        <v>0</v>
      </c>
      <c r="AD185" s="4">
        <f t="shared" si="49"/>
        <v>0</v>
      </c>
      <c r="AE185" s="4">
        <f t="shared" si="49"/>
        <v>0</v>
      </c>
      <c r="AF185" s="4">
        <f t="shared" si="49"/>
        <v>0</v>
      </c>
      <c r="AG185" s="4">
        <f t="shared" si="49"/>
        <v>0</v>
      </c>
      <c r="AH185" s="4">
        <f t="shared" si="49"/>
        <v>0</v>
      </c>
      <c r="AI185" s="4">
        <f t="shared" si="49"/>
        <v>0</v>
      </c>
      <c r="AJ185" s="4">
        <f t="shared" si="49"/>
        <v>0</v>
      </c>
      <c r="AK185" s="4">
        <f t="shared" si="49"/>
        <v>0</v>
      </c>
      <c r="AL185" s="4">
        <f t="shared" si="49"/>
        <v>0</v>
      </c>
      <c r="AM185" s="4">
        <f t="shared" si="49"/>
        <v>0</v>
      </c>
      <c r="AN185" s="4">
        <f t="shared" si="49"/>
        <v>0</v>
      </c>
      <c r="AO185" s="4">
        <f t="shared" si="49"/>
        <v>0</v>
      </c>
      <c r="AP185" s="4">
        <f t="shared" si="49"/>
        <v>0</v>
      </c>
      <c r="AQ185" s="4">
        <f t="shared" si="49"/>
        <v>0</v>
      </c>
      <c r="AR185" s="4">
        <f t="shared" si="49"/>
        <v>0</v>
      </c>
      <c r="AS185" s="4">
        <f t="shared" si="49"/>
        <v>0</v>
      </c>
      <c r="AT185" s="4">
        <f t="shared" si="49"/>
        <v>0</v>
      </c>
      <c r="AU185" s="4">
        <f t="shared" si="49"/>
        <v>0</v>
      </c>
      <c r="AV185" s="4">
        <f t="shared" si="49"/>
        <v>0</v>
      </c>
      <c r="AW185" s="4">
        <f t="shared" si="49"/>
        <v>0</v>
      </c>
      <c r="AX185" s="4">
        <f t="shared" si="49"/>
        <v>0</v>
      </c>
      <c r="AY185" s="4">
        <f t="shared" si="49"/>
        <v>0</v>
      </c>
      <c r="AZ185" s="4">
        <f t="shared" si="49"/>
        <v>0</v>
      </c>
      <c r="BA185" s="4">
        <f t="shared" si="49"/>
        <v>0</v>
      </c>
      <c r="BB185" s="4">
        <f t="shared" si="49"/>
        <v>0</v>
      </c>
      <c r="BC185" s="4">
        <f t="shared" si="49"/>
        <v>0</v>
      </c>
      <c r="BD185" s="4">
        <f t="shared" si="49"/>
        <v>0</v>
      </c>
      <c r="BE185" s="4">
        <f t="shared" si="49"/>
        <v>0</v>
      </c>
      <c r="BF185" s="4">
        <f t="shared" si="49"/>
        <v>0</v>
      </c>
      <c r="BG185" s="4">
        <f t="shared" si="49"/>
        <v>0</v>
      </c>
      <c r="BH185" s="4">
        <f t="shared" si="49"/>
        <v>0</v>
      </c>
      <c r="BI185" s="4">
        <f t="shared" si="49"/>
        <v>0</v>
      </c>
      <c r="BJ185" s="4">
        <f t="shared" si="49"/>
        <v>0</v>
      </c>
      <c r="BK185" s="4">
        <f t="shared" si="49"/>
        <v>0</v>
      </c>
      <c r="BL185" s="4">
        <f t="shared" si="49"/>
        <v>0</v>
      </c>
      <c r="BM185" s="4">
        <f t="shared" si="49"/>
        <v>0</v>
      </c>
      <c r="BN185" s="4">
        <f t="shared" si="49"/>
        <v>0</v>
      </c>
      <c r="BO185" s="4">
        <f t="shared" si="49"/>
        <v>0</v>
      </c>
      <c r="BP185" s="4">
        <f t="shared" si="49"/>
        <v>0</v>
      </c>
      <c r="BQ185" s="4">
        <f t="shared" si="49"/>
        <v>0</v>
      </c>
      <c r="BR185" s="4">
        <f t="shared" si="49"/>
        <v>0</v>
      </c>
      <c r="BS185" s="4">
        <f t="shared" si="49"/>
        <v>0</v>
      </c>
      <c r="BT185" s="4">
        <f t="shared" si="49"/>
        <v>0</v>
      </c>
      <c r="BU185" s="4">
        <f t="shared" si="49"/>
        <v>0</v>
      </c>
      <c r="BV185" s="4">
        <f t="shared" si="49"/>
        <v>0</v>
      </c>
      <c r="BW185" s="4">
        <f t="shared" si="49"/>
        <v>0</v>
      </c>
      <c r="BX185" s="4">
        <f t="shared" si="49"/>
        <v>0</v>
      </c>
      <c r="BY185" s="4">
        <f t="shared" si="49"/>
        <v>0</v>
      </c>
      <c r="BZ185" s="4">
        <f t="shared" si="49"/>
        <v>0</v>
      </c>
      <c r="CA185" s="4">
        <f t="shared" si="49"/>
        <v>0</v>
      </c>
      <c r="CB185" s="4">
        <f t="shared" si="49"/>
        <v>0</v>
      </c>
      <c r="CC185" s="4">
        <f t="shared" si="49"/>
        <v>0</v>
      </c>
      <c r="CD185" s="4">
        <f t="shared" si="49"/>
        <v>0</v>
      </c>
      <c r="CE185" s="4">
        <f t="shared" si="49"/>
        <v>0</v>
      </c>
      <c r="CF185" s="4">
        <f t="shared" si="49"/>
        <v>0</v>
      </c>
      <c r="CG185" s="4">
        <f t="shared" si="49"/>
        <v>0</v>
      </c>
      <c r="CH185" s="4">
        <f t="shared" si="49"/>
        <v>0</v>
      </c>
      <c r="CI185" s="4">
        <f t="shared" si="49"/>
        <v>0</v>
      </c>
      <c r="CJ185" s="4">
        <f t="shared" si="49"/>
        <v>0</v>
      </c>
    </row>
    <row r="186" ht="15.75" customHeight="1">
      <c r="A186" s="16"/>
      <c r="B186" s="4" t="s">
        <v>69</v>
      </c>
      <c r="C186" s="4">
        <f t="shared" ref="C186:CJ186" si="50">C118/$E50</f>
        <v>0</v>
      </c>
      <c r="D186" s="4">
        <f t="shared" si="50"/>
        <v>0</v>
      </c>
      <c r="E186" s="4">
        <f t="shared" si="50"/>
        <v>0</v>
      </c>
      <c r="F186" s="4">
        <f t="shared" si="50"/>
        <v>0</v>
      </c>
      <c r="G186" s="4">
        <f t="shared" si="50"/>
        <v>0</v>
      </c>
      <c r="H186" s="4">
        <f t="shared" si="50"/>
        <v>0</v>
      </c>
      <c r="I186" s="4">
        <f t="shared" si="50"/>
        <v>0</v>
      </c>
      <c r="J186" s="4">
        <f t="shared" si="50"/>
        <v>0</v>
      </c>
      <c r="K186" s="4">
        <f t="shared" si="50"/>
        <v>0</v>
      </c>
      <c r="L186" s="4">
        <f t="shared" si="50"/>
        <v>0</v>
      </c>
      <c r="M186" s="4">
        <f t="shared" si="50"/>
        <v>0</v>
      </c>
      <c r="N186" s="4">
        <f t="shared" si="50"/>
        <v>0</v>
      </c>
      <c r="O186" s="4">
        <f t="shared" si="50"/>
        <v>0</v>
      </c>
      <c r="P186" s="4">
        <f t="shared" si="50"/>
        <v>0</v>
      </c>
      <c r="Q186" s="4">
        <f t="shared" si="50"/>
        <v>0</v>
      </c>
      <c r="R186" s="4">
        <f t="shared" si="50"/>
        <v>0</v>
      </c>
      <c r="S186" s="4">
        <f t="shared" si="50"/>
        <v>0</v>
      </c>
      <c r="T186" s="4">
        <f t="shared" si="50"/>
        <v>0</v>
      </c>
      <c r="U186" s="4">
        <f t="shared" si="50"/>
        <v>0</v>
      </c>
      <c r="V186" s="4">
        <f t="shared" si="50"/>
        <v>0</v>
      </c>
      <c r="W186" s="4">
        <f t="shared" si="50"/>
        <v>0</v>
      </c>
      <c r="X186" s="4">
        <f t="shared" si="50"/>
        <v>0</v>
      </c>
      <c r="Y186" s="4">
        <f t="shared" si="50"/>
        <v>0</v>
      </c>
      <c r="Z186" s="4">
        <f t="shared" si="50"/>
        <v>0</v>
      </c>
      <c r="AA186" s="4">
        <f t="shared" si="50"/>
        <v>0</v>
      </c>
      <c r="AB186" s="4">
        <f t="shared" si="50"/>
        <v>0</v>
      </c>
      <c r="AC186" s="4">
        <f t="shared" si="50"/>
        <v>0</v>
      </c>
      <c r="AD186" s="4">
        <f t="shared" si="50"/>
        <v>0</v>
      </c>
      <c r="AE186" s="4">
        <f t="shared" si="50"/>
        <v>0</v>
      </c>
      <c r="AF186" s="4">
        <f t="shared" si="50"/>
        <v>0</v>
      </c>
      <c r="AG186" s="4">
        <f t="shared" si="50"/>
        <v>0</v>
      </c>
      <c r="AH186" s="4">
        <f t="shared" si="50"/>
        <v>0</v>
      </c>
      <c r="AI186" s="4">
        <f t="shared" si="50"/>
        <v>0</v>
      </c>
      <c r="AJ186" s="4">
        <f t="shared" si="50"/>
        <v>0</v>
      </c>
      <c r="AK186" s="4">
        <f t="shared" si="50"/>
        <v>0</v>
      </c>
      <c r="AL186" s="4">
        <f t="shared" si="50"/>
        <v>0</v>
      </c>
      <c r="AM186" s="4">
        <f t="shared" si="50"/>
        <v>0</v>
      </c>
      <c r="AN186" s="4">
        <f t="shared" si="50"/>
        <v>0</v>
      </c>
      <c r="AO186" s="4">
        <f t="shared" si="50"/>
        <v>0</v>
      </c>
      <c r="AP186" s="4">
        <f t="shared" si="50"/>
        <v>0</v>
      </c>
      <c r="AQ186" s="4">
        <f t="shared" si="50"/>
        <v>0</v>
      </c>
      <c r="AR186" s="4">
        <f t="shared" si="50"/>
        <v>0</v>
      </c>
      <c r="AS186" s="4">
        <f t="shared" si="50"/>
        <v>0</v>
      </c>
      <c r="AT186" s="4">
        <f t="shared" si="50"/>
        <v>0</v>
      </c>
      <c r="AU186" s="4">
        <f t="shared" si="50"/>
        <v>0</v>
      </c>
      <c r="AV186" s="4">
        <f t="shared" si="50"/>
        <v>0</v>
      </c>
      <c r="AW186" s="4">
        <f t="shared" si="50"/>
        <v>0</v>
      </c>
      <c r="AX186" s="4">
        <f t="shared" si="50"/>
        <v>0</v>
      </c>
      <c r="AY186" s="4">
        <f t="shared" si="50"/>
        <v>0</v>
      </c>
      <c r="AZ186" s="4">
        <f t="shared" si="50"/>
        <v>0</v>
      </c>
      <c r="BA186" s="4">
        <f t="shared" si="50"/>
        <v>0</v>
      </c>
      <c r="BB186" s="4">
        <f t="shared" si="50"/>
        <v>0</v>
      </c>
      <c r="BC186" s="4">
        <f t="shared" si="50"/>
        <v>0</v>
      </c>
      <c r="BD186" s="4">
        <f t="shared" si="50"/>
        <v>0</v>
      </c>
      <c r="BE186" s="4">
        <f t="shared" si="50"/>
        <v>0</v>
      </c>
      <c r="BF186" s="4">
        <f t="shared" si="50"/>
        <v>0</v>
      </c>
      <c r="BG186" s="4">
        <f t="shared" si="50"/>
        <v>0</v>
      </c>
      <c r="BH186" s="4">
        <f t="shared" si="50"/>
        <v>0</v>
      </c>
      <c r="BI186" s="4">
        <f t="shared" si="50"/>
        <v>0</v>
      </c>
      <c r="BJ186" s="4">
        <f t="shared" si="50"/>
        <v>0</v>
      </c>
      <c r="BK186" s="4">
        <f t="shared" si="50"/>
        <v>0</v>
      </c>
      <c r="BL186" s="4">
        <f t="shared" si="50"/>
        <v>0</v>
      </c>
      <c r="BM186" s="4">
        <f t="shared" si="50"/>
        <v>0</v>
      </c>
      <c r="BN186" s="4">
        <f t="shared" si="50"/>
        <v>0</v>
      </c>
      <c r="BO186" s="4">
        <f t="shared" si="50"/>
        <v>0</v>
      </c>
      <c r="BP186" s="4">
        <f t="shared" si="50"/>
        <v>0</v>
      </c>
      <c r="BQ186" s="4">
        <f t="shared" si="50"/>
        <v>0</v>
      </c>
      <c r="BR186" s="4">
        <f t="shared" si="50"/>
        <v>0</v>
      </c>
      <c r="BS186" s="4">
        <f t="shared" si="50"/>
        <v>0</v>
      </c>
      <c r="BT186" s="4">
        <f t="shared" si="50"/>
        <v>0</v>
      </c>
      <c r="BU186" s="4">
        <f t="shared" si="50"/>
        <v>0</v>
      </c>
      <c r="BV186" s="4">
        <f t="shared" si="50"/>
        <v>0</v>
      </c>
      <c r="BW186" s="4">
        <f t="shared" si="50"/>
        <v>0</v>
      </c>
      <c r="BX186" s="4">
        <f t="shared" si="50"/>
        <v>0</v>
      </c>
      <c r="BY186" s="4">
        <f t="shared" si="50"/>
        <v>0</v>
      </c>
      <c r="BZ186" s="4">
        <f t="shared" si="50"/>
        <v>0</v>
      </c>
      <c r="CA186" s="4">
        <f t="shared" si="50"/>
        <v>0</v>
      </c>
      <c r="CB186" s="4">
        <f t="shared" si="50"/>
        <v>0</v>
      </c>
      <c r="CC186" s="4">
        <f t="shared" si="50"/>
        <v>0</v>
      </c>
      <c r="CD186" s="4">
        <f t="shared" si="50"/>
        <v>0</v>
      </c>
      <c r="CE186" s="4">
        <f t="shared" si="50"/>
        <v>0</v>
      </c>
      <c r="CF186" s="4">
        <f t="shared" si="50"/>
        <v>0</v>
      </c>
      <c r="CG186" s="4">
        <f t="shared" si="50"/>
        <v>0</v>
      </c>
      <c r="CH186" s="4">
        <f t="shared" si="50"/>
        <v>0</v>
      </c>
      <c r="CI186" s="4">
        <f t="shared" si="50"/>
        <v>0</v>
      </c>
      <c r="CJ186" s="4">
        <f t="shared" si="50"/>
        <v>0</v>
      </c>
    </row>
    <row r="187" ht="15.75" customHeight="1">
      <c r="A187" s="8" t="s">
        <v>70</v>
      </c>
      <c r="B187" s="4" t="s">
        <v>71</v>
      </c>
      <c r="C187" s="4">
        <f t="shared" ref="C187:CJ187" si="51">C119/$E51</f>
        <v>0</v>
      </c>
      <c r="D187" s="4">
        <f t="shared" si="51"/>
        <v>0</v>
      </c>
      <c r="E187" s="4">
        <f t="shared" si="51"/>
        <v>0</v>
      </c>
      <c r="F187" s="4">
        <f t="shared" si="51"/>
        <v>0</v>
      </c>
      <c r="G187" s="4">
        <f t="shared" si="51"/>
        <v>0</v>
      </c>
      <c r="H187" s="4">
        <f t="shared" si="51"/>
        <v>0</v>
      </c>
      <c r="I187" s="4">
        <f t="shared" si="51"/>
        <v>0</v>
      </c>
      <c r="J187" s="4">
        <f t="shared" si="51"/>
        <v>0</v>
      </c>
      <c r="K187" s="4">
        <f t="shared" si="51"/>
        <v>0</v>
      </c>
      <c r="L187" s="4">
        <f t="shared" si="51"/>
        <v>0</v>
      </c>
      <c r="M187" s="4">
        <f t="shared" si="51"/>
        <v>0</v>
      </c>
      <c r="N187" s="4">
        <f t="shared" si="51"/>
        <v>0</v>
      </c>
      <c r="O187" s="4">
        <f t="shared" si="51"/>
        <v>0</v>
      </c>
      <c r="P187" s="4">
        <f t="shared" si="51"/>
        <v>0</v>
      </c>
      <c r="Q187" s="4">
        <f t="shared" si="51"/>
        <v>0</v>
      </c>
      <c r="R187" s="4">
        <f t="shared" si="51"/>
        <v>0</v>
      </c>
      <c r="S187" s="4">
        <f t="shared" si="51"/>
        <v>0</v>
      </c>
      <c r="T187" s="4">
        <f t="shared" si="51"/>
        <v>0</v>
      </c>
      <c r="U187" s="4">
        <f t="shared" si="51"/>
        <v>0</v>
      </c>
      <c r="V187" s="4">
        <f t="shared" si="51"/>
        <v>0</v>
      </c>
      <c r="W187" s="4">
        <f t="shared" si="51"/>
        <v>0</v>
      </c>
      <c r="X187" s="4">
        <f t="shared" si="51"/>
        <v>0</v>
      </c>
      <c r="Y187" s="4">
        <f t="shared" si="51"/>
        <v>0</v>
      </c>
      <c r="Z187" s="4">
        <f t="shared" si="51"/>
        <v>0</v>
      </c>
      <c r="AA187" s="4">
        <f t="shared" si="51"/>
        <v>0</v>
      </c>
      <c r="AB187" s="4">
        <f t="shared" si="51"/>
        <v>0</v>
      </c>
      <c r="AC187" s="4">
        <f t="shared" si="51"/>
        <v>0</v>
      </c>
      <c r="AD187" s="4">
        <f t="shared" si="51"/>
        <v>0</v>
      </c>
      <c r="AE187" s="4">
        <f t="shared" si="51"/>
        <v>0</v>
      </c>
      <c r="AF187" s="4">
        <f t="shared" si="51"/>
        <v>0</v>
      </c>
      <c r="AG187" s="4">
        <f t="shared" si="51"/>
        <v>0</v>
      </c>
      <c r="AH187" s="4">
        <f t="shared" si="51"/>
        <v>0</v>
      </c>
      <c r="AI187" s="4">
        <f t="shared" si="51"/>
        <v>0</v>
      </c>
      <c r="AJ187" s="4">
        <f t="shared" si="51"/>
        <v>0</v>
      </c>
      <c r="AK187" s="4">
        <f t="shared" si="51"/>
        <v>0</v>
      </c>
      <c r="AL187" s="4">
        <f t="shared" si="51"/>
        <v>0</v>
      </c>
      <c r="AM187" s="4">
        <f t="shared" si="51"/>
        <v>0</v>
      </c>
      <c r="AN187" s="4">
        <f t="shared" si="51"/>
        <v>0</v>
      </c>
      <c r="AO187" s="4">
        <f t="shared" si="51"/>
        <v>0</v>
      </c>
      <c r="AP187" s="4">
        <f t="shared" si="51"/>
        <v>0</v>
      </c>
      <c r="AQ187" s="4">
        <f t="shared" si="51"/>
        <v>0</v>
      </c>
      <c r="AR187" s="4">
        <f t="shared" si="51"/>
        <v>0</v>
      </c>
      <c r="AS187" s="4">
        <f t="shared" si="51"/>
        <v>0</v>
      </c>
      <c r="AT187" s="4">
        <f t="shared" si="51"/>
        <v>0</v>
      </c>
      <c r="AU187" s="4">
        <f t="shared" si="51"/>
        <v>0</v>
      </c>
      <c r="AV187" s="4">
        <f t="shared" si="51"/>
        <v>0</v>
      </c>
      <c r="AW187" s="4">
        <f t="shared" si="51"/>
        <v>0</v>
      </c>
      <c r="AX187" s="4">
        <f t="shared" si="51"/>
        <v>0</v>
      </c>
      <c r="AY187" s="4">
        <f t="shared" si="51"/>
        <v>0</v>
      </c>
      <c r="AZ187" s="4">
        <f t="shared" si="51"/>
        <v>0</v>
      </c>
      <c r="BA187" s="4">
        <f t="shared" si="51"/>
        <v>0</v>
      </c>
      <c r="BB187" s="4">
        <f t="shared" si="51"/>
        <v>0</v>
      </c>
      <c r="BC187" s="4">
        <f t="shared" si="51"/>
        <v>0</v>
      </c>
      <c r="BD187" s="4">
        <f t="shared" si="51"/>
        <v>0</v>
      </c>
      <c r="BE187" s="4">
        <f t="shared" si="51"/>
        <v>0</v>
      </c>
      <c r="BF187" s="4">
        <f t="shared" si="51"/>
        <v>0</v>
      </c>
      <c r="BG187" s="4">
        <f t="shared" si="51"/>
        <v>0</v>
      </c>
      <c r="BH187" s="4">
        <f t="shared" si="51"/>
        <v>0</v>
      </c>
      <c r="BI187" s="4">
        <f t="shared" si="51"/>
        <v>0</v>
      </c>
      <c r="BJ187" s="4">
        <f t="shared" si="51"/>
        <v>0</v>
      </c>
      <c r="BK187" s="4">
        <f t="shared" si="51"/>
        <v>0</v>
      </c>
      <c r="BL187" s="4">
        <f t="shared" si="51"/>
        <v>0</v>
      </c>
      <c r="BM187" s="4">
        <f t="shared" si="51"/>
        <v>0</v>
      </c>
      <c r="BN187" s="4">
        <f t="shared" si="51"/>
        <v>0</v>
      </c>
      <c r="BO187" s="4">
        <f t="shared" si="51"/>
        <v>0</v>
      </c>
      <c r="BP187" s="4">
        <f t="shared" si="51"/>
        <v>0</v>
      </c>
      <c r="BQ187" s="4">
        <f t="shared" si="51"/>
        <v>0</v>
      </c>
      <c r="BR187" s="4">
        <f t="shared" si="51"/>
        <v>0</v>
      </c>
      <c r="BS187" s="4">
        <f t="shared" si="51"/>
        <v>0</v>
      </c>
      <c r="BT187" s="4">
        <f t="shared" si="51"/>
        <v>0</v>
      </c>
      <c r="BU187" s="4">
        <f t="shared" si="51"/>
        <v>0</v>
      </c>
      <c r="BV187" s="4">
        <f t="shared" si="51"/>
        <v>0</v>
      </c>
      <c r="BW187" s="4">
        <f t="shared" si="51"/>
        <v>0</v>
      </c>
      <c r="BX187" s="4">
        <f t="shared" si="51"/>
        <v>0</v>
      </c>
      <c r="BY187" s="4">
        <f t="shared" si="51"/>
        <v>0</v>
      </c>
      <c r="BZ187" s="4">
        <f t="shared" si="51"/>
        <v>0</v>
      </c>
      <c r="CA187" s="4">
        <f t="shared" si="51"/>
        <v>0</v>
      </c>
      <c r="CB187" s="4">
        <f t="shared" si="51"/>
        <v>0</v>
      </c>
      <c r="CC187" s="4">
        <f t="shared" si="51"/>
        <v>0</v>
      </c>
      <c r="CD187" s="4">
        <f t="shared" si="51"/>
        <v>0</v>
      </c>
      <c r="CE187" s="4">
        <f t="shared" si="51"/>
        <v>0</v>
      </c>
      <c r="CF187" s="4">
        <f t="shared" si="51"/>
        <v>0</v>
      </c>
      <c r="CG187" s="4">
        <f t="shared" si="51"/>
        <v>0</v>
      </c>
      <c r="CH187" s="4">
        <f t="shared" si="51"/>
        <v>0</v>
      </c>
      <c r="CI187" s="4">
        <f t="shared" si="51"/>
        <v>0</v>
      </c>
      <c r="CJ187" s="4">
        <f t="shared" si="51"/>
        <v>0</v>
      </c>
    </row>
    <row r="188" ht="15.75" customHeight="1">
      <c r="A188" s="15"/>
      <c r="B188" s="4" t="s">
        <v>72</v>
      </c>
      <c r="C188" s="4">
        <f t="shared" ref="C188:CJ188" si="52">C120/$E52</f>
        <v>0</v>
      </c>
      <c r="D188" s="4">
        <f t="shared" si="52"/>
        <v>0</v>
      </c>
      <c r="E188" s="4">
        <f t="shared" si="52"/>
        <v>0</v>
      </c>
      <c r="F188" s="4">
        <f t="shared" si="52"/>
        <v>0</v>
      </c>
      <c r="G188" s="4">
        <f t="shared" si="52"/>
        <v>0</v>
      </c>
      <c r="H188" s="4">
        <f t="shared" si="52"/>
        <v>0</v>
      </c>
      <c r="I188" s="4">
        <f t="shared" si="52"/>
        <v>0</v>
      </c>
      <c r="J188" s="4">
        <f t="shared" si="52"/>
        <v>0</v>
      </c>
      <c r="K188" s="4">
        <f t="shared" si="52"/>
        <v>0</v>
      </c>
      <c r="L188" s="4">
        <f t="shared" si="52"/>
        <v>0</v>
      </c>
      <c r="M188" s="4">
        <f t="shared" si="52"/>
        <v>0</v>
      </c>
      <c r="N188" s="4">
        <f t="shared" si="52"/>
        <v>0</v>
      </c>
      <c r="O188" s="4">
        <f t="shared" si="52"/>
        <v>0</v>
      </c>
      <c r="P188" s="4">
        <f t="shared" si="52"/>
        <v>0</v>
      </c>
      <c r="Q188" s="4">
        <f t="shared" si="52"/>
        <v>0</v>
      </c>
      <c r="R188" s="4">
        <f t="shared" si="52"/>
        <v>0</v>
      </c>
      <c r="S188" s="4">
        <f t="shared" si="52"/>
        <v>0</v>
      </c>
      <c r="T188" s="4">
        <f t="shared" si="52"/>
        <v>0</v>
      </c>
      <c r="U188" s="4">
        <f t="shared" si="52"/>
        <v>0</v>
      </c>
      <c r="V188" s="4">
        <f t="shared" si="52"/>
        <v>0</v>
      </c>
      <c r="W188" s="4">
        <f t="shared" si="52"/>
        <v>0</v>
      </c>
      <c r="X188" s="4">
        <f t="shared" si="52"/>
        <v>0</v>
      </c>
      <c r="Y188" s="4">
        <f t="shared" si="52"/>
        <v>0</v>
      </c>
      <c r="Z188" s="4">
        <f t="shared" si="52"/>
        <v>0</v>
      </c>
      <c r="AA188" s="4">
        <f t="shared" si="52"/>
        <v>0</v>
      </c>
      <c r="AB188" s="4">
        <f t="shared" si="52"/>
        <v>0</v>
      </c>
      <c r="AC188" s="4">
        <f t="shared" si="52"/>
        <v>0</v>
      </c>
      <c r="AD188" s="4">
        <f t="shared" si="52"/>
        <v>0</v>
      </c>
      <c r="AE188" s="4">
        <f t="shared" si="52"/>
        <v>0</v>
      </c>
      <c r="AF188" s="4">
        <f t="shared" si="52"/>
        <v>0</v>
      </c>
      <c r="AG188" s="4">
        <f t="shared" si="52"/>
        <v>0</v>
      </c>
      <c r="AH188" s="4">
        <f t="shared" si="52"/>
        <v>0</v>
      </c>
      <c r="AI188" s="4">
        <f t="shared" si="52"/>
        <v>0</v>
      </c>
      <c r="AJ188" s="4">
        <f t="shared" si="52"/>
        <v>0</v>
      </c>
      <c r="AK188" s="4">
        <f t="shared" si="52"/>
        <v>0</v>
      </c>
      <c r="AL188" s="4">
        <f t="shared" si="52"/>
        <v>0</v>
      </c>
      <c r="AM188" s="4">
        <f t="shared" si="52"/>
        <v>0</v>
      </c>
      <c r="AN188" s="4">
        <f t="shared" si="52"/>
        <v>0</v>
      </c>
      <c r="AO188" s="4">
        <f t="shared" si="52"/>
        <v>0</v>
      </c>
      <c r="AP188" s="4">
        <f t="shared" si="52"/>
        <v>0</v>
      </c>
      <c r="AQ188" s="4">
        <f t="shared" si="52"/>
        <v>0</v>
      </c>
      <c r="AR188" s="4">
        <f t="shared" si="52"/>
        <v>0</v>
      </c>
      <c r="AS188" s="4">
        <f t="shared" si="52"/>
        <v>0</v>
      </c>
      <c r="AT188" s="4">
        <f t="shared" si="52"/>
        <v>0</v>
      </c>
      <c r="AU188" s="4">
        <f t="shared" si="52"/>
        <v>0</v>
      </c>
      <c r="AV188" s="4">
        <f t="shared" si="52"/>
        <v>0</v>
      </c>
      <c r="AW188" s="4">
        <f t="shared" si="52"/>
        <v>0</v>
      </c>
      <c r="AX188" s="4">
        <f t="shared" si="52"/>
        <v>0</v>
      </c>
      <c r="AY188" s="4">
        <f t="shared" si="52"/>
        <v>0</v>
      </c>
      <c r="AZ188" s="4">
        <f t="shared" si="52"/>
        <v>0</v>
      </c>
      <c r="BA188" s="4">
        <f t="shared" si="52"/>
        <v>0</v>
      </c>
      <c r="BB188" s="4">
        <f t="shared" si="52"/>
        <v>0</v>
      </c>
      <c r="BC188" s="4">
        <f t="shared" si="52"/>
        <v>0</v>
      </c>
      <c r="BD188" s="4">
        <f t="shared" si="52"/>
        <v>0</v>
      </c>
      <c r="BE188" s="4">
        <f t="shared" si="52"/>
        <v>0</v>
      </c>
      <c r="BF188" s="4">
        <f t="shared" si="52"/>
        <v>0</v>
      </c>
      <c r="BG188" s="4">
        <f t="shared" si="52"/>
        <v>0</v>
      </c>
      <c r="BH188" s="4">
        <f t="shared" si="52"/>
        <v>0</v>
      </c>
      <c r="BI188" s="4">
        <f t="shared" si="52"/>
        <v>0</v>
      </c>
      <c r="BJ188" s="4">
        <f t="shared" si="52"/>
        <v>0</v>
      </c>
      <c r="BK188" s="4">
        <f t="shared" si="52"/>
        <v>0</v>
      </c>
      <c r="BL188" s="4">
        <f t="shared" si="52"/>
        <v>0</v>
      </c>
      <c r="BM188" s="4">
        <f t="shared" si="52"/>
        <v>0</v>
      </c>
      <c r="BN188" s="4">
        <f t="shared" si="52"/>
        <v>0</v>
      </c>
      <c r="BO188" s="4">
        <f t="shared" si="52"/>
        <v>0</v>
      </c>
      <c r="BP188" s="4">
        <f t="shared" si="52"/>
        <v>0</v>
      </c>
      <c r="BQ188" s="4">
        <f t="shared" si="52"/>
        <v>0</v>
      </c>
      <c r="BR188" s="4">
        <f t="shared" si="52"/>
        <v>0</v>
      </c>
      <c r="BS188" s="4">
        <f t="shared" si="52"/>
        <v>0</v>
      </c>
      <c r="BT188" s="4">
        <f t="shared" si="52"/>
        <v>0</v>
      </c>
      <c r="BU188" s="4">
        <f t="shared" si="52"/>
        <v>0</v>
      </c>
      <c r="BV188" s="4">
        <f t="shared" si="52"/>
        <v>0</v>
      </c>
      <c r="BW188" s="4">
        <f t="shared" si="52"/>
        <v>0</v>
      </c>
      <c r="BX188" s="4">
        <f t="shared" si="52"/>
        <v>0</v>
      </c>
      <c r="BY188" s="4">
        <f t="shared" si="52"/>
        <v>0</v>
      </c>
      <c r="BZ188" s="4">
        <f t="shared" si="52"/>
        <v>0</v>
      </c>
      <c r="CA188" s="4">
        <f t="shared" si="52"/>
        <v>0</v>
      </c>
      <c r="CB188" s="4">
        <f t="shared" si="52"/>
        <v>0</v>
      </c>
      <c r="CC188" s="4">
        <f t="shared" si="52"/>
        <v>0</v>
      </c>
      <c r="CD188" s="4">
        <f t="shared" si="52"/>
        <v>0</v>
      </c>
      <c r="CE188" s="4">
        <f t="shared" si="52"/>
        <v>0</v>
      </c>
      <c r="CF188" s="4">
        <f t="shared" si="52"/>
        <v>0</v>
      </c>
      <c r="CG188" s="4">
        <f t="shared" si="52"/>
        <v>0</v>
      </c>
      <c r="CH188" s="4">
        <f t="shared" si="52"/>
        <v>0</v>
      </c>
      <c r="CI188" s="4">
        <f t="shared" si="52"/>
        <v>0</v>
      </c>
      <c r="CJ188" s="4">
        <f t="shared" si="52"/>
        <v>0</v>
      </c>
    </row>
    <row r="189" ht="15.75" customHeight="1">
      <c r="A189" s="15"/>
      <c r="B189" s="4" t="s">
        <v>73</v>
      </c>
      <c r="C189" s="4">
        <f t="shared" ref="C189:CJ189" si="53">C121/$E53</f>
        <v>0</v>
      </c>
      <c r="D189" s="4">
        <f t="shared" si="53"/>
        <v>0</v>
      </c>
      <c r="E189" s="4">
        <f t="shared" si="53"/>
        <v>0</v>
      </c>
      <c r="F189" s="4">
        <f t="shared" si="53"/>
        <v>0</v>
      </c>
      <c r="G189" s="4">
        <f t="shared" si="53"/>
        <v>0</v>
      </c>
      <c r="H189" s="4">
        <f t="shared" si="53"/>
        <v>0</v>
      </c>
      <c r="I189" s="4">
        <f t="shared" si="53"/>
        <v>0</v>
      </c>
      <c r="J189" s="4">
        <f t="shared" si="53"/>
        <v>0</v>
      </c>
      <c r="K189" s="4">
        <f t="shared" si="53"/>
        <v>0</v>
      </c>
      <c r="L189" s="4">
        <f t="shared" si="53"/>
        <v>0</v>
      </c>
      <c r="M189" s="4">
        <f t="shared" si="53"/>
        <v>0</v>
      </c>
      <c r="N189" s="4">
        <f t="shared" si="53"/>
        <v>0</v>
      </c>
      <c r="O189" s="4">
        <f t="shared" si="53"/>
        <v>0</v>
      </c>
      <c r="P189" s="4">
        <f t="shared" si="53"/>
        <v>0</v>
      </c>
      <c r="Q189" s="4">
        <f t="shared" si="53"/>
        <v>0</v>
      </c>
      <c r="R189" s="4">
        <f t="shared" si="53"/>
        <v>0</v>
      </c>
      <c r="S189" s="4">
        <f t="shared" si="53"/>
        <v>0</v>
      </c>
      <c r="T189" s="4">
        <f t="shared" si="53"/>
        <v>0</v>
      </c>
      <c r="U189" s="4">
        <f t="shared" si="53"/>
        <v>0</v>
      </c>
      <c r="V189" s="4">
        <f t="shared" si="53"/>
        <v>0</v>
      </c>
      <c r="W189" s="4">
        <f t="shared" si="53"/>
        <v>0</v>
      </c>
      <c r="X189" s="4">
        <f t="shared" si="53"/>
        <v>0</v>
      </c>
      <c r="Y189" s="4">
        <f t="shared" si="53"/>
        <v>0</v>
      </c>
      <c r="Z189" s="4">
        <f t="shared" si="53"/>
        <v>0</v>
      </c>
      <c r="AA189" s="4">
        <f t="shared" si="53"/>
        <v>0</v>
      </c>
      <c r="AB189" s="4">
        <f t="shared" si="53"/>
        <v>0</v>
      </c>
      <c r="AC189" s="4">
        <f t="shared" si="53"/>
        <v>0</v>
      </c>
      <c r="AD189" s="4">
        <f t="shared" si="53"/>
        <v>0</v>
      </c>
      <c r="AE189" s="4">
        <f t="shared" si="53"/>
        <v>0</v>
      </c>
      <c r="AF189" s="4">
        <f t="shared" si="53"/>
        <v>0</v>
      </c>
      <c r="AG189" s="4">
        <f t="shared" si="53"/>
        <v>0</v>
      </c>
      <c r="AH189" s="4">
        <f t="shared" si="53"/>
        <v>0</v>
      </c>
      <c r="AI189" s="4">
        <f t="shared" si="53"/>
        <v>0</v>
      </c>
      <c r="AJ189" s="4">
        <f t="shared" si="53"/>
        <v>0</v>
      </c>
      <c r="AK189" s="4">
        <f t="shared" si="53"/>
        <v>0</v>
      </c>
      <c r="AL189" s="4">
        <f t="shared" si="53"/>
        <v>0</v>
      </c>
      <c r="AM189" s="4">
        <f t="shared" si="53"/>
        <v>0</v>
      </c>
      <c r="AN189" s="4">
        <f t="shared" si="53"/>
        <v>0</v>
      </c>
      <c r="AO189" s="4">
        <f t="shared" si="53"/>
        <v>0</v>
      </c>
      <c r="AP189" s="4">
        <f t="shared" si="53"/>
        <v>0</v>
      </c>
      <c r="AQ189" s="4">
        <f t="shared" si="53"/>
        <v>0</v>
      </c>
      <c r="AR189" s="4">
        <f t="shared" si="53"/>
        <v>0</v>
      </c>
      <c r="AS189" s="4">
        <f t="shared" si="53"/>
        <v>0</v>
      </c>
      <c r="AT189" s="4">
        <f t="shared" si="53"/>
        <v>0</v>
      </c>
      <c r="AU189" s="4">
        <f t="shared" si="53"/>
        <v>0</v>
      </c>
      <c r="AV189" s="4">
        <f t="shared" si="53"/>
        <v>0</v>
      </c>
      <c r="AW189" s="4">
        <f t="shared" si="53"/>
        <v>0</v>
      </c>
      <c r="AX189" s="4">
        <f t="shared" si="53"/>
        <v>0</v>
      </c>
      <c r="AY189" s="4">
        <f t="shared" si="53"/>
        <v>0</v>
      </c>
      <c r="AZ189" s="4">
        <f t="shared" si="53"/>
        <v>0</v>
      </c>
      <c r="BA189" s="4">
        <f t="shared" si="53"/>
        <v>0</v>
      </c>
      <c r="BB189" s="4">
        <f t="shared" si="53"/>
        <v>0</v>
      </c>
      <c r="BC189" s="4">
        <f t="shared" si="53"/>
        <v>0</v>
      </c>
      <c r="BD189" s="4">
        <f t="shared" si="53"/>
        <v>0</v>
      </c>
      <c r="BE189" s="4">
        <f t="shared" si="53"/>
        <v>0</v>
      </c>
      <c r="BF189" s="4">
        <f t="shared" si="53"/>
        <v>0</v>
      </c>
      <c r="BG189" s="4">
        <f t="shared" si="53"/>
        <v>0</v>
      </c>
      <c r="BH189" s="4">
        <f t="shared" si="53"/>
        <v>0</v>
      </c>
      <c r="BI189" s="4">
        <f t="shared" si="53"/>
        <v>0</v>
      </c>
      <c r="BJ189" s="4">
        <f t="shared" si="53"/>
        <v>0</v>
      </c>
      <c r="BK189" s="4">
        <f t="shared" si="53"/>
        <v>0</v>
      </c>
      <c r="BL189" s="4">
        <f t="shared" si="53"/>
        <v>0</v>
      </c>
      <c r="BM189" s="4">
        <f t="shared" si="53"/>
        <v>0</v>
      </c>
      <c r="BN189" s="4">
        <f t="shared" si="53"/>
        <v>0</v>
      </c>
      <c r="BO189" s="4">
        <f t="shared" si="53"/>
        <v>0</v>
      </c>
      <c r="BP189" s="4">
        <f t="shared" si="53"/>
        <v>0</v>
      </c>
      <c r="BQ189" s="4">
        <f t="shared" si="53"/>
        <v>0</v>
      </c>
      <c r="BR189" s="4">
        <f t="shared" si="53"/>
        <v>0</v>
      </c>
      <c r="BS189" s="4">
        <f t="shared" si="53"/>
        <v>0</v>
      </c>
      <c r="BT189" s="4">
        <f t="shared" si="53"/>
        <v>0</v>
      </c>
      <c r="BU189" s="4">
        <f t="shared" si="53"/>
        <v>0</v>
      </c>
      <c r="BV189" s="4">
        <f t="shared" si="53"/>
        <v>0</v>
      </c>
      <c r="BW189" s="4">
        <f t="shared" si="53"/>
        <v>0</v>
      </c>
      <c r="BX189" s="4">
        <f t="shared" si="53"/>
        <v>0</v>
      </c>
      <c r="BY189" s="4">
        <f t="shared" si="53"/>
        <v>0</v>
      </c>
      <c r="BZ189" s="4">
        <f t="shared" si="53"/>
        <v>0</v>
      </c>
      <c r="CA189" s="4">
        <f t="shared" si="53"/>
        <v>0</v>
      </c>
      <c r="CB189" s="4">
        <f t="shared" si="53"/>
        <v>0</v>
      </c>
      <c r="CC189" s="4">
        <f t="shared" si="53"/>
        <v>0</v>
      </c>
      <c r="CD189" s="4">
        <f t="shared" si="53"/>
        <v>0</v>
      </c>
      <c r="CE189" s="4">
        <f t="shared" si="53"/>
        <v>0</v>
      </c>
      <c r="CF189" s="4">
        <f t="shared" si="53"/>
        <v>0</v>
      </c>
      <c r="CG189" s="4">
        <f t="shared" si="53"/>
        <v>0</v>
      </c>
      <c r="CH189" s="4">
        <f t="shared" si="53"/>
        <v>0</v>
      </c>
      <c r="CI189" s="4">
        <f t="shared" si="53"/>
        <v>0</v>
      </c>
      <c r="CJ189" s="4">
        <f t="shared" si="53"/>
        <v>0</v>
      </c>
    </row>
    <row r="190" ht="15.75" customHeight="1">
      <c r="A190" s="15"/>
      <c r="B190" s="4" t="s">
        <v>74</v>
      </c>
      <c r="C190" s="4">
        <f t="shared" ref="C190:CJ190" si="54">C122/$E54</f>
        <v>0</v>
      </c>
      <c r="D190" s="4">
        <f t="shared" si="54"/>
        <v>0</v>
      </c>
      <c r="E190" s="4">
        <f t="shared" si="54"/>
        <v>0</v>
      </c>
      <c r="F190" s="4">
        <f t="shared" si="54"/>
        <v>0</v>
      </c>
      <c r="G190" s="4">
        <f t="shared" si="54"/>
        <v>0</v>
      </c>
      <c r="H190" s="4">
        <f t="shared" si="54"/>
        <v>0</v>
      </c>
      <c r="I190" s="4">
        <f t="shared" si="54"/>
        <v>0</v>
      </c>
      <c r="J190" s="4">
        <f t="shared" si="54"/>
        <v>0</v>
      </c>
      <c r="K190" s="4">
        <f t="shared" si="54"/>
        <v>0</v>
      </c>
      <c r="L190" s="4">
        <f t="shared" si="54"/>
        <v>0</v>
      </c>
      <c r="M190" s="4">
        <f t="shared" si="54"/>
        <v>0</v>
      </c>
      <c r="N190" s="4">
        <f t="shared" si="54"/>
        <v>0</v>
      </c>
      <c r="O190" s="4">
        <f t="shared" si="54"/>
        <v>0</v>
      </c>
      <c r="P190" s="4">
        <f t="shared" si="54"/>
        <v>0</v>
      </c>
      <c r="Q190" s="4">
        <f t="shared" si="54"/>
        <v>0</v>
      </c>
      <c r="R190" s="4">
        <f t="shared" si="54"/>
        <v>0</v>
      </c>
      <c r="S190" s="4">
        <f t="shared" si="54"/>
        <v>0</v>
      </c>
      <c r="T190" s="4">
        <f t="shared" si="54"/>
        <v>0</v>
      </c>
      <c r="U190" s="4">
        <f t="shared" si="54"/>
        <v>0</v>
      </c>
      <c r="V190" s="4">
        <f t="shared" si="54"/>
        <v>0</v>
      </c>
      <c r="W190" s="4">
        <f t="shared" si="54"/>
        <v>0</v>
      </c>
      <c r="X190" s="4">
        <f t="shared" si="54"/>
        <v>0</v>
      </c>
      <c r="Y190" s="4">
        <f t="shared" si="54"/>
        <v>0</v>
      </c>
      <c r="Z190" s="4">
        <f t="shared" si="54"/>
        <v>0</v>
      </c>
      <c r="AA190" s="4">
        <f t="shared" si="54"/>
        <v>0</v>
      </c>
      <c r="AB190" s="4">
        <f t="shared" si="54"/>
        <v>0</v>
      </c>
      <c r="AC190" s="4">
        <f t="shared" si="54"/>
        <v>0</v>
      </c>
      <c r="AD190" s="4">
        <f t="shared" si="54"/>
        <v>0</v>
      </c>
      <c r="AE190" s="4">
        <f t="shared" si="54"/>
        <v>0</v>
      </c>
      <c r="AF190" s="4">
        <f t="shared" si="54"/>
        <v>0</v>
      </c>
      <c r="AG190" s="4">
        <f t="shared" si="54"/>
        <v>0</v>
      </c>
      <c r="AH190" s="4">
        <f t="shared" si="54"/>
        <v>0</v>
      </c>
      <c r="AI190" s="4">
        <f t="shared" si="54"/>
        <v>0</v>
      </c>
      <c r="AJ190" s="4">
        <f t="shared" si="54"/>
        <v>0</v>
      </c>
      <c r="AK190" s="4">
        <f t="shared" si="54"/>
        <v>0</v>
      </c>
      <c r="AL190" s="4">
        <f t="shared" si="54"/>
        <v>0</v>
      </c>
      <c r="AM190" s="4">
        <f t="shared" si="54"/>
        <v>0</v>
      </c>
      <c r="AN190" s="4">
        <f t="shared" si="54"/>
        <v>0</v>
      </c>
      <c r="AO190" s="4">
        <f t="shared" si="54"/>
        <v>0</v>
      </c>
      <c r="AP190" s="4">
        <f t="shared" si="54"/>
        <v>0</v>
      </c>
      <c r="AQ190" s="4">
        <f t="shared" si="54"/>
        <v>0</v>
      </c>
      <c r="AR190" s="4">
        <f t="shared" si="54"/>
        <v>0</v>
      </c>
      <c r="AS190" s="4">
        <f t="shared" si="54"/>
        <v>0</v>
      </c>
      <c r="AT190" s="4">
        <f t="shared" si="54"/>
        <v>0</v>
      </c>
      <c r="AU190" s="4">
        <f t="shared" si="54"/>
        <v>0</v>
      </c>
      <c r="AV190" s="4">
        <f t="shared" si="54"/>
        <v>0</v>
      </c>
      <c r="AW190" s="4">
        <f t="shared" si="54"/>
        <v>0</v>
      </c>
      <c r="AX190" s="4">
        <f t="shared" si="54"/>
        <v>0</v>
      </c>
      <c r="AY190" s="4">
        <f t="shared" si="54"/>
        <v>0</v>
      </c>
      <c r="AZ190" s="4">
        <f t="shared" si="54"/>
        <v>0</v>
      </c>
      <c r="BA190" s="4">
        <f t="shared" si="54"/>
        <v>0</v>
      </c>
      <c r="BB190" s="4">
        <f t="shared" si="54"/>
        <v>0</v>
      </c>
      <c r="BC190" s="4">
        <f t="shared" si="54"/>
        <v>0</v>
      </c>
      <c r="BD190" s="4">
        <f t="shared" si="54"/>
        <v>0</v>
      </c>
      <c r="BE190" s="4">
        <f t="shared" si="54"/>
        <v>0</v>
      </c>
      <c r="BF190" s="4">
        <f t="shared" si="54"/>
        <v>0</v>
      </c>
      <c r="BG190" s="4">
        <f t="shared" si="54"/>
        <v>0</v>
      </c>
      <c r="BH190" s="4">
        <f t="shared" si="54"/>
        <v>0</v>
      </c>
      <c r="BI190" s="4">
        <f t="shared" si="54"/>
        <v>0</v>
      </c>
      <c r="BJ190" s="4">
        <f t="shared" si="54"/>
        <v>0</v>
      </c>
      <c r="BK190" s="4">
        <f t="shared" si="54"/>
        <v>0</v>
      </c>
      <c r="BL190" s="4">
        <f t="shared" si="54"/>
        <v>0</v>
      </c>
      <c r="BM190" s="4">
        <f t="shared" si="54"/>
        <v>0</v>
      </c>
      <c r="BN190" s="4">
        <f t="shared" si="54"/>
        <v>0</v>
      </c>
      <c r="BO190" s="4">
        <f t="shared" si="54"/>
        <v>0</v>
      </c>
      <c r="BP190" s="4">
        <f t="shared" si="54"/>
        <v>0</v>
      </c>
      <c r="BQ190" s="4">
        <f t="shared" si="54"/>
        <v>0</v>
      </c>
      <c r="BR190" s="4">
        <f t="shared" si="54"/>
        <v>0</v>
      </c>
      <c r="BS190" s="4">
        <f t="shared" si="54"/>
        <v>0</v>
      </c>
      <c r="BT190" s="4">
        <f t="shared" si="54"/>
        <v>0</v>
      </c>
      <c r="BU190" s="4">
        <f t="shared" si="54"/>
        <v>0</v>
      </c>
      <c r="BV190" s="4">
        <f t="shared" si="54"/>
        <v>0</v>
      </c>
      <c r="BW190" s="4">
        <f t="shared" si="54"/>
        <v>0</v>
      </c>
      <c r="BX190" s="4">
        <f t="shared" si="54"/>
        <v>0</v>
      </c>
      <c r="BY190" s="4">
        <f t="shared" si="54"/>
        <v>0</v>
      </c>
      <c r="BZ190" s="4">
        <f t="shared" si="54"/>
        <v>0</v>
      </c>
      <c r="CA190" s="4">
        <f t="shared" si="54"/>
        <v>0</v>
      </c>
      <c r="CB190" s="4">
        <f t="shared" si="54"/>
        <v>0</v>
      </c>
      <c r="CC190" s="4">
        <f t="shared" si="54"/>
        <v>0</v>
      </c>
      <c r="CD190" s="4">
        <f t="shared" si="54"/>
        <v>0</v>
      </c>
      <c r="CE190" s="4">
        <f t="shared" si="54"/>
        <v>0</v>
      </c>
      <c r="CF190" s="4">
        <f t="shared" si="54"/>
        <v>0</v>
      </c>
      <c r="CG190" s="4">
        <f t="shared" si="54"/>
        <v>0</v>
      </c>
      <c r="CH190" s="4">
        <f t="shared" si="54"/>
        <v>0</v>
      </c>
      <c r="CI190" s="4">
        <f t="shared" si="54"/>
        <v>0</v>
      </c>
      <c r="CJ190" s="4">
        <f t="shared" si="54"/>
        <v>0</v>
      </c>
    </row>
    <row r="191" ht="15.75" customHeight="1">
      <c r="A191" s="15"/>
      <c r="B191" s="4" t="s">
        <v>75</v>
      </c>
      <c r="C191" s="4">
        <f t="shared" ref="C191:CJ191" si="55">C123/$E55</f>
        <v>0</v>
      </c>
      <c r="D191" s="4">
        <f t="shared" si="55"/>
        <v>0</v>
      </c>
      <c r="E191" s="4">
        <f t="shared" si="55"/>
        <v>0</v>
      </c>
      <c r="F191" s="4">
        <f t="shared" si="55"/>
        <v>0</v>
      </c>
      <c r="G191" s="4">
        <f t="shared" si="55"/>
        <v>0</v>
      </c>
      <c r="H191" s="4">
        <f t="shared" si="55"/>
        <v>0</v>
      </c>
      <c r="I191" s="4">
        <f t="shared" si="55"/>
        <v>0</v>
      </c>
      <c r="J191" s="4">
        <f t="shared" si="55"/>
        <v>0</v>
      </c>
      <c r="K191" s="4">
        <f t="shared" si="55"/>
        <v>0</v>
      </c>
      <c r="L191" s="4">
        <f t="shared" si="55"/>
        <v>0</v>
      </c>
      <c r="M191" s="4">
        <f t="shared" si="55"/>
        <v>0</v>
      </c>
      <c r="N191" s="4">
        <f t="shared" si="55"/>
        <v>0</v>
      </c>
      <c r="O191" s="4">
        <f t="shared" si="55"/>
        <v>0</v>
      </c>
      <c r="P191" s="4">
        <f t="shared" si="55"/>
        <v>0</v>
      </c>
      <c r="Q191" s="4">
        <f t="shared" si="55"/>
        <v>0</v>
      </c>
      <c r="R191" s="4">
        <f t="shared" si="55"/>
        <v>0</v>
      </c>
      <c r="S191" s="4">
        <f t="shared" si="55"/>
        <v>0</v>
      </c>
      <c r="T191" s="4">
        <f t="shared" si="55"/>
        <v>0</v>
      </c>
      <c r="U191" s="4">
        <f t="shared" si="55"/>
        <v>0</v>
      </c>
      <c r="V191" s="4">
        <f t="shared" si="55"/>
        <v>0</v>
      </c>
      <c r="W191" s="4">
        <f t="shared" si="55"/>
        <v>0</v>
      </c>
      <c r="X191" s="4">
        <f t="shared" si="55"/>
        <v>0</v>
      </c>
      <c r="Y191" s="4">
        <f t="shared" si="55"/>
        <v>0</v>
      </c>
      <c r="Z191" s="4">
        <f t="shared" si="55"/>
        <v>0</v>
      </c>
      <c r="AA191" s="4">
        <f t="shared" si="55"/>
        <v>0</v>
      </c>
      <c r="AB191" s="4">
        <f t="shared" si="55"/>
        <v>0</v>
      </c>
      <c r="AC191" s="4">
        <f t="shared" si="55"/>
        <v>0</v>
      </c>
      <c r="AD191" s="4">
        <f t="shared" si="55"/>
        <v>0</v>
      </c>
      <c r="AE191" s="4">
        <f t="shared" si="55"/>
        <v>0</v>
      </c>
      <c r="AF191" s="4">
        <f t="shared" si="55"/>
        <v>0</v>
      </c>
      <c r="AG191" s="4">
        <f t="shared" si="55"/>
        <v>0</v>
      </c>
      <c r="AH191" s="4">
        <f t="shared" si="55"/>
        <v>0</v>
      </c>
      <c r="AI191" s="4">
        <f t="shared" si="55"/>
        <v>0</v>
      </c>
      <c r="AJ191" s="4">
        <f t="shared" si="55"/>
        <v>0</v>
      </c>
      <c r="AK191" s="4">
        <f t="shared" si="55"/>
        <v>0</v>
      </c>
      <c r="AL191" s="4">
        <f t="shared" si="55"/>
        <v>0</v>
      </c>
      <c r="AM191" s="4">
        <f t="shared" si="55"/>
        <v>0</v>
      </c>
      <c r="AN191" s="4">
        <f t="shared" si="55"/>
        <v>0</v>
      </c>
      <c r="AO191" s="4">
        <f t="shared" si="55"/>
        <v>0</v>
      </c>
      <c r="AP191" s="4">
        <f t="shared" si="55"/>
        <v>0</v>
      </c>
      <c r="AQ191" s="4">
        <f t="shared" si="55"/>
        <v>0</v>
      </c>
      <c r="AR191" s="4">
        <f t="shared" si="55"/>
        <v>0</v>
      </c>
      <c r="AS191" s="4">
        <f t="shared" si="55"/>
        <v>0</v>
      </c>
      <c r="AT191" s="4">
        <f t="shared" si="55"/>
        <v>0</v>
      </c>
      <c r="AU191" s="4">
        <f t="shared" si="55"/>
        <v>0</v>
      </c>
      <c r="AV191" s="4">
        <f t="shared" si="55"/>
        <v>0</v>
      </c>
      <c r="AW191" s="4">
        <f t="shared" si="55"/>
        <v>0</v>
      </c>
      <c r="AX191" s="4">
        <f t="shared" si="55"/>
        <v>0</v>
      </c>
      <c r="AY191" s="4">
        <f t="shared" si="55"/>
        <v>0</v>
      </c>
      <c r="AZ191" s="4">
        <f t="shared" si="55"/>
        <v>0</v>
      </c>
      <c r="BA191" s="4">
        <f t="shared" si="55"/>
        <v>0</v>
      </c>
      <c r="BB191" s="4">
        <f t="shared" si="55"/>
        <v>0</v>
      </c>
      <c r="BC191" s="4">
        <f t="shared" si="55"/>
        <v>0</v>
      </c>
      <c r="BD191" s="4">
        <f t="shared" si="55"/>
        <v>0</v>
      </c>
      <c r="BE191" s="4">
        <f t="shared" si="55"/>
        <v>0</v>
      </c>
      <c r="BF191" s="4">
        <f t="shared" si="55"/>
        <v>0</v>
      </c>
      <c r="BG191" s="4">
        <f t="shared" si="55"/>
        <v>0</v>
      </c>
      <c r="BH191" s="4">
        <f t="shared" si="55"/>
        <v>0</v>
      </c>
      <c r="BI191" s="4">
        <f t="shared" si="55"/>
        <v>0</v>
      </c>
      <c r="BJ191" s="4">
        <f t="shared" si="55"/>
        <v>0</v>
      </c>
      <c r="BK191" s="4">
        <f t="shared" si="55"/>
        <v>0</v>
      </c>
      <c r="BL191" s="4">
        <f t="shared" si="55"/>
        <v>0</v>
      </c>
      <c r="BM191" s="4">
        <f t="shared" si="55"/>
        <v>0</v>
      </c>
      <c r="BN191" s="4">
        <f t="shared" si="55"/>
        <v>0</v>
      </c>
      <c r="BO191" s="4">
        <f t="shared" si="55"/>
        <v>0</v>
      </c>
      <c r="BP191" s="4">
        <f t="shared" si="55"/>
        <v>0</v>
      </c>
      <c r="BQ191" s="4">
        <f t="shared" si="55"/>
        <v>0</v>
      </c>
      <c r="BR191" s="4">
        <f t="shared" si="55"/>
        <v>0</v>
      </c>
      <c r="BS191" s="4">
        <f t="shared" si="55"/>
        <v>0</v>
      </c>
      <c r="BT191" s="4">
        <f t="shared" si="55"/>
        <v>0</v>
      </c>
      <c r="BU191" s="4">
        <f t="shared" si="55"/>
        <v>0</v>
      </c>
      <c r="BV191" s="4">
        <f t="shared" si="55"/>
        <v>0</v>
      </c>
      <c r="BW191" s="4">
        <f t="shared" si="55"/>
        <v>0</v>
      </c>
      <c r="BX191" s="4">
        <f t="shared" si="55"/>
        <v>0</v>
      </c>
      <c r="BY191" s="4">
        <f t="shared" si="55"/>
        <v>0</v>
      </c>
      <c r="BZ191" s="4">
        <f t="shared" si="55"/>
        <v>0</v>
      </c>
      <c r="CA191" s="4">
        <f t="shared" si="55"/>
        <v>0</v>
      </c>
      <c r="CB191" s="4">
        <f t="shared" si="55"/>
        <v>0</v>
      </c>
      <c r="CC191" s="4">
        <f t="shared" si="55"/>
        <v>0</v>
      </c>
      <c r="CD191" s="4">
        <f t="shared" si="55"/>
        <v>0</v>
      </c>
      <c r="CE191" s="4">
        <f t="shared" si="55"/>
        <v>0</v>
      </c>
      <c r="CF191" s="4">
        <f t="shared" si="55"/>
        <v>0</v>
      </c>
      <c r="CG191" s="4">
        <f t="shared" si="55"/>
        <v>0</v>
      </c>
      <c r="CH191" s="4">
        <f t="shared" si="55"/>
        <v>0</v>
      </c>
      <c r="CI191" s="4">
        <f t="shared" si="55"/>
        <v>0</v>
      </c>
      <c r="CJ191" s="4">
        <f t="shared" si="55"/>
        <v>0</v>
      </c>
    </row>
    <row r="192" ht="15.75" customHeight="1">
      <c r="A192" s="15"/>
      <c r="B192" s="4" t="s">
        <v>76</v>
      </c>
      <c r="C192" s="4">
        <f t="shared" ref="C192:CJ192" si="56">C124/$E56</f>
        <v>0</v>
      </c>
      <c r="D192" s="4">
        <f t="shared" si="56"/>
        <v>0</v>
      </c>
      <c r="E192" s="4">
        <f t="shared" si="56"/>
        <v>0</v>
      </c>
      <c r="F192" s="4">
        <f t="shared" si="56"/>
        <v>0</v>
      </c>
      <c r="G192" s="4">
        <f t="shared" si="56"/>
        <v>0</v>
      </c>
      <c r="H192" s="4">
        <f t="shared" si="56"/>
        <v>0</v>
      </c>
      <c r="I192" s="4">
        <f t="shared" si="56"/>
        <v>0</v>
      </c>
      <c r="J192" s="4">
        <f t="shared" si="56"/>
        <v>0</v>
      </c>
      <c r="K192" s="4">
        <f t="shared" si="56"/>
        <v>0</v>
      </c>
      <c r="L192" s="4">
        <f t="shared" si="56"/>
        <v>0</v>
      </c>
      <c r="M192" s="4">
        <f t="shared" si="56"/>
        <v>0</v>
      </c>
      <c r="N192" s="4">
        <f t="shared" si="56"/>
        <v>0</v>
      </c>
      <c r="O192" s="4">
        <f t="shared" si="56"/>
        <v>0</v>
      </c>
      <c r="P192" s="4">
        <f t="shared" si="56"/>
        <v>0</v>
      </c>
      <c r="Q192" s="4">
        <f t="shared" si="56"/>
        <v>0</v>
      </c>
      <c r="R192" s="4">
        <f t="shared" si="56"/>
        <v>0</v>
      </c>
      <c r="S192" s="4">
        <f t="shared" si="56"/>
        <v>0</v>
      </c>
      <c r="T192" s="4">
        <f t="shared" si="56"/>
        <v>0</v>
      </c>
      <c r="U192" s="4">
        <f t="shared" si="56"/>
        <v>0</v>
      </c>
      <c r="V192" s="4">
        <f t="shared" si="56"/>
        <v>0</v>
      </c>
      <c r="W192" s="4">
        <f t="shared" si="56"/>
        <v>0</v>
      </c>
      <c r="X192" s="4">
        <f t="shared" si="56"/>
        <v>0</v>
      </c>
      <c r="Y192" s="4">
        <f t="shared" si="56"/>
        <v>0</v>
      </c>
      <c r="Z192" s="4">
        <f t="shared" si="56"/>
        <v>0</v>
      </c>
      <c r="AA192" s="4">
        <f t="shared" si="56"/>
        <v>0</v>
      </c>
      <c r="AB192" s="4">
        <f t="shared" si="56"/>
        <v>0</v>
      </c>
      <c r="AC192" s="4">
        <f t="shared" si="56"/>
        <v>0</v>
      </c>
      <c r="AD192" s="4">
        <f t="shared" si="56"/>
        <v>0</v>
      </c>
      <c r="AE192" s="4">
        <f t="shared" si="56"/>
        <v>0</v>
      </c>
      <c r="AF192" s="4">
        <f t="shared" si="56"/>
        <v>0</v>
      </c>
      <c r="AG192" s="4">
        <f t="shared" si="56"/>
        <v>0</v>
      </c>
      <c r="AH192" s="4">
        <f t="shared" si="56"/>
        <v>0</v>
      </c>
      <c r="AI192" s="4">
        <f t="shared" si="56"/>
        <v>0</v>
      </c>
      <c r="AJ192" s="4">
        <f t="shared" si="56"/>
        <v>0</v>
      </c>
      <c r="AK192" s="4">
        <f t="shared" si="56"/>
        <v>0</v>
      </c>
      <c r="AL192" s="4">
        <f t="shared" si="56"/>
        <v>0</v>
      </c>
      <c r="AM192" s="4">
        <f t="shared" si="56"/>
        <v>0</v>
      </c>
      <c r="AN192" s="4">
        <f t="shared" si="56"/>
        <v>0</v>
      </c>
      <c r="AO192" s="4">
        <f t="shared" si="56"/>
        <v>0</v>
      </c>
      <c r="AP192" s="4">
        <f t="shared" si="56"/>
        <v>0</v>
      </c>
      <c r="AQ192" s="4">
        <f t="shared" si="56"/>
        <v>0</v>
      </c>
      <c r="AR192" s="4">
        <f t="shared" si="56"/>
        <v>0</v>
      </c>
      <c r="AS192" s="4">
        <f t="shared" si="56"/>
        <v>0</v>
      </c>
      <c r="AT192" s="4">
        <f t="shared" si="56"/>
        <v>0</v>
      </c>
      <c r="AU192" s="4">
        <f t="shared" si="56"/>
        <v>0</v>
      </c>
      <c r="AV192" s="4">
        <f t="shared" si="56"/>
        <v>0</v>
      </c>
      <c r="AW192" s="4">
        <f t="shared" si="56"/>
        <v>0</v>
      </c>
      <c r="AX192" s="4">
        <f t="shared" si="56"/>
        <v>0</v>
      </c>
      <c r="AY192" s="4">
        <f t="shared" si="56"/>
        <v>0</v>
      </c>
      <c r="AZ192" s="4">
        <f t="shared" si="56"/>
        <v>0</v>
      </c>
      <c r="BA192" s="4">
        <f t="shared" si="56"/>
        <v>0</v>
      </c>
      <c r="BB192" s="4">
        <f t="shared" si="56"/>
        <v>0</v>
      </c>
      <c r="BC192" s="4">
        <f t="shared" si="56"/>
        <v>0</v>
      </c>
      <c r="BD192" s="4">
        <f t="shared" si="56"/>
        <v>0</v>
      </c>
      <c r="BE192" s="4">
        <f t="shared" si="56"/>
        <v>0</v>
      </c>
      <c r="BF192" s="4">
        <f t="shared" si="56"/>
        <v>0</v>
      </c>
      <c r="BG192" s="4">
        <f t="shared" si="56"/>
        <v>0</v>
      </c>
      <c r="BH192" s="4">
        <f t="shared" si="56"/>
        <v>0</v>
      </c>
      <c r="BI192" s="4">
        <f t="shared" si="56"/>
        <v>0</v>
      </c>
      <c r="BJ192" s="4">
        <f t="shared" si="56"/>
        <v>0</v>
      </c>
      <c r="BK192" s="4">
        <f t="shared" si="56"/>
        <v>0</v>
      </c>
      <c r="BL192" s="4">
        <f t="shared" si="56"/>
        <v>0</v>
      </c>
      <c r="BM192" s="4">
        <f t="shared" si="56"/>
        <v>0</v>
      </c>
      <c r="BN192" s="4">
        <f t="shared" si="56"/>
        <v>0</v>
      </c>
      <c r="BO192" s="4">
        <f t="shared" si="56"/>
        <v>0</v>
      </c>
      <c r="BP192" s="4">
        <f t="shared" si="56"/>
        <v>0</v>
      </c>
      <c r="BQ192" s="4">
        <f t="shared" si="56"/>
        <v>0</v>
      </c>
      <c r="BR192" s="4">
        <f t="shared" si="56"/>
        <v>0</v>
      </c>
      <c r="BS192" s="4">
        <f t="shared" si="56"/>
        <v>0</v>
      </c>
      <c r="BT192" s="4">
        <f t="shared" si="56"/>
        <v>0</v>
      </c>
      <c r="BU192" s="4">
        <f t="shared" si="56"/>
        <v>0</v>
      </c>
      <c r="BV192" s="4">
        <f t="shared" si="56"/>
        <v>0</v>
      </c>
      <c r="BW192" s="4">
        <f t="shared" si="56"/>
        <v>0</v>
      </c>
      <c r="BX192" s="4">
        <f t="shared" si="56"/>
        <v>0</v>
      </c>
      <c r="BY192" s="4">
        <f t="shared" si="56"/>
        <v>0</v>
      </c>
      <c r="BZ192" s="4">
        <f t="shared" si="56"/>
        <v>0</v>
      </c>
      <c r="CA192" s="4">
        <f t="shared" si="56"/>
        <v>0</v>
      </c>
      <c r="CB192" s="4">
        <f t="shared" si="56"/>
        <v>0</v>
      </c>
      <c r="CC192" s="4">
        <f t="shared" si="56"/>
        <v>0</v>
      </c>
      <c r="CD192" s="4">
        <f t="shared" si="56"/>
        <v>0</v>
      </c>
      <c r="CE192" s="4">
        <f t="shared" si="56"/>
        <v>0</v>
      </c>
      <c r="CF192" s="4">
        <f t="shared" si="56"/>
        <v>0</v>
      </c>
      <c r="CG192" s="4">
        <f t="shared" si="56"/>
        <v>0</v>
      </c>
      <c r="CH192" s="4">
        <f t="shared" si="56"/>
        <v>0</v>
      </c>
      <c r="CI192" s="4">
        <f t="shared" si="56"/>
        <v>0</v>
      </c>
      <c r="CJ192" s="4">
        <f t="shared" si="56"/>
        <v>0</v>
      </c>
    </row>
    <row r="193" ht="15.75" customHeight="1">
      <c r="A193" s="15"/>
      <c r="B193" s="4" t="s">
        <v>77</v>
      </c>
      <c r="C193" s="4">
        <f t="shared" ref="C193:CJ193" si="57">C125/$E57</f>
        <v>0</v>
      </c>
      <c r="D193" s="4">
        <f t="shared" si="57"/>
        <v>0</v>
      </c>
      <c r="E193" s="4">
        <f t="shared" si="57"/>
        <v>0</v>
      </c>
      <c r="F193" s="4">
        <f t="shared" si="57"/>
        <v>0</v>
      </c>
      <c r="G193" s="4">
        <f t="shared" si="57"/>
        <v>0</v>
      </c>
      <c r="H193" s="4">
        <f t="shared" si="57"/>
        <v>0</v>
      </c>
      <c r="I193" s="4">
        <f t="shared" si="57"/>
        <v>0</v>
      </c>
      <c r="J193" s="4">
        <f t="shared" si="57"/>
        <v>0</v>
      </c>
      <c r="K193" s="4">
        <f t="shared" si="57"/>
        <v>0</v>
      </c>
      <c r="L193" s="4">
        <f t="shared" si="57"/>
        <v>0</v>
      </c>
      <c r="M193" s="4">
        <f t="shared" si="57"/>
        <v>0</v>
      </c>
      <c r="N193" s="4">
        <f t="shared" si="57"/>
        <v>0</v>
      </c>
      <c r="O193" s="4">
        <f t="shared" si="57"/>
        <v>0</v>
      </c>
      <c r="P193" s="4">
        <f t="shared" si="57"/>
        <v>0</v>
      </c>
      <c r="Q193" s="4">
        <f t="shared" si="57"/>
        <v>0</v>
      </c>
      <c r="R193" s="4">
        <f t="shared" si="57"/>
        <v>0</v>
      </c>
      <c r="S193" s="4">
        <f t="shared" si="57"/>
        <v>0</v>
      </c>
      <c r="T193" s="4">
        <f t="shared" si="57"/>
        <v>0</v>
      </c>
      <c r="U193" s="4">
        <f t="shared" si="57"/>
        <v>0</v>
      </c>
      <c r="V193" s="4">
        <f t="shared" si="57"/>
        <v>0</v>
      </c>
      <c r="W193" s="4">
        <f t="shared" si="57"/>
        <v>0</v>
      </c>
      <c r="X193" s="4">
        <f t="shared" si="57"/>
        <v>0</v>
      </c>
      <c r="Y193" s="4">
        <f t="shared" si="57"/>
        <v>0</v>
      </c>
      <c r="Z193" s="4">
        <f t="shared" si="57"/>
        <v>0</v>
      </c>
      <c r="AA193" s="4">
        <f t="shared" si="57"/>
        <v>0</v>
      </c>
      <c r="AB193" s="4">
        <f t="shared" si="57"/>
        <v>0</v>
      </c>
      <c r="AC193" s="4">
        <f t="shared" si="57"/>
        <v>0</v>
      </c>
      <c r="AD193" s="4">
        <f t="shared" si="57"/>
        <v>0</v>
      </c>
      <c r="AE193" s="4">
        <f t="shared" si="57"/>
        <v>0</v>
      </c>
      <c r="AF193" s="4">
        <f t="shared" si="57"/>
        <v>0</v>
      </c>
      <c r="AG193" s="4">
        <f t="shared" si="57"/>
        <v>0</v>
      </c>
      <c r="AH193" s="4">
        <f t="shared" si="57"/>
        <v>0</v>
      </c>
      <c r="AI193" s="4">
        <f t="shared" si="57"/>
        <v>0</v>
      </c>
      <c r="AJ193" s="4">
        <f t="shared" si="57"/>
        <v>0</v>
      </c>
      <c r="AK193" s="4">
        <f t="shared" si="57"/>
        <v>0</v>
      </c>
      <c r="AL193" s="4">
        <f t="shared" si="57"/>
        <v>0</v>
      </c>
      <c r="AM193" s="4">
        <f t="shared" si="57"/>
        <v>0</v>
      </c>
      <c r="AN193" s="4">
        <f t="shared" si="57"/>
        <v>0</v>
      </c>
      <c r="AO193" s="4">
        <f t="shared" si="57"/>
        <v>0</v>
      </c>
      <c r="AP193" s="4">
        <f t="shared" si="57"/>
        <v>0</v>
      </c>
      <c r="AQ193" s="4">
        <f t="shared" si="57"/>
        <v>0</v>
      </c>
      <c r="AR193" s="4">
        <f t="shared" si="57"/>
        <v>0</v>
      </c>
      <c r="AS193" s="4">
        <f t="shared" si="57"/>
        <v>0</v>
      </c>
      <c r="AT193" s="4">
        <f t="shared" si="57"/>
        <v>0</v>
      </c>
      <c r="AU193" s="4">
        <f t="shared" si="57"/>
        <v>0</v>
      </c>
      <c r="AV193" s="4">
        <f t="shared" si="57"/>
        <v>0</v>
      </c>
      <c r="AW193" s="4">
        <f t="shared" si="57"/>
        <v>0</v>
      </c>
      <c r="AX193" s="4">
        <f t="shared" si="57"/>
        <v>0</v>
      </c>
      <c r="AY193" s="4">
        <f t="shared" si="57"/>
        <v>0</v>
      </c>
      <c r="AZ193" s="4">
        <f t="shared" si="57"/>
        <v>0</v>
      </c>
      <c r="BA193" s="4">
        <f t="shared" si="57"/>
        <v>0</v>
      </c>
      <c r="BB193" s="4">
        <f t="shared" si="57"/>
        <v>0</v>
      </c>
      <c r="BC193" s="4">
        <f t="shared" si="57"/>
        <v>0</v>
      </c>
      <c r="BD193" s="4">
        <f t="shared" si="57"/>
        <v>0</v>
      </c>
      <c r="BE193" s="4">
        <f t="shared" si="57"/>
        <v>0</v>
      </c>
      <c r="BF193" s="4">
        <f t="shared" si="57"/>
        <v>0</v>
      </c>
      <c r="BG193" s="4">
        <f t="shared" si="57"/>
        <v>0</v>
      </c>
      <c r="BH193" s="4">
        <f t="shared" si="57"/>
        <v>0</v>
      </c>
      <c r="BI193" s="4">
        <f t="shared" si="57"/>
        <v>0</v>
      </c>
      <c r="BJ193" s="4">
        <f t="shared" si="57"/>
        <v>0</v>
      </c>
      <c r="BK193" s="4">
        <f t="shared" si="57"/>
        <v>0</v>
      </c>
      <c r="BL193" s="4">
        <f t="shared" si="57"/>
        <v>0</v>
      </c>
      <c r="BM193" s="4">
        <f t="shared" si="57"/>
        <v>0</v>
      </c>
      <c r="BN193" s="4">
        <f t="shared" si="57"/>
        <v>0</v>
      </c>
      <c r="BO193" s="4">
        <f t="shared" si="57"/>
        <v>0</v>
      </c>
      <c r="BP193" s="4">
        <f t="shared" si="57"/>
        <v>0</v>
      </c>
      <c r="BQ193" s="4">
        <f t="shared" si="57"/>
        <v>0</v>
      </c>
      <c r="BR193" s="4">
        <f t="shared" si="57"/>
        <v>0</v>
      </c>
      <c r="BS193" s="4">
        <f t="shared" si="57"/>
        <v>0</v>
      </c>
      <c r="BT193" s="4">
        <f t="shared" si="57"/>
        <v>0</v>
      </c>
      <c r="BU193" s="4">
        <f t="shared" si="57"/>
        <v>0</v>
      </c>
      <c r="BV193" s="4">
        <f t="shared" si="57"/>
        <v>0</v>
      </c>
      <c r="BW193" s="4">
        <f t="shared" si="57"/>
        <v>0</v>
      </c>
      <c r="BX193" s="4">
        <f t="shared" si="57"/>
        <v>0</v>
      </c>
      <c r="BY193" s="4">
        <f t="shared" si="57"/>
        <v>0</v>
      </c>
      <c r="BZ193" s="4">
        <f t="shared" si="57"/>
        <v>0</v>
      </c>
      <c r="CA193" s="4">
        <f t="shared" si="57"/>
        <v>0</v>
      </c>
      <c r="CB193" s="4">
        <f t="shared" si="57"/>
        <v>0</v>
      </c>
      <c r="CC193" s="4">
        <f t="shared" si="57"/>
        <v>0</v>
      </c>
      <c r="CD193" s="4">
        <f t="shared" si="57"/>
        <v>0</v>
      </c>
      <c r="CE193" s="4">
        <f t="shared" si="57"/>
        <v>0</v>
      </c>
      <c r="CF193" s="4">
        <f t="shared" si="57"/>
        <v>0</v>
      </c>
      <c r="CG193" s="4">
        <f t="shared" si="57"/>
        <v>0</v>
      </c>
      <c r="CH193" s="4">
        <f t="shared" si="57"/>
        <v>0</v>
      </c>
      <c r="CI193" s="4">
        <f t="shared" si="57"/>
        <v>0</v>
      </c>
      <c r="CJ193" s="4">
        <f t="shared" si="57"/>
        <v>0</v>
      </c>
    </row>
    <row r="194" ht="15.75" customHeight="1">
      <c r="A194" s="16"/>
      <c r="B194" s="4" t="s">
        <v>78</v>
      </c>
      <c r="C194" s="4">
        <f t="shared" ref="C194:CJ194" si="58">C126/$E58</f>
        <v>0</v>
      </c>
      <c r="D194" s="4">
        <f t="shared" si="58"/>
        <v>0</v>
      </c>
      <c r="E194" s="4">
        <f t="shared" si="58"/>
        <v>0</v>
      </c>
      <c r="F194" s="4">
        <f t="shared" si="58"/>
        <v>0</v>
      </c>
      <c r="G194" s="4">
        <f t="shared" si="58"/>
        <v>0</v>
      </c>
      <c r="H194" s="4">
        <f t="shared" si="58"/>
        <v>0</v>
      </c>
      <c r="I194" s="4">
        <f t="shared" si="58"/>
        <v>0</v>
      </c>
      <c r="J194" s="4">
        <f t="shared" si="58"/>
        <v>0</v>
      </c>
      <c r="K194" s="4">
        <f t="shared" si="58"/>
        <v>0</v>
      </c>
      <c r="L194" s="4">
        <f t="shared" si="58"/>
        <v>0</v>
      </c>
      <c r="M194" s="4">
        <f t="shared" si="58"/>
        <v>0</v>
      </c>
      <c r="N194" s="4">
        <f t="shared" si="58"/>
        <v>0</v>
      </c>
      <c r="O194" s="4">
        <f t="shared" si="58"/>
        <v>0</v>
      </c>
      <c r="P194" s="4">
        <f t="shared" si="58"/>
        <v>0</v>
      </c>
      <c r="Q194" s="4">
        <f t="shared" si="58"/>
        <v>0</v>
      </c>
      <c r="R194" s="4">
        <f t="shared" si="58"/>
        <v>0</v>
      </c>
      <c r="S194" s="4">
        <f t="shared" si="58"/>
        <v>0</v>
      </c>
      <c r="T194" s="4">
        <f t="shared" si="58"/>
        <v>0</v>
      </c>
      <c r="U194" s="4">
        <f t="shared" si="58"/>
        <v>0</v>
      </c>
      <c r="V194" s="4">
        <f t="shared" si="58"/>
        <v>0</v>
      </c>
      <c r="W194" s="4">
        <f t="shared" si="58"/>
        <v>0</v>
      </c>
      <c r="X194" s="4">
        <f t="shared" si="58"/>
        <v>0</v>
      </c>
      <c r="Y194" s="4">
        <f t="shared" si="58"/>
        <v>0</v>
      </c>
      <c r="Z194" s="4">
        <f t="shared" si="58"/>
        <v>0</v>
      </c>
      <c r="AA194" s="4">
        <f t="shared" si="58"/>
        <v>0</v>
      </c>
      <c r="AB194" s="4">
        <f t="shared" si="58"/>
        <v>0</v>
      </c>
      <c r="AC194" s="4">
        <f t="shared" si="58"/>
        <v>0</v>
      </c>
      <c r="AD194" s="4">
        <f t="shared" si="58"/>
        <v>0</v>
      </c>
      <c r="AE194" s="4">
        <f t="shared" si="58"/>
        <v>0</v>
      </c>
      <c r="AF194" s="4">
        <f t="shared" si="58"/>
        <v>0</v>
      </c>
      <c r="AG194" s="4">
        <f t="shared" si="58"/>
        <v>0</v>
      </c>
      <c r="AH194" s="4">
        <f t="shared" si="58"/>
        <v>0</v>
      </c>
      <c r="AI194" s="4">
        <f t="shared" si="58"/>
        <v>0</v>
      </c>
      <c r="AJ194" s="4">
        <f t="shared" si="58"/>
        <v>0</v>
      </c>
      <c r="AK194" s="4">
        <f t="shared" si="58"/>
        <v>0</v>
      </c>
      <c r="AL194" s="4">
        <f t="shared" si="58"/>
        <v>0</v>
      </c>
      <c r="AM194" s="4">
        <f t="shared" si="58"/>
        <v>0</v>
      </c>
      <c r="AN194" s="4">
        <f t="shared" si="58"/>
        <v>0</v>
      </c>
      <c r="AO194" s="4">
        <f t="shared" si="58"/>
        <v>0</v>
      </c>
      <c r="AP194" s="4">
        <f t="shared" si="58"/>
        <v>0</v>
      </c>
      <c r="AQ194" s="4">
        <f t="shared" si="58"/>
        <v>0</v>
      </c>
      <c r="AR194" s="4">
        <f t="shared" si="58"/>
        <v>0</v>
      </c>
      <c r="AS194" s="4">
        <f t="shared" si="58"/>
        <v>0</v>
      </c>
      <c r="AT194" s="4">
        <f t="shared" si="58"/>
        <v>0</v>
      </c>
      <c r="AU194" s="4">
        <f t="shared" si="58"/>
        <v>0</v>
      </c>
      <c r="AV194" s="4">
        <f t="shared" si="58"/>
        <v>0</v>
      </c>
      <c r="AW194" s="4">
        <f t="shared" si="58"/>
        <v>0</v>
      </c>
      <c r="AX194" s="4">
        <f t="shared" si="58"/>
        <v>0</v>
      </c>
      <c r="AY194" s="4">
        <f t="shared" si="58"/>
        <v>0</v>
      </c>
      <c r="AZ194" s="4">
        <f t="shared" si="58"/>
        <v>0</v>
      </c>
      <c r="BA194" s="4">
        <f t="shared" si="58"/>
        <v>0</v>
      </c>
      <c r="BB194" s="4">
        <f t="shared" si="58"/>
        <v>0</v>
      </c>
      <c r="BC194" s="4">
        <f t="shared" si="58"/>
        <v>0</v>
      </c>
      <c r="BD194" s="4">
        <f t="shared" si="58"/>
        <v>0</v>
      </c>
      <c r="BE194" s="4">
        <f t="shared" si="58"/>
        <v>0</v>
      </c>
      <c r="BF194" s="4">
        <f t="shared" si="58"/>
        <v>0</v>
      </c>
      <c r="BG194" s="4">
        <f t="shared" si="58"/>
        <v>0</v>
      </c>
      <c r="BH194" s="4">
        <f t="shared" si="58"/>
        <v>0</v>
      </c>
      <c r="BI194" s="4">
        <f t="shared" si="58"/>
        <v>0</v>
      </c>
      <c r="BJ194" s="4">
        <f t="shared" si="58"/>
        <v>0</v>
      </c>
      <c r="BK194" s="4">
        <f t="shared" si="58"/>
        <v>0</v>
      </c>
      <c r="BL194" s="4">
        <f t="shared" si="58"/>
        <v>0</v>
      </c>
      <c r="BM194" s="4">
        <f t="shared" si="58"/>
        <v>0</v>
      </c>
      <c r="BN194" s="4">
        <f t="shared" si="58"/>
        <v>0</v>
      </c>
      <c r="BO194" s="4">
        <f t="shared" si="58"/>
        <v>0</v>
      </c>
      <c r="BP194" s="4">
        <f t="shared" si="58"/>
        <v>0</v>
      </c>
      <c r="BQ194" s="4">
        <f t="shared" si="58"/>
        <v>0</v>
      </c>
      <c r="BR194" s="4">
        <f t="shared" si="58"/>
        <v>0</v>
      </c>
      <c r="BS194" s="4">
        <f t="shared" si="58"/>
        <v>0</v>
      </c>
      <c r="BT194" s="4">
        <f t="shared" si="58"/>
        <v>0</v>
      </c>
      <c r="BU194" s="4">
        <f t="shared" si="58"/>
        <v>0</v>
      </c>
      <c r="BV194" s="4">
        <f t="shared" si="58"/>
        <v>0</v>
      </c>
      <c r="BW194" s="4">
        <f t="shared" si="58"/>
        <v>0</v>
      </c>
      <c r="BX194" s="4">
        <f t="shared" si="58"/>
        <v>0</v>
      </c>
      <c r="BY194" s="4">
        <f t="shared" si="58"/>
        <v>0</v>
      </c>
      <c r="BZ194" s="4">
        <f t="shared" si="58"/>
        <v>0</v>
      </c>
      <c r="CA194" s="4">
        <f t="shared" si="58"/>
        <v>0</v>
      </c>
      <c r="CB194" s="4">
        <f t="shared" si="58"/>
        <v>0</v>
      </c>
      <c r="CC194" s="4">
        <f t="shared" si="58"/>
        <v>0</v>
      </c>
      <c r="CD194" s="4">
        <f t="shared" si="58"/>
        <v>0</v>
      </c>
      <c r="CE194" s="4">
        <f t="shared" si="58"/>
        <v>0</v>
      </c>
      <c r="CF194" s="4">
        <f t="shared" si="58"/>
        <v>0</v>
      </c>
      <c r="CG194" s="4">
        <f t="shared" si="58"/>
        <v>0</v>
      </c>
      <c r="CH194" s="4">
        <f t="shared" si="58"/>
        <v>0</v>
      </c>
      <c r="CI194" s="4">
        <f t="shared" si="58"/>
        <v>0</v>
      </c>
      <c r="CJ194" s="4">
        <f t="shared" si="58"/>
        <v>0</v>
      </c>
    </row>
    <row r="195" ht="15.75" customHeight="1">
      <c r="A195" s="8" t="s">
        <v>79</v>
      </c>
      <c r="B195" s="4" t="s">
        <v>80</v>
      </c>
      <c r="C195" s="4">
        <f t="shared" ref="C195:BZ195" si="59">C127/$E59</f>
        <v>0.2301903012</v>
      </c>
      <c r="D195" s="4">
        <f t="shared" si="59"/>
        <v>0.9592868153</v>
      </c>
      <c r="E195" s="4">
        <f t="shared" si="59"/>
        <v>0.341809936</v>
      </c>
      <c r="F195" s="4">
        <f t="shared" si="59"/>
        <v>0.3207098253</v>
      </c>
      <c r="G195" s="4">
        <f t="shared" si="59"/>
        <v>0.9464558138</v>
      </c>
      <c r="H195" s="4">
        <f t="shared" si="59"/>
        <v>0.04086040629</v>
      </c>
      <c r="I195" s="4">
        <f t="shared" si="59"/>
        <v>0</v>
      </c>
      <c r="J195" s="4">
        <f t="shared" si="59"/>
        <v>0.9016421627</v>
      </c>
      <c r="K195" s="4">
        <f t="shared" si="59"/>
        <v>0.576062169</v>
      </c>
      <c r="L195" s="4">
        <f t="shared" si="59"/>
        <v>1.146075409</v>
      </c>
      <c r="M195" s="4">
        <f t="shared" si="59"/>
        <v>0.139193542</v>
      </c>
      <c r="N195" s="4">
        <f t="shared" si="59"/>
        <v>0.4009465655</v>
      </c>
      <c r="O195" s="4">
        <f t="shared" si="59"/>
        <v>0.929387005</v>
      </c>
      <c r="P195" s="4">
        <f t="shared" si="59"/>
        <v>0.3399187811</v>
      </c>
      <c r="Q195" s="4">
        <f t="shared" si="59"/>
        <v>0.09839044344</v>
      </c>
      <c r="R195" s="4">
        <f t="shared" si="59"/>
        <v>0</v>
      </c>
      <c r="S195" s="4">
        <f t="shared" si="59"/>
        <v>0.03306853213</v>
      </c>
      <c r="T195" s="4">
        <f t="shared" si="59"/>
        <v>0</v>
      </c>
      <c r="U195" s="4">
        <f t="shared" si="59"/>
        <v>0</v>
      </c>
      <c r="V195" s="4">
        <f t="shared" si="59"/>
        <v>0.9018101336</v>
      </c>
      <c r="W195" s="4">
        <f t="shared" si="59"/>
        <v>0.3991403842</v>
      </c>
      <c r="X195" s="4">
        <f t="shared" si="59"/>
        <v>0.394965813</v>
      </c>
      <c r="Y195" s="4">
        <f t="shared" si="59"/>
        <v>0.2966524385</v>
      </c>
      <c r="Z195" s="4">
        <f t="shared" si="59"/>
        <v>1.045821477</v>
      </c>
      <c r="AA195" s="4">
        <f t="shared" si="59"/>
        <v>0.6400413011</v>
      </c>
      <c r="AB195" s="4">
        <f t="shared" si="59"/>
        <v>0.5294364082</v>
      </c>
      <c r="AC195" s="4">
        <f t="shared" si="59"/>
        <v>0.8183443997</v>
      </c>
      <c r="AD195" s="4">
        <f t="shared" si="59"/>
        <v>1.835829183</v>
      </c>
      <c r="AE195" s="4" t="str">
        <f t="shared" si="59"/>
        <v>#VALUE!</v>
      </c>
      <c r="AF195" s="4">
        <f t="shared" si="59"/>
        <v>0.2860505098</v>
      </c>
      <c r="AG195" s="4">
        <f t="shared" si="59"/>
        <v>0.6065054146</v>
      </c>
      <c r="AH195" s="4">
        <f t="shared" si="59"/>
        <v>0.8287437752</v>
      </c>
      <c r="AI195" s="4">
        <f t="shared" si="59"/>
        <v>0.1806003478</v>
      </c>
      <c r="AJ195" s="4">
        <f t="shared" si="59"/>
        <v>0.6806823571</v>
      </c>
      <c r="AK195" s="4">
        <f t="shared" si="59"/>
        <v>1.613466327</v>
      </c>
      <c r="AL195" s="4">
        <f t="shared" si="59"/>
        <v>1.018598332</v>
      </c>
      <c r="AM195" s="4">
        <f t="shared" si="59"/>
        <v>0.5021905383</v>
      </c>
      <c r="AN195" s="4">
        <f t="shared" si="59"/>
        <v>0.1283722631</v>
      </c>
      <c r="AO195" s="4">
        <f t="shared" si="59"/>
        <v>0.4688799304</v>
      </c>
      <c r="AP195" s="4">
        <f t="shared" si="59"/>
        <v>0.2165728006</v>
      </c>
      <c r="AQ195" s="4">
        <f t="shared" si="59"/>
        <v>8.924297486</v>
      </c>
      <c r="AR195" s="4">
        <f t="shared" si="59"/>
        <v>0</v>
      </c>
      <c r="AS195" s="4">
        <f t="shared" si="59"/>
        <v>0</v>
      </c>
      <c r="AT195" s="4">
        <f t="shared" si="59"/>
        <v>5.472794641</v>
      </c>
      <c r="AU195" s="4">
        <f t="shared" si="59"/>
        <v>0</v>
      </c>
      <c r="AV195" s="4">
        <f t="shared" si="59"/>
        <v>0</v>
      </c>
      <c r="AW195" s="4">
        <f t="shared" si="59"/>
        <v>0</v>
      </c>
      <c r="AX195" s="4">
        <f t="shared" si="59"/>
        <v>0.04541044186</v>
      </c>
      <c r="AY195" s="4">
        <f t="shared" si="59"/>
        <v>0.04907418386</v>
      </c>
      <c r="AZ195" s="4">
        <f t="shared" si="59"/>
        <v>0.017995613</v>
      </c>
      <c r="BA195" s="4">
        <f t="shared" si="59"/>
        <v>0.01004762469</v>
      </c>
      <c r="BB195" s="4">
        <f t="shared" si="59"/>
        <v>0.09305687297</v>
      </c>
      <c r="BC195" s="4">
        <f t="shared" si="59"/>
        <v>0.03596751245</v>
      </c>
      <c r="BD195" s="4">
        <f t="shared" si="59"/>
        <v>1.981290017</v>
      </c>
      <c r="BE195" s="4">
        <f t="shared" si="59"/>
        <v>0</v>
      </c>
      <c r="BF195" s="4">
        <f t="shared" si="59"/>
        <v>0.5955408663</v>
      </c>
      <c r="BG195" s="4">
        <f t="shared" si="59"/>
        <v>0</v>
      </c>
      <c r="BH195" s="4">
        <f t="shared" si="59"/>
        <v>0.8996413327</v>
      </c>
      <c r="BI195" s="4">
        <f t="shared" si="59"/>
        <v>0</v>
      </c>
      <c r="BJ195" s="4">
        <f t="shared" si="59"/>
        <v>0</v>
      </c>
      <c r="BK195" s="4">
        <f t="shared" si="59"/>
        <v>0.03050845783</v>
      </c>
      <c r="BL195" s="4">
        <f t="shared" si="59"/>
        <v>0.08032467789</v>
      </c>
      <c r="BM195" s="4" t="str">
        <f t="shared" si="59"/>
        <v>#VALUE!</v>
      </c>
      <c r="BN195" s="4">
        <f t="shared" si="59"/>
        <v>0</v>
      </c>
      <c r="BO195" s="4">
        <f t="shared" si="59"/>
        <v>0</v>
      </c>
      <c r="BP195" s="4">
        <f t="shared" si="59"/>
        <v>0</v>
      </c>
      <c r="BQ195" s="4">
        <f t="shared" si="59"/>
        <v>5.093575607</v>
      </c>
      <c r="BR195" s="4">
        <f t="shared" si="59"/>
        <v>12.29434728</v>
      </c>
      <c r="BS195" s="4">
        <f t="shared" si="59"/>
        <v>1.415355505</v>
      </c>
      <c r="BT195" s="4">
        <f t="shared" si="59"/>
        <v>0.5171261165</v>
      </c>
      <c r="BU195" s="4">
        <f t="shared" si="59"/>
        <v>0.2549017864</v>
      </c>
      <c r="BV195" s="4">
        <f t="shared" si="59"/>
        <v>0.1791755592</v>
      </c>
      <c r="BW195" s="4">
        <f t="shared" si="59"/>
        <v>0.2306695123</v>
      </c>
      <c r="BX195" s="4">
        <f t="shared" si="59"/>
        <v>0.431049917</v>
      </c>
      <c r="BY195" s="4">
        <f t="shared" si="59"/>
        <v>0.1769751403</v>
      </c>
      <c r="BZ195" s="4">
        <f t="shared" si="59"/>
        <v>0.4071871789</v>
      </c>
      <c r="CA195" s="4" t="str">
        <f>CB127/$E59</f>
        <v>#VALUE!</v>
      </c>
      <c r="CB195" s="4" t="str">
        <f>#REF!/$E59</f>
        <v>#REF!</v>
      </c>
      <c r="CC195" s="4">
        <f t="shared" ref="CC195:CJ195" si="60">CC127/$E59</f>
        <v>0.02403070903</v>
      </c>
      <c r="CD195" s="4">
        <f t="shared" si="60"/>
        <v>0</v>
      </c>
      <c r="CE195" s="4">
        <f t="shared" si="60"/>
        <v>0</v>
      </c>
      <c r="CF195" s="4">
        <f t="shared" si="60"/>
        <v>0</v>
      </c>
      <c r="CG195" s="4">
        <f t="shared" si="60"/>
        <v>0</v>
      </c>
      <c r="CH195" s="4">
        <f t="shared" si="60"/>
        <v>0.02221069481</v>
      </c>
      <c r="CI195" s="4">
        <f t="shared" si="60"/>
        <v>0</v>
      </c>
      <c r="CJ195" s="4">
        <f t="shared" si="60"/>
        <v>0.01816358391</v>
      </c>
    </row>
    <row r="196" ht="15.75" customHeight="1">
      <c r="A196" s="15"/>
      <c r="B196" s="4" t="s">
        <v>81</v>
      </c>
      <c r="C196" s="4">
        <f t="shared" ref="C196:CJ196" si="61">C128/$E60</f>
        <v>0.1868229854</v>
      </c>
      <c r="D196" s="4">
        <f t="shared" si="61"/>
        <v>0.7260773477</v>
      </c>
      <c r="E196" s="4">
        <f t="shared" si="61"/>
        <v>0.3156376936</v>
      </c>
      <c r="F196" s="4">
        <f t="shared" si="61"/>
        <v>0.1982251236</v>
      </c>
      <c r="G196" s="4">
        <f t="shared" si="61"/>
        <v>0.4835176363</v>
      </c>
      <c r="H196" s="4">
        <f t="shared" si="61"/>
        <v>0.02778514676</v>
      </c>
      <c r="I196" s="4">
        <f t="shared" si="61"/>
        <v>0</v>
      </c>
      <c r="J196" s="4">
        <f t="shared" si="61"/>
        <v>0.4072259941</v>
      </c>
      <c r="K196" s="4">
        <f t="shared" si="61"/>
        <v>0.2898073721</v>
      </c>
      <c r="L196" s="4">
        <f t="shared" si="61"/>
        <v>0.6722016395</v>
      </c>
      <c r="M196" s="4">
        <f t="shared" si="61"/>
        <v>0.1433437597</v>
      </c>
      <c r="N196" s="4">
        <f t="shared" si="61"/>
        <v>0.2129427987</v>
      </c>
      <c r="O196" s="4">
        <f t="shared" si="61"/>
        <v>0.4130642439</v>
      </c>
      <c r="P196" s="4">
        <f t="shared" si="61"/>
        <v>0.1410217744</v>
      </c>
      <c r="Q196" s="4">
        <f t="shared" si="61"/>
        <v>0.04174832786</v>
      </c>
      <c r="R196" s="4">
        <f t="shared" si="61"/>
        <v>0</v>
      </c>
      <c r="S196" s="4">
        <f t="shared" si="61"/>
        <v>0.03458971367</v>
      </c>
      <c r="T196" s="4">
        <f t="shared" si="61"/>
        <v>0</v>
      </c>
      <c r="U196" s="4">
        <f t="shared" si="61"/>
        <v>0</v>
      </c>
      <c r="V196" s="4">
        <f t="shared" si="61"/>
        <v>0.6180535872</v>
      </c>
      <c r="W196" s="4">
        <f t="shared" si="61"/>
        <v>0.220132682</v>
      </c>
      <c r="X196" s="4">
        <f t="shared" si="61"/>
        <v>0.3669856455</v>
      </c>
      <c r="Y196" s="4">
        <f t="shared" si="61"/>
        <v>0.4025477283</v>
      </c>
      <c r="Z196" s="4">
        <f t="shared" si="61"/>
        <v>0.8868127978</v>
      </c>
      <c r="AA196" s="4">
        <f t="shared" si="61"/>
        <v>0.3429507773</v>
      </c>
      <c r="AB196" s="4">
        <f t="shared" si="61"/>
        <v>0.260793651</v>
      </c>
      <c r="AC196" s="4">
        <f t="shared" si="61"/>
        <v>0.3214860303</v>
      </c>
      <c r="AD196" s="4">
        <f t="shared" si="61"/>
        <v>1.662472904</v>
      </c>
      <c r="AE196" s="4" t="str">
        <f t="shared" si="61"/>
        <v>#VALUE!</v>
      </c>
      <c r="AF196" s="4">
        <f t="shared" si="61"/>
        <v>0.8893738406</v>
      </c>
      <c r="AG196" s="4">
        <f t="shared" si="61"/>
        <v>0.4940966902</v>
      </c>
      <c r="AH196" s="4">
        <f t="shared" si="61"/>
        <v>0.8246517779</v>
      </c>
      <c r="AI196" s="4">
        <f t="shared" si="61"/>
        <v>0.09478582157</v>
      </c>
      <c r="AJ196" s="4">
        <f t="shared" si="61"/>
        <v>0.6341430694</v>
      </c>
      <c r="AK196" s="4">
        <f t="shared" si="61"/>
        <v>1.488784972</v>
      </c>
      <c r="AL196" s="4">
        <f t="shared" si="61"/>
        <v>0.819415711</v>
      </c>
      <c r="AM196" s="4">
        <f t="shared" si="61"/>
        <v>0.2386480437</v>
      </c>
      <c r="AN196" s="4">
        <f t="shared" si="61"/>
        <v>0.06141358674</v>
      </c>
      <c r="AO196" s="4">
        <f t="shared" si="61"/>
        <v>0.3672771545</v>
      </c>
      <c r="AP196" s="4">
        <f t="shared" si="61"/>
        <v>0.1713861203</v>
      </c>
      <c r="AQ196" s="4">
        <f t="shared" si="61"/>
        <v>2.120827966</v>
      </c>
      <c r="AR196" s="4">
        <f t="shared" si="61"/>
        <v>0</v>
      </c>
      <c r="AS196" s="4">
        <f t="shared" si="61"/>
        <v>0</v>
      </c>
      <c r="AT196" s="4">
        <f t="shared" si="61"/>
        <v>1.994588423</v>
      </c>
      <c r="AU196" s="4">
        <f t="shared" si="61"/>
        <v>0</v>
      </c>
      <c r="AV196" s="4">
        <f t="shared" si="61"/>
        <v>0</v>
      </c>
      <c r="AW196" s="4">
        <f t="shared" si="61"/>
        <v>0</v>
      </c>
      <c r="AX196" s="4">
        <f t="shared" si="61"/>
        <v>0.05171107724</v>
      </c>
      <c r="AY196" s="4">
        <f t="shared" si="61"/>
        <v>0.06617355579</v>
      </c>
      <c r="AZ196" s="4">
        <f t="shared" si="61"/>
        <v>0.0246592421</v>
      </c>
      <c r="BA196" s="4">
        <f t="shared" si="61"/>
        <v>0.01761460894</v>
      </c>
      <c r="BB196" s="4">
        <f t="shared" si="61"/>
        <v>0.06693309313</v>
      </c>
      <c r="BC196" s="4">
        <f t="shared" si="61"/>
        <v>0.04167267673</v>
      </c>
      <c r="BD196" s="4">
        <f t="shared" si="61"/>
        <v>1.014945637</v>
      </c>
      <c r="BE196" s="4">
        <f t="shared" si="61"/>
        <v>0</v>
      </c>
      <c r="BF196" s="4">
        <f t="shared" si="61"/>
        <v>0.4956783032</v>
      </c>
      <c r="BG196" s="4">
        <f t="shared" si="61"/>
        <v>0</v>
      </c>
      <c r="BH196" s="4">
        <f t="shared" si="61"/>
        <v>0.6076480266</v>
      </c>
      <c r="BI196" s="4">
        <f t="shared" si="61"/>
        <v>0</v>
      </c>
      <c r="BJ196" s="4">
        <f t="shared" si="61"/>
        <v>0</v>
      </c>
      <c r="BK196" s="4">
        <f t="shared" si="61"/>
        <v>0.03355884094</v>
      </c>
      <c r="BL196" s="4">
        <f t="shared" si="61"/>
        <v>0.06962022124</v>
      </c>
      <c r="BM196" s="4" t="str">
        <f t="shared" si="61"/>
        <v>#VALUE!</v>
      </c>
      <c r="BN196" s="4">
        <f t="shared" si="61"/>
        <v>0</v>
      </c>
      <c r="BO196" s="4">
        <f t="shared" si="61"/>
        <v>0</v>
      </c>
      <c r="BP196" s="4">
        <f t="shared" si="61"/>
        <v>0</v>
      </c>
      <c r="BQ196" s="4">
        <f t="shared" si="61"/>
        <v>3.394402623</v>
      </c>
      <c r="BR196" s="4">
        <f t="shared" si="61"/>
        <v>6.839901028</v>
      </c>
      <c r="BS196" s="4">
        <f t="shared" si="61"/>
        <v>2.362929736</v>
      </c>
      <c r="BT196" s="4">
        <f t="shared" si="61"/>
        <v>0.5092248987</v>
      </c>
      <c r="BU196" s="4">
        <f t="shared" si="61"/>
        <v>0.2400874325</v>
      </c>
      <c r="BV196" s="4">
        <f t="shared" si="61"/>
        <v>0.1319295174</v>
      </c>
      <c r="BW196" s="4">
        <f t="shared" si="61"/>
        <v>0.1366188787</v>
      </c>
      <c r="BX196" s="4">
        <f t="shared" si="61"/>
        <v>0.3639676697</v>
      </c>
      <c r="BY196" s="4">
        <f t="shared" si="61"/>
        <v>0.289759964</v>
      </c>
      <c r="BZ196" s="4">
        <f t="shared" si="61"/>
        <v>0.3884302189</v>
      </c>
      <c r="CA196" s="4" t="str">
        <f t="shared" si="61"/>
        <v>#VALUE!</v>
      </c>
      <c r="CB196" s="4" t="str">
        <f t="shared" si="61"/>
        <v>#VALUE!</v>
      </c>
      <c r="CC196" s="4">
        <f t="shared" si="61"/>
        <v>0.03281947724</v>
      </c>
      <c r="CD196" s="4">
        <f t="shared" si="61"/>
        <v>0</v>
      </c>
      <c r="CE196" s="4">
        <f t="shared" si="61"/>
        <v>0.01046103816</v>
      </c>
      <c r="CF196" s="4">
        <f t="shared" si="61"/>
        <v>0</v>
      </c>
      <c r="CG196" s="4">
        <f t="shared" si="61"/>
        <v>0</v>
      </c>
      <c r="CH196" s="4">
        <f t="shared" si="61"/>
        <v>0.01506869627</v>
      </c>
      <c r="CI196" s="4">
        <f t="shared" si="61"/>
        <v>0</v>
      </c>
      <c r="CJ196" s="4">
        <f t="shared" si="61"/>
        <v>0.01136279962</v>
      </c>
    </row>
    <row r="197" ht="15.75" customHeight="1">
      <c r="A197" s="15"/>
      <c r="B197" s="4" t="s">
        <v>82</v>
      </c>
      <c r="C197" s="4">
        <f t="shared" ref="C197:CJ197" si="62">C129/$E61</f>
        <v>0.09547218393</v>
      </c>
      <c r="D197" s="4">
        <f t="shared" si="62"/>
        <v>0.689086238</v>
      </c>
      <c r="E197" s="4">
        <f t="shared" si="62"/>
        <v>0.1668188976</v>
      </c>
      <c r="F197" s="4">
        <f t="shared" si="62"/>
        <v>0.1045706916</v>
      </c>
      <c r="G197" s="4">
        <f t="shared" si="62"/>
        <v>0.3028996861</v>
      </c>
      <c r="H197" s="4">
        <f t="shared" si="62"/>
        <v>0.01379087002</v>
      </c>
      <c r="I197" s="4">
        <f t="shared" si="62"/>
        <v>0</v>
      </c>
      <c r="J197" s="4">
        <f t="shared" si="62"/>
        <v>0.2328654655</v>
      </c>
      <c r="K197" s="4">
        <f t="shared" si="62"/>
        <v>0.279339808</v>
      </c>
      <c r="L197" s="4">
        <f t="shared" si="62"/>
        <v>0.3098806441</v>
      </c>
      <c r="M197" s="4">
        <f t="shared" si="62"/>
        <v>0.06169629754</v>
      </c>
      <c r="N197" s="4">
        <f t="shared" si="62"/>
        <v>0.1345869866</v>
      </c>
      <c r="O197" s="4">
        <f t="shared" si="62"/>
        <v>0.2871486287</v>
      </c>
      <c r="P197" s="4">
        <f t="shared" si="62"/>
        <v>0.1166339969</v>
      </c>
      <c r="Q197" s="4">
        <f t="shared" si="62"/>
        <v>0.02643915266</v>
      </c>
      <c r="R197" s="4">
        <f t="shared" si="62"/>
        <v>0</v>
      </c>
      <c r="S197" s="4">
        <f t="shared" si="62"/>
        <v>0</v>
      </c>
      <c r="T197" s="4">
        <f t="shared" si="62"/>
        <v>0</v>
      </c>
      <c r="U197" s="4">
        <f t="shared" si="62"/>
        <v>0</v>
      </c>
      <c r="V197" s="4">
        <f t="shared" si="62"/>
        <v>0.2472150858</v>
      </c>
      <c r="W197" s="4">
        <f t="shared" si="62"/>
        <v>0.08810466192</v>
      </c>
      <c r="X197" s="4">
        <f t="shared" si="62"/>
        <v>0.2512301059</v>
      </c>
      <c r="Y197" s="4">
        <f t="shared" si="62"/>
        <v>0.4629348987</v>
      </c>
      <c r="Z197" s="4">
        <f t="shared" si="62"/>
        <v>1.173060937</v>
      </c>
      <c r="AA197" s="4">
        <f t="shared" si="62"/>
        <v>0.1241714246</v>
      </c>
      <c r="AB197" s="4">
        <f t="shared" si="62"/>
        <v>0.1686433884</v>
      </c>
      <c r="AC197" s="4">
        <f t="shared" si="62"/>
        <v>0.2327628379</v>
      </c>
      <c r="AD197" s="4">
        <f t="shared" si="62"/>
        <v>1.215556749</v>
      </c>
      <c r="AE197" s="4" t="str">
        <f t="shared" si="62"/>
        <v>#VALUE!</v>
      </c>
      <c r="AF197" s="4">
        <f t="shared" si="62"/>
        <v>0.5045332895</v>
      </c>
      <c r="AG197" s="4">
        <f t="shared" si="62"/>
        <v>0.1988056427</v>
      </c>
      <c r="AH197" s="4">
        <f t="shared" si="62"/>
        <v>0.5442649982</v>
      </c>
      <c r="AI197" s="4">
        <f t="shared" si="62"/>
        <v>0.03584782378</v>
      </c>
      <c r="AJ197" s="4">
        <f t="shared" si="62"/>
        <v>0.298412579</v>
      </c>
      <c r="AK197" s="4">
        <f t="shared" si="62"/>
        <v>0.8332768881</v>
      </c>
      <c r="AL197" s="4">
        <f t="shared" si="62"/>
        <v>0.4568399591</v>
      </c>
      <c r="AM197" s="4">
        <f t="shared" si="62"/>
        <v>0.1994567579</v>
      </c>
      <c r="AN197" s="4">
        <f t="shared" si="62"/>
        <v>0.01819587505</v>
      </c>
      <c r="AO197" s="4">
        <f t="shared" si="62"/>
        <v>0.1868312814</v>
      </c>
      <c r="AP197" s="4">
        <f t="shared" si="62"/>
        <v>0.05830502522</v>
      </c>
      <c r="AQ197" s="4">
        <f t="shared" si="62"/>
        <v>3.747399245</v>
      </c>
      <c r="AR197" s="4">
        <f t="shared" si="62"/>
        <v>0</v>
      </c>
      <c r="AS197" s="4">
        <f t="shared" si="62"/>
        <v>0</v>
      </c>
      <c r="AT197" s="4">
        <f t="shared" si="62"/>
        <v>2.985824847</v>
      </c>
      <c r="AU197" s="4">
        <f t="shared" si="62"/>
        <v>0</v>
      </c>
      <c r="AV197" s="4">
        <f t="shared" si="62"/>
        <v>0</v>
      </c>
      <c r="AW197" s="4">
        <f t="shared" si="62"/>
        <v>0</v>
      </c>
      <c r="AX197" s="4">
        <f t="shared" si="62"/>
        <v>0.0353278439</v>
      </c>
      <c r="AY197" s="4">
        <f t="shared" si="62"/>
        <v>0.08539187212</v>
      </c>
      <c r="AZ197" s="4">
        <f t="shared" si="62"/>
        <v>0.01399156401</v>
      </c>
      <c r="BA197" s="4">
        <f t="shared" si="62"/>
        <v>0</v>
      </c>
      <c r="BB197" s="4">
        <f t="shared" si="62"/>
        <v>0.03720022761</v>
      </c>
      <c r="BC197" s="4">
        <f t="shared" si="62"/>
        <v>0.09526236748</v>
      </c>
      <c r="BD197" s="4">
        <f t="shared" si="62"/>
        <v>0.4354592072</v>
      </c>
      <c r="BE197" s="4">
        <f t="shared" si="62"/>
        <v>0</v>
      </c>
      <c r="BF197" s="4">
        <f t="shared" si="62"/>
        <v>0.1987372243</v>
      </c>
      <c r="BG197" s="4">
        <f t="shared" si="62"/>
        <v>0</v>
      </c>
      <c r="BH197" s="4">
        <f t="shared" si="62"/>
        <v>0.2645386262</v>
      </c>
      <c r="BI197" s="4">
        <f t="shared" si="62"/>
        <v>0</v>
      </c>
      <c r="BJ197" s="4">
        <f t="shared" si="62"/>
        <v>0</v>
      </c>
      <c r="BK197" s="4">
        <f t="shared" si="62"/>
        <v>0.03758451099</v>
      </c>
      <c r="BL197" s="4">
        <f t="shared" si="62"/>
        <v>0.06530194753</v>
      </c>
      <c r="BM197" s="4" t="str">
        <f t="shared" si="62"/>
        <v>#VALUE!</v>
      </c>
      <c r="BN197" s="4">
        <f t="shared" si="62"/>
        <v>0</v>
      </c>
      <c r="BO197" s="4">
        <f t="shared" si="62"/>
        <v>0</v>
      </c>
      <c r="BP197" s="4">
        <f t="shared" si="62"/>
        <v>0</v>
      </c>
      <c r="BQ197" s="4">
        <f t="shared" si="62"/>
        <v>2.237183807</v>
      </c>
      <c r="BR197" s="4">
        <f t="shared" si="62"/>
        <v>4.393470832</v>
      </c>
      <c r="BS197" s="4">
        <f t="shared" si="62"/>
        <v>2.602720544</v>
      </c>
      <c r="BT197" s="4">
        <f t="shared" si="62"/>
        <v>0.4074988854</v>
      </c>
      <c r="BU197" s="4">
        <f t="shared" si="62"/>
        <v>0.136543753</v>
      </c>
      <c r="BV197" s="4">
        <f t="shared" si="62"/>
        <v>0.1153739579</v>
      </c>
      <c r="BW197" s="4">
        <f t="shared" si="62"/>
        <v>0.1668040736</v>
      </c>
      <c r="BX197" s="4">
        <f t="shared" si="62"/>
        <v>0.2860299878</v>
      </c>
      <c r="BY197" s="4">
        <f t="shared" si="62"/>
        <v>0.1129736122</v>
      </c>
      <c r="BZ197" s="4">
        <f t="shared" si="62"/>
        <v>0.1395302164</v>
      </c>
      <c r="CA197" s="4" t="str">
        <f t="shared" si="62"/>
        <v>#VALUE!</v>
      </c>
      <c r="CB197" s="4" t="str">
        <f t="shared" si="62"/>
        <v>#VALUE!</v>
      </c>
      <c r="CC197" s="4">
        <f t="shared" si="62"/>
        <v>0.0140907707</v>
      </c>
      <c r="CD197" s="4">
        <f t="shared" si="62"/>
        <v>0</v>
      </c>
      <c r="CE197" s="4">
        <f t="shared" si="62"/>
        <v>0.01334272946</v>
      </c>
      <c r="CF197" s="4">
        <f t="shared" si="62"/>
        <v>0</v>
      </c>
      <c r="CG197" s="4">
        <f t="shared" si="62"/>
        <v>0</v>
      </c>
      <c r="CH197" s="4">
        <f t="shared" si="62"/>
        <v>0.04073631888</v>
      </c>
      <c r="CI197" s="4">
        <f t="shared" si="62"/>
        <v>0</v>
      </c>
      <c r="CJ197" s="4">
        <f t="shared" si="62"/>
        <v>0.01301660173</v>
      </c>
    </row>
    <row r="198" ht="15.75" customHeight="1">
      <c r="A198" s="15"/>
      <c r="B198" s="4" t="s">
        <v>83</v>
      </c>
      <c r="C198" s="4">
        <f t="shared" ref="C198:CJ198" si="63">C130/$E62</f>
        <v>0.1531005797</v>
      </c>
      <c r="D198" s="4">
        <f t="shared" si="63"/>
        <v>0.7771413624</v>
      </c>
      <c r="E198" s="4">
        <f t="shared" si="63"/>
        <v>0.1891397014</v>
      </c>
      <c r="F198" s="4">
        <f t="shared" si="63"/>
        <v>0.1267058291</v>
      </c>
      <c r="G198" s="4">
        <f t="shared" si="63"/>
        <v>0.2888290922</v>
      </c>
      <c r="H198" s="4">
        <f t="shared" si="63"/>
        <v>0.0140008774</v>
      </c>
      <c r="I198" s="4">
        <f t="shared" si="63"/>
        <v>0</v>
      </c>
      <c r="J198" s="4">
        <f t="shared" si="63"/>
        <v>0.1685747398</v>
      </c>
      <c r="K198" s="4">
        <f t="shared" si="63"/>
        <v>0.2070243678</v>
      </c>
      <c r="L198" s="4">
        <f t="shared" si="63"/>
        <v>0.3317185092</v>
      </c>
      <c r="M198" s="4">
        <f t="shared" si="63"/>
        <v>0.06335702003</v>
      </c>
      <c r="N198" s="4">
        <f t="shared" si="63"/>
        <v>0.1335549513</v>
      </c>
      <c r="O198" s="4">
        <f t="shared" si="63"/>
        <v>0.1803598282</v>
      </c>
      <c r="P198" s="4">
        <f t="shared" si="63"/>
        <v>0.07309523083</v>
      </c>
      <c r="Q198" s="4">
        <f t="shared" si="63"/>
        <v>0.03502448042</v>
      </c>
      <c r="R198" s="4">
        <f t="shared" si="63"/>
        <v>0</v>
      </c>
      <c r="S198" s="4">
        <f t="shared" si="63"/>
        <v>0</v>
      </c>
      <c r="T198" s="4">
        <f t="shared" si="63"/>
        <v>0</v>
      </c>
      <c r="U198" s="4">
        <f t="shared" si="63"/>
        <v>0</v>
      </c>
      <c r="V198" s="4">
        <f t="shared" si="63"/>
        <v>0.416167166</v>
      </c>
      <c r="W198" s="4">
        <f t="shared" si="63"/>
        <v>0.09212239507</v>
      </c>
      <c r="X198" s="4">
        <f t="shared" si="63"/>
        <v>0.2746733793</v>
      </c>
      <c r="Y198" s="4">
        <f t="shared" si="63"/>
        <v>0.4211559169</v>
      </c>
      <c r="Z198" s="4">
        <f t="shared" si="63"/>
        <v>1.270998384</v>
      </c>
      <c r="AA198" s="4">
        <f t="shared" si="63"/>
        <v>0.2443033461</v>
      </c>
      <c r="AB198" s="4">
        <f t="shared" si="63"/>
        <v>0.3604029475</v>
      </c>
      <c r="AC198" s="4">
        <f t="shared" si="63"/>
        <v>0.5073089366</v>
      </c>
      <c r="AD198" s="4">
        <f t="shared" si="63"/>
        <v>1.293297033</v>
      </c>
      <c r="AE198" s="4" t="str">
        <f t="shared" si="63"/>
        <v>#VALUE!</v>
      </c>
      <c r="AF198" s="4">
        <f t="shared" si="63"/>
        <v>0.2505601055</v>
      </c>
      <c r="AG198" s="4">
        <f t="shared" si="63"/>
        <v>0.2713444174</v>
      </c>
      <c r="AH198" s="4">
        <f t="shared" si="63"/>
        <v>0.6376006137</v>
      </c>
      <c r="AI198" s="4">
        <f t="shared" si="63"/>
        <v>0.1802143767</v>
      </c>
      <c r="AJ198" s="4">
        <f t="shared" si="63"/>
        <v>0.3991364405</v>
      </c>
      <c r="AK198" s="4">
        <f t="shared" si="63"/>
        <v>1.030797004</v>
      </c>
      <c r="AL198" s="4">
        <f t="shared" si="63"/>
        <v>0.5223291473</v>
      </c>
      <c r="AM198" s="4">
        <f t="shared" si="63"/>
        <v>0.1934445959</v>
      </c>
      <c r="AN198" s="4">
        <f t="shared" si="63"/>
        <v>0.01505891958</v>
      </c>
      <c r="AO198" s="4">
        <f t="shared" si="63"/>
        <v>0.267285852</v>
      </c>
      <c r="AP198" s="4">
        <f t="shared" si="63"/>
        <v>0.09793224307</v>
      </c>
      <c r="AQ198" s="4">
        <f t="shared" si="63"/>
        <v>2.168016394</v>
      </c>
      <c r="AR198" s="4">
        <f t="shared" si="63"/>
        <v>0</v>
      </c>
      <c r="AS198" s="4">
        <f t="shared" si="63"/>
        <v>0</v>
      </c>
      <c r="AT198" s="4">
        <f t="shared" si="63"/>
        <v>2.866045057</v>
      </c>
      <c r="AU198" s="4">
        <f t="shared" si="63"/>
        <v>0</v>
      </c>
      <c r="AV198" s="4">
        <f t="shared" si="63"/>
        <v>0</v>
      </c>
      <c r="AW198" s="4">
        <f t="shared" si="63"/>
        <v>0</v>
      </c>
      <c r="AX198" s="4">
        <f t="shared" si="63"/>
        <v>0.02379304601</v>
      </c>
      <c r="AY198" s="4">
        <f t="shared" si="63"/>
        <v>0.08153141635</v>
      </c>
      <c r="AZ198" s="4">
        <f t="shared" si="63"/>
        <v>0.01371466644</v>
      </c>
      <c r="BA198" s="4">
        <f t="shared" si="63"/>
        <v>0.02784691936</v>
      </c>
      <c r="BB198" s="4">
        <f t="shared" si="63"/>
        <v>0.05030861518</v>
      </c>
      <c r="BC198" s="4">
        <f t="shared" si="63"/>
        <v>0.02925686027</v>
      </c>
      <c r="BD198" s="4">
        <f t="shared" si="63"/>
        <v>0.4426229124</v>
      </c>
      <c r="BE198" s="4">
        <f t="shared" si="63"/>
        <v>0</v>
      </c>
      <c r="BF198" s="4">
        <f t="shared" si="63"/>
        <v>0.2713596663</v>
      </c>
      <c r="BG198" s="4">
        <f t="shared" si="63"/>
        <v>0</v>
      </c>
      <c r="BH198" s="4">
        <f t="shared" si="63"/>
        <v>0.3885513268</v>
      </c>
      <c r="BI198" s="4">
        <f t="shared" si="63"/>
        <v>0</v>
      </c>
      <c r="BJ198" s="4">
        <f t="shared" si="63"/>
        <v>0</v>
      </c>
      <c r="BK198" s="4">
        <f t="shared" si="63"/>
        <v>0.03902204997</v>
      </c>
      <c r="BL198" s="4">
        <f t="shared" si="63"/>
        <v>0.08910662297</v>
      </c>
      <c r="BM198" s="4" t="str">
        <f t="shared" si="63"/>
        <v>#VALUE!</v>
      </c>
      <c r="BN198" s="4">
        <f t="shared" si="63"/>
        <v>0</v>
      </c>
      <c r="BO198" s="4">
        <f t="shared" si="63"/>
        <v>0</v>
      </c>
      <c r="BP198" s="4">
        <f t="shared" si="63"/>
        <v>0</v>
      </c>
      <c r="BQ198" s="4">
        <f t="shared" si="63"/>
        <v>3.462123967</v>
      </c>
      <c r="BR198" s="4">
        <f t="shared" si="63"/>
        <v>6.553441687</v>
      </c>
      <c r="BS198" s="4">
        <f t="shared" si="63"/>
        <v>2.093822066</v>
      </c>
      <c r="BT198" s="4">
        <f t="shared" si="63"/>
        <v>0.5035635611</v>
      </c>
      <c r="BU198" s="4">
        <f t="shared" si="63"/>
        <v>0.2580778353</v>
      </c>
      <c r="BV198" s="4">
        <f t="shared" si="63"/>
        <v>0.113163593</v>
      </c>
      <c r="BW198" s="4">
        <f t="shared" si="63"/>
        <v>0.3061096657</v>
      </c>
      <c r="BX198" s="4">
        <f t="shared" si="63"/>
        <v>0.3361207623</v>
      </c>
      <c r="BY198" s="4">
        <f t="shared" si="63"/>
        <v>0.1248912046</v>
      </c>
      <c r="BZ198" s="4">
        <f t="shared" si="63"/>
        <v>0.3335085007</v>
      </c>
      <c r="CA198" s="4" t="str">
        <f t="shared" si="63"/>
        <v>#VALUE!</v>
      </c>
      <c r="CB198" s="4" t="str">
        <f t="shared" si="63"/>
        <v>#VALUE!</v>
      </c>
      <c r="CC198" s="4">
        <f t="shared" si="63"/>
        <v>0.01327244703</v>
      </c>
      <c r="CD198" s="4">
        <f t="shared" si="63"/>
        <v>0</v>
      </c>
      <c r="CE198" s="4">
        <f t="shared" si="63"/>
        <v>0</v>
      </c>
      <c r="CF198" s="4">
        <f t="shared" si="63"/>
        <v>0</v>
      </c>
      <c r="CG198" s="4">
        <f t="shared" si="63"/>
        <v>0</v>
      </c>
      <c r="CH198" s="4">
        <f t="shared" si="63"/>
        <v>0.01591286049</v>
      </c>
      <c r="CI198" s="4">
        <f t="shared" si="63"/>
        <v>0</v>
      </c>
      <c r="CJ198" s="4">
        <f t="shared" si="63"/>
        <v>0</v>
      </c>
    </row>
    <row r="199" ht="15.75" customHeight="1">
      <c r="A199" s="15"/>
      <c r="B199" s="4" t="s">
        <v>84</v>
      </c>
      <c r="C199" s="4">
        <f t="shared" ref="C199:CJ199" si="64">C131/$E63</f>
        <v>0.1607455972</v>
      </c>
      <c r="D199" s="4">
        <f t="shared" si="64"/>
        <v>0.6282951576</v>
      </c>
      <c r="E199" s="4">
        <f t="shared" si="64"/>
        <v>0.1266449188</v>
      </c>
      <c r="F199" s="4">
        <f t="shared" si="64"/>
        <v>0.07528536044</v>
      </c>
      <c r="G199" s="4">
        <f t="shared" si="64"/>
        <v>0.2245165258</v>
      </c>
      <c r="H199" s="4">
        <f t="shared" si="64"/>
        <v>0</v>
      </c>
      <c r="I199" s="4">
        <f t="shared" si="64"/>
        <v>0</v>
      </c>
      <c r="J199" s="4">
        <f t="shared" si="64"/>
        <v>0.08909161325</v>
      </c>
      <c r="K199" s="4">
        <f t="shared" si="64"/>
        <v>0.0804329137</v>
      </c>
      <c r="L199" s="4">
        <f t="shared" si="64"/>
        <v>0.2232844326</v>
      </c>
      <c r="M199" s="4">
        <f t="shared" si="64"/>
        <v>0.05092970898</v>
      </c>
      <c r="N199" s="4">
        <f t="shared" si="64"/>
        <v>0.08285666862</v>
      </c>
      <c r="O199" s="4">
        <f t="shared" si="64"/>
        <v>0.07752504618</v>
      </c>
      <c r="P199" s="4">
        <f t="shared" si="64"/>
        <v>0.04220397845</v>
      </c>
      <c r="Q199" s="4">
        <f t="shared" si="64"/>
        <v>0</v>
      </c>
      <c r="R199" s="4">
        <f t="shared" si="64"/>
        <v>0</v>
      </c>
      <c r="S199" s="4">
        <f t="shared" si="64"/>
        <v>0</v>
      </c>
      <c r="T199" s="4">
        <f t="shared" si="64"/>
        <v>0</v>
      </c>
      <c r="U199" s="4">
        <f t="shared" si="64"/>
        <v>0</v>
      </c>
      <c r="V199" s="4">
        <f t="shared" si="64"/>
        <v>0.2960087842</v>
      </c>
      <c r="W199" s="4">
        <f t="shared" si="64"/>
        <v>0.05425785007</v>
      </c>
      <c r="X199" s="4">
        <f t="shared" si="64"/>
        <v>0.2585980525</v>
      </c>
      <c r="Y199" s="4">
        <f t="shared" si="64"/>
        <v>0.2309663951</v>
      </c>
      <c r="Z199" s="4">
        <f t="shared" si="64"/>
        <v>0.8397023399</v>
      </c>
      <c r="AA199" s="4">
        <f t="shared" si="64"/>
        <v>0.1414428045</v>
      </c>
      <c r="AB199" s="4">
        <f t="shared" si="64"/>
        <v>0.1420035239</v>
      </c>
      <c r="AC199" s="4">
        <f t="shared" si="64"/>
        <v>0.1317531047</v>
      </c>
      <c r="AD199" s="4">
        <f t="shared" si="64"/>
        <v>0.8831150039</v>
      </c>
      <c r="AE199" s="4" t="str">
        <f t="shared" si="64"/>
        <v>#VALUE!</v>
      </c>
      <c r="AF199" s="4">
        <f t="shared" si="64"/>
        <v>0.2645372096</v>
      </c>
      <c r="AG199" s="4">
        <f t="shared" si="64"/>
        <v>0.233461437</v>
      </c>
      <c r="AH199" s="4">
        <f t="shared" si="64"/>
        <v>0.4425001915</v>
      </c>
      <c r="AI199" s="4">
        <f t="shared" si="64"/>
        <v>0.1072910549</v>
      </c>
      <c r="AJ199" s="4">
        <f t="shared" si="64"/>
        <v>0.3310585361</v>
      </c>
      <c r="AK199" s="4">
        <f t="shared" si="64"/>
        <v>0.9036190342</v>
      </c>
      <c r="AL199" s="4">
        <f t="shared" si="64"/>
        <v>0.386568695</v>
      </c>
      <c r="AM199" s="4">
        <f t="shared" si="64"/>
        <v>0.07695794285</v>
      </c>
      <c r="AN199" s="4">
        <f t="shared" si="64"/>
        <v>0.0292297609</v>
      </c>
      <c r="AO199" s="4">
        <f t="shared" si="64"/>
        <v>0.222999285</v>
      </c>
      <c r="AP199" s="4">
        <f t="shared" si="64"/>
        <v>0.1057929658</v>
      </c>
      <c r="AQ199" s="4">
        <f t="shared" si="64"/>
        <v>2.896645685</v>
      </c>
      <c r="AR199" s="4">
        <f t="shared" si="64"/>
        <v>0</v>
      </c>
      <c r="AS199" s="4">
        <f t="shared" si="64"/>
        <v>0</v>
      </c>
      <c r="AT199" s="4">
        <f t="shared" si="64"/>
        <v>2.243759735</v>
      </c>
      <c r="AU199" s="4">
        <f t="shared" si="64"/>
        <v>0</v>
      </c>
      <c r="AV199" s="4">
        <f t="shared" si="64"/>
        <v>0</v>
      </c>
      <c r="AW199" s="4">
        <f t="shared" si="64"/>
        <v>0</v>
      </c>
      <c r="AX199" s="4">
        <f t="shared" si="64"/>
        <v>0.06857907101</v>
      </c>
      <c r="AY199" s="4">
        <f t="shared" si="64"/>
        <v>0.04615667799</v>
      </c>
      <c r="AZ199" s="4">
        <f t="shared" si="64"/>
        <v>0.01276567674</v>
      </c>
      <c r="BA199" s="4">
        <f t="shared" si="64"/>
        <v>0</v>
      </c>
      <c r="BB199" s="4">
        <f t="shared" si="64"/>
        <v>0.01283909161</v>
      </c>
      <c r="BC199" s="4">
        <f t="shared" si="64"/>
        <v>0.04150387716</v>
      </c>
      <c r="BD199" s="4">
        <f t="shared" si="64"/>
        <v>0.263794549</v>
      </c>
      <c r="BE199" s="4">
        <f t="shared" si="64"/>
        <v>0</v>
      </c>
      <c r="BF199" s="4">
        <f t="shared" si="64"/>
        <v>0.2335965629</v>
      </c>
      <c r="BG199" s="4">
        <f t="shared" si="64"/>
        <v>0</v>
      </c>
      <c r="BH199" s="4">
        <f t="shared" si="64"/>
        <v>0.3012467761</v>
      </c>
      <c r="BI199" s="4">
        <f t="shared" si="64"/>
        <v>0</v>
      </c>
      <c r="BJ199" s="4">
        <f t="shared" si="64"/>
        <v>0</v>
      </c>
      <c r="BK199" s="4">
        <f t="shared" si="64"/>
        <v>0.03241532818</v>
      </c>
      <c r="BL199" s="4">
        <f t="shared" si="64"/>
        <v>0.09575321536</v>
      </c>
      <c r="BM199" s="4" t="str">
        <f t="shared" si="64"/>
        <v>#VALUE!</v>
      </c>
      <c r="BN199" s="4">
        <f t="shared" si="64"/>
        <v>0</v>
      </c>
      <c r="BO199" s="4">
        <f t="shared" si="64"/>
        <v>0</v>
      </c>
      <c r="BP199" s="4">
        <f t="shared" si="64"/>
        <v>0</v>
      </c>
      <c r="BQ199" s="4">
        <f t="shared" si="64"/>
        <v>2.10576743</v>
      </c>
      <c r="BR199" s="4">
        <f t="shared" si="64"/>
        <v>4.29628542</v>
      </c>
      <c r="BS199" s="4">
        <f t="shared" si="64"/>
        <v>1.624391401</v>
      </c>
      <c r="BT199" s="4">
        <f t="shared" si="64"/>
        <v>0.4188563452</v>
      </c>
      <c r="BU199" s="4">
        <f t="shared" si="64"/>
        <v>0.2204904114</v>
      </c>
      <c r="BV199" s="4">
        <f t="shared" si="64"/>
        <v>0.0891150209</v>
      </c>
      <c r="BW199" s="4">
        <f t="shared" si="64"/>
        <v>0.1188214465</v>
      </c>
      <c r="BX199" s="4">
        <f t="shared" si="64"/>
        <v>0.2540654818</v>
      </c>
      <c r="BY199" s="4">
        <f t="shared" si="64"/>
        <v>0.1263395555</v>
      </c>
      <c r="BZ199" s="4">
        <f t="shared" si="64"/>
        <v>0.3433837236</v>
      </c>
      <c r="CA199" s="4" t="str">
        <f t="shared" si="64"/>
        <v>#VALUE!</v>
      </c>
      <c r="CB199" s="4" t="str">
        <f t="shared" si="64"/>
        <v>#VALUE!</v>
      </c>
      <c r="CC199" s="4">
        <f t="shared" si="64"/>
        <v>0</v>
      </c>
      <c r="CD199" s="4">
        <f t="shared" si="64"/>
        <v>0</v>
      </c>
      <c r="CE199" s="4">
        <f t="shared" si="64"/>
        <v>0.01540329239</v>
      </c>
      <c r="CF199" s="4">
        <f t="shared" si="64"/>
        <v>0</v>
      </c>
      <c r="CG199" s="4">
        <f t="shared" si="64"/>
        <v>0</v>
      </c>
      <c r="CH199" s="4">
        <f t="shared" si="64"/>
        <v>0</v>
      </c>
      <c r="CI199" s="4">
        <f t="shared" si="64"/>
        <v>0</v>
      </c>
      <c r="CJ199" s="4">
        <f t="shared" si="64"/>
        <v>0.01647897994</v>
      </c>
    </row>
    <row r="200" ht="15.75" customHeight="1">
      <c r="A200" s="15"/>
      <c r="B200" s="4" t="s">
        <v>85</v>
      </c>
      <c r="C200" s="4">
        <f t="shared" ref="C200:CJ200" si="65">C132/$E64</f>
        <v>0.1171900844</v>
      </c>
      <c r="D200" s="4">
        <f t="shared" si="65"/>
        <v>0.5169979</v>
      </c>
      <c r="E200" s="4">
        <f t="shared" si="65"/>
        <v>0.09234425004</v>
      </c>
      <c r="F200" s="4">
        <f t="shared" si="65"/>
        <v>0.02659197406</v>
      </c>
      <c r="G200" s="4">
        <f t="shared" si="65"/>
        <v>0.1637614829</v>
      </c>
      <c r="H200" s="4">
        <f t="shared" si="65"/>
        <v>0</v>
      </c>
      <c r="I200" s="4">
        <f t="shared" si="65"/>
        <v>0</v>
      </c>
      <c r="J200" s="4">
        <f t="shared" si="65"/>
        <v>0.09892408231</v>
      </c>
      <c r="K200" s="4">
        <f t="shared" si="65"/>
        <v>0.06997282032</v>
      </c>
      <c r="L200" s="4">
        <f t="shared" si="65"/>
        <v>0.08128940477</v>
      </c>
      <c r="M200" s="4">
        <f t="shared" si="65"/>
        <v>0.02568194569</v>
      </c>
      <c r="N200" s="4">
        <f t="shared" si="65"/>
        <v>0.05256474107</v>
      </c>
      <c r="O200" s="4">
        <f t="shared" si="65"/>
        <v>0.1256432907</v>
      </c>
      <c r="P200" s="4">
        <f t="shared" si="65"/>
        <v>0.06386193743</v>
      </c>
      <c r="Q200" s="4">
        <f t="shared" si="65"/>
        <v>0</v>
      </c>
      <c r="R200" s="4">
        <f t="shared" si="65"/>
        <v>0</v>
      </c>
      <c r="S200" s="4">
        <f t="shared" si="65"/>
        <v>0</v>
      </c>
      <c r="T200" s="4">
        <f t="shared" si="65"/>
        <v>0</v>
      </c>
      <c r="U200" s="4">
        <f t="shared" si="65"/>
        <v>0</v>
      </c>
      <c r="V200" s="4">
        <f t="shared" si="65"/>
        <v>0.1902783281</v>
      </c>
      <c r="W200" s="4">
        <f t="shared" si="65"/>
        <v>0.03816423891</v>
      </c>
      <c r="X200" s="4">
        <f t="shared" si="65"/>
        <v>0.05313426614</v>
      </c>
      <c r="Y200" s="4">
        <f t="shared" si="65"/>
        <v>0.1941668515</v>
      </c>
      <c r="Z200" s="4">
        <f t="shared" si="65"/>
        <v>0.3252133598</v>
      </c>
      <c r="AA200" s="4">
        <f t="shared" si="65"/>
        <v>0.08459143846</v>
      </c>
      <c r="AB200" s="4">
        <f t="shared" si="65"/>
        <v>0.175778462</v>
      </c>
      <c r="AC200" s="4">
        <f t="shared" si="65"/>
        <v>0.1251076948</v>
      </c>
      <c r="AD200" s="4">
        <f t="shared" si="65"/>
        <v>0.6258862477</v>
      </c>
      <c r="AE200" s="4" t="str">
        <f t="shared" si="65"/>
        <v>#VALUE!</v>
      </c>
      <c r="AF200" s="4">
        <f t="shared" si="65"/>
        <v>0.2394598479</v>
      </c>
      <c r="AG200" s="4">
        <f t="shared" si="65"/>
        <v>0.2018045463</v>
      </c>
      <c r="AH200" s="4">
        <f t="shared" si="65"/>
        <v>0.2947958737</v>
      </c>
      <c r="AI200" s="4">
        <f t="shared" si="65"/>
        <v>0.06253142991</v>
      </c>
      <c r="AJ200" s="4">
        <f t="shared" si="65"/>
        <v>0.2411199529</v>
      </c>
      <c r="AK200" s="4">
        <f t="shared" si="65"/>
        <v>0.5743308989</v>
      </c>
      <c r="AL200" s="4">
        <f t="shared" si="65"/>
        <v>0.3053623815</v>
      </c>
      <c r="AM200" s="4">
        <f t="shared" si="65"/>
        <v>0.06207459809</v>
      </c>
      <c r="AN200" s="4">
        <f t="shared" si="65"/>
        <v>0.04130753264</v>
      </c>
      <c r="AO200" s="4">
        <f t="shared" si="65"/>
        <v>0.1783728305</v>
      </c>
      <c r="AP200" s="4">
        <f t="shared" si="65"/>
        <v>0.06473803664</v>
      </c>
      <c r="AQ200" s="4">
        <f t="shared" si="65"/>
        <v>1.447633381</v>
      </c>
      <c r="AR200" s="4">
        <f t="shared" si="65"/>
        <v>0</v>
      </c>
      <c r="AS200" s="4">
        <f t="shared" si="65"/>
        <v>0</v>
      </c>
      <c r="AT200" s="4">
        <f t="shared" si="65"/>
        <v>1.250346259</v>
      </c>
      <c r="AU200" s="4">
        <f t="shared" si="65"/>
        <v>0</v>
      </c>
      <c r="AV200" s="4">
        <f t="shared" si="65"/>
        <v>0</v>
      </c>
      <c r="AW200" s="4">
        <f t="shared" si="65"/>
        <v>0</v>
      </c>
      <c r="AX200" s="4">
        <f t="shared" si="65"/>
        <v>0.04261259329</v>
      </c>
      <c r="AY200" s="4">
        <f t="shared" si="65"/>
        <v>0.03538568359</v>
      </c>
      <c r="AZ200" s="4">
        <f t="shared" si="65"/>
        <v>0</v>
      </c>
      <c r="BA200" s="4">
        <f t="shared" si="65"/>
        <v>0.01325660498</v>
      </c>
      <c r="BB200" s="4">
        <f t="shared" si="65"/>
        <v>0</v>
      </c>
      <c r="BC200" s="4">
        <f t="shared" si="65"/>
        <v>0.01984249602</v>
      </c>
      <c r="BD200" s="4">
        <f t="shared" si="65"/>
        <v>0.1077432387</v>
      </c>
      <c r="BE200" s="4">
        <f t="shared" si="65"/>
        <v>0</v>
      </c>
      <c r="BF200" s="4">
        <f t="shared" si="65"/>
        <v>0.2549545652</v>
      </c>
      <c r="BG200" s="4">
        <f t="shared" si="65"/>
        <v>0</v>
      </c>
      <c r="BH200" s="4">
        <f t="shared" si="65"/>
        <v>0.1845455129</v>
      </c>
      <c r="BI200" s="4">
        <f t="shared" si="65"/>
        <v>0</v>
      </c>
      <c r="BJ200" s="4">
        <f t="shared" si="65"/>
        <v>0</v>
      </c>
      <c r="BK200" s="4">
        <f t="shared" si="65"/>
        <v>0.04281859172</v>
      </c>
      <c r="BL200" s="4">
        <f t="shared" si="65"/>
        <v>0.05210306223</v>
      </c>
      <c r="BM200" s="4" t="str">
        <f t="shared" si="65"/>
        <v>#VALUE!</v>
      </c>
      <c r="BN200" s="4">
        <f t="shared" si="65"/>
        <v>0</v>
      </c>
      <c r="BO200" s="4">
        <f t="shared" si="65"/>
        <v>0</v>
      </c>
      <c r="BP200" s="4">
        <f t="shared" si="65"/>
        <v>0</v>
      </c>
      <c r="BQ200" s="4">
        <f t="shared" si="65"/>
        <v>0.7965765484</v>
      </c>
      <c r="BR200" s="4">
        <f t="shared" si="65"/>
        <v>1.511297802</v>
      </c>
      <c r="BS200" s="4">
        <f t="shared" si="65"/>
        <v>1.013548638</v>
      </c>
      <c r="BT200" s="4">
        <f t="shared" si="65"/>
        <v>0.1492761579</v>
      </c>
      <c r="BU200" s="4">
        <f t="shared" si="65"/>
        <v>0.1165102896</v>
      </c>
      <c r="BV200" s="4">
        <f t="shared" si="65"/>
        <v>0.03839083719</v>
      </c>
      <c r="BW200" s="4">
        <f t="shared" si="65"/>
        <v>0.08461930884</v>
      </c>
      <c r="BX200" s="4">
        <f t="shared" si="65"/>
        <v>0.06993767942</v>
      </c>
      <c r="BY200" s="4">
        <f t="shared" si="65"/>
        <v>0.04789948246</v>
      </c>
      <c r="BZ200" s="4">
        <f t="shared" si="65"/>
        <v>0.2104795038</v>
      </c>
      <c r="CA200" s="4" t="str">
        <f t="shared" si="65"/>
        <v>#VALUE!</v>
      </c>
      <c r="CB200" s="4" t="str">
        <f t="shared" si="65"/>
        <v>#VALUE!</v>
      </c>
      <c r="CC200" s="4">
        <f t="shared" si="65"/>
        <v>0</v>
      </c>
      <c r="CD200" s="4">
        <f t="shared" si="65"/>
        <v>0</v>
      </c>
      <c r="CE200" s="4">
        <f t="shared" si="65"/>
        <v>0</v>
      </c>
      <c r="CF200" s="4">
        <f t="shared" si="65"/>
        <v>0</v>
      </c>
      <c r="CG200" s="4">
        <f t="shared" si="65"/>
        <v>0</v>
      </c>
      <c r="CH200" s="4">
        <f t="shared" si="65"/>
        <v>0.01749653741</v>
      </c>
      <c r="CI200" s="4">
        <f t="shared" si="65"/>
        <v>0</v>
      </c>
      <c r="CJ200" s="4">
        <f t="shared" si="65"/>
        <v>0</v>
      </c>
    </row>
    <row r="201" ht="15.75" customHeight="1">
      <c r="A201" s="15"/>
      <c r="B201" s="4" t="s">
        <v>86</v>
      </c>
      <c r="C201" s="4" t="str">
        <f t="shared" ref="C201:CJ201" si="66">C133/$E65</f>
        <v>#VALUE!</v>
      </c>
      <c r="D201" s="4" t="str">
        <f t="shared" si="66"/>
        <v>#VALUE!</v>
      </c>
      <c r="E201" s="4" t="str">
        <f t="shared" si="66"/>
        <v>#VALUE!</v>
      </c>
      <c r="F201" s="4" t="str">
        <f t="shared" si="66"/>
        <v>#VALUE!</v>
      </c>
      <c r="G201" s="4" t="str">
        <f t="shared" si="66"/>
        <v>#VALUE!</v>
      </c>
      <c r="H201" s="4" t="str">
        <f t="shared" si="66"/>
        <v>#VALUE!</v>
      </c>
      <c r="I201" s="4" t="str">
        <f t="shared" si="66"/>
        <v>#VALUE!</v>
      </c>
      <c r="J201" s="4" t="str">
        <f t="shared" si="66"/>
        <v>#VALUE!</v>
      </c>
      <c r="K201" s="4" t="str">
        <f t="shared" si="66"/>
        <v>#VALUE!</v>
      </c>
      <c r="L201" s="4" t="str">
        <f t="shared" si="66"/>
        <v>#VALUE!</v>
      </c>
      <c r="M201" s="4" t="str">
        <f t="shared" si="66"/>
        <v>#VALUE!</v>
      </c>
      <c r="N201" s="4" t="str">
        <f t="shared" si="66"/>
        <v>#VALUE!</v>
      </c>
      <c r="O201" s="4" t="str">
        <f t="shared" si="66"/>
        <v>#VALUE!</v>
      </c>
      <c r="P201" s="4" t="str">
        <f t="shared" si="66"/>
        <v>#VALUE!</v>
      </c>
      <c r="Q201" s="4" t="str">
        <f t="shared" si="66"/>
        <v>#VALUE!</v>
      </c>
      <c r="R201" s="4" t="str">
        <f t="shared" si="66"/>
        <v>#VALUE!</v>
      </c>
      <c r="S201" s="4" t="str">
        <f t="shared" si="66"/>
        <v>#VALUE!</v>
      </c>
      <c r="T201" s="4" t="str">
        <f t="shared" si="66"/>
        <v>#VALUE!</v>
      </c>
      <c r="U201" s="4" t="str">
        <f t="shared" si="66"/>
        <v>#VALUE!</v>
      </c>
      <c r="V201" s="4" t="str">
        <f t="shared" si="66"/>
        <v>#VALUE!</v>
      </c>
      <c r="W201" s="4" t="str">
        <f t="shared" si="66"/>
        <v>#VALUE!</v>
      </c>
      <c r="X201" s="4" t="str">
        <f t="shared" si="66"/>
        <v>#VALUE!</v>
      </c>
      <c r="Y201" s="4" t="str">
        <f t="shared" si="66"/>
        <v>#VALUE!</v>
      </c>
      <c r="Z201" s="4" t="str">
        <f t="shared" si="66"/>
        <v>#VALUE!</v>
      </c>
      <c r="AA201" s="4" t="str">
        <f t="shared" si="66"/>
        <v>#VALUE!</v>
      </c>
      <c r="AB201" s="4" t="str">
        <f t="shared" si="66"/>
        <v>#VALUE!</v>
      </c>
      <c r="AC201" s="4" t="str">
        <f t="shared" si="66"/>
        <v>#VALUE!</v>
      </c>
      <c r="AD201" s="4" t="str">
        <f t="shared" si="66"/>
        <v>#VALUE!</v>
      </c>
      <c r="AE201" s="4" t="str">
        <f t="shared" si="66"/>
        <v>#VALUE!</v>
      </c>
      <c r="AF201" s="4" t="str">
        <f t="shared" si="66"/>
        <v>#VALUE!</v>
      </c>
      <c r="AG201" s="4" t="str">
        <f t="shared" si="66"/>
        <v>#VALUE!</v>
      </c>
      <c r="AH201" s="4" t="str">
        <f t="shared" si="66"/>
        <v>#VALUE!</v>
      </c>
      <c r="AI201" s="4" t="str">
        <f t="shared" si="66"/>
        <v>#VALUE!</v>
      </c>
      <c r="AJ201" s="4" t="str">
        <f t="shared" si="66"/>
        <v>#VALUE!</v>
      </c>
      <c r="AK201" s="4" t="str">
        <f t="shared" si="66"/>
        <v>#VALUE!</v>
      </c>
      <c r="AL201" s="4" t="str">
        <f t="shared" si="66"/>
        <v>#VALUE!</v>
      </c>
      <c r="AM201" s="4" t="str">
        <f t="shared" si="66"/>
        <v>#VALUE!</v>
      </c>
      <c r="AN201" s="4" t="str">
        <f t="shared" si="66"/>
        <v>#VALUE!</v>
      </c>
      <c r="AO201" s="4" t="str">
        <f t="shared" si="66"/>
        <v>#VALUE!</v>
      </c>
      <c r="AP201" s="4" t="str">
        <f t="shared" si="66"/>
        <v>#VALUE!</v>
      </c>
      <c r="AQ201" s="4" t="str">
        <f t="shared" si="66"/>
        <v>#VALUE!</v>
      </c>
      <c r="AR201" s="4" t="str">
        <f t="shared" si="66"/>
        <v>#VALUE!</v>
      </c>
      <c r="AS201" s="4" t="str">
        <f t="shared" si="66"/>
        <v>#VALUE!</v>
      </c>
      <c r="AT201" s="4" t="str">
        <f t="shared" si="66"/>
        <v>#VALUE!</v>
      </c>
      <c r="AU201" s="4" t="str">
        <f t="shared" si="66"/>
        <v>#VALUE!</v>
      </c>
      <c r="AV201" s="4" t="str">
        <f t="shared" si="66"/>
        <v>#VALUE!</v>
      </c>
      <c r="AW201" s="4" t="str">
        <f t="shared" si="66"/>
        <v>#VALUE!</v>
      </c>
      <c r="AX201" s="4" t="str">
        <f t="shared" si="66"/>
        <v>#VALUE!</v>
      </c>
      <c r="AY201" s="4" t="str">
        <f t="shared" si="66"/>
        <v>#VALUE!</v>
      </c>
      <c r="AZ201" s="4" t="str">
        <f t="shared" si="66"/>
        <v>#VALUE!</v>
      </c>
      <c r="BA201" s="4" t="str">
        <f t="shared" si="66"/>
        <v>#VALUE!</v>
      </c>
      <c r="BB201" s="4" t="str">
        <f t="shared" si="66"/>
        <v>#VALUE!</v>
      </c>
      <c r="BC201" s="4" t="str">
        <f t="shared" si="66"/>
        <v>#VALUE!</v>
      </c>
      <c r="BD201" s="4" t="str">
        <f t="shared" si="66"/>
        <v>#VALUE!</v>
      </c>
      <c r="BE201" s="4" t="str">
        <f t="shared" si="66"/>
        <v>#VALUE!</v>
      </c>
      <c r="BF201" s="4" t="str">
        <f t="shared" si="66"/>
        <v>#VALUE!</v>
      </c>
      <c r="BG201" s="4" t="str">
        <f t="shared" si="66"/>
        <v>#VALUE!</v>
      </c>
      <c r="BH201" s="4" t="str">
        <f t="shared" si="66"/>
        <v>#VALUE!</v>
      </c>
      <c r="BI201" s="4" t="str">
        <f t="shared" si="66"/>
        <v>#VALUE!</v>
      </c>
      <c r="BJ201" s="4" t="str">
        <f t="shared" si="66"/>
        <v>#VALUE!</v>
      </c>
      <c r="BK201" s="4" t="str">
        <f t="shared" si="66"/>
        <v>#VALUE!</v>
      </c>
      <c r="BL201" s="4" t="str">
        <f t="shared" si="66"/>
        <v>#VALUE!</v>
      </c>
      <c r="BM201" s="4" t="str">
        <f t="shared" si="66"/>
        <v>#VALUE!</v>
      </c>
      <c r="BN201" s="4" t="str">
        <f t="shared" si="66"/>
        <v>#VALUE!</v>
      </c>
      <c r="BO201" s="4" t="str">
        <f t="shared" si="66"/>
        <v>#VALUE!</v>
      </c>
      <c r="BP201" s="4" t="str">
        <f t="shared" si="66"/>
        <v>#VALUE!</v>
      </c>
      <c r="BQ201" s="4" t="str">
        <f t="shared" si="66"/>
        <v>#VALUE!</v>
      </c>
      <c r="BR201" s="4" t="str">
        <f t="shared" si="66"/>
        <v>#VALUE!</v>
      </c>
      <c r="BS201" s="4" t="str">
        <f t="shared" si="66"/>
        <v>#VALUE!</v>
      </c>
      <c r="BT201" s="4" t="str">
        <f t="shared" si="66"/>
        <v>#VALUE!</v>
      </c>
      <c r="BU201" s="4" t="str">
        <f t="shared" si="66"/>
        <v>#VALUE!</v>
      </c>
      <c r="BV201" s="4" t="str">
        <f t="shared" si="66"/>
        <v>#VALUE!</v>
      </c>
      <c r="BW201" s="4" t="str">
        <f t="shared" si="66"/>
        <v>#VALUE!</v>
      </c>
      <c r="BX201" s="4" t="str">
        <f t="shared" si="66"/>
        <v>#VALUE!</v>
      </c>
      <c r="BY201" s="4" t="str">
        <f t="shared" si="66"/>
        <v>#VALUE!</v>
      </c>
      <c r="BZ201" s="4" t="str">
        <f t="shared" si="66"/>
        <v>#VALUE!</v>
      </c>
      <c r="CA201" s="4" t="str">
        <f t="shared" si="66"/>
        <v>#VALUE!</v>
      </c>
      <c r="CB201" s="4" t="str">
        <f t="shared" si="66"/>
        <v>#VALUE!</v>
      </c>
      <c r="CC201" s="4" t="str">
        <f t="shared" si="66"/>
        <v>#VALUE!</v>
      </c>
      <c r="CD201" s="4" t="str">
        <f t="shared" si="66"/>
        <v>#VALUE!</v>
      </c>
      <c r="CE201" s="4" t="str">
        <f t="shared" si="66"/>
        <v>#VALUE!</v>
      </c>
      <c r="CF201" s="4" t="str">
        <f t="shared" si="66"/>
        <v>#VALUE!</v>
      </c>
      <c r="CG201" s="4" t="str">
        <f t="shared" si="66"/>
        <v>#VALUE!</v>
      </c>
      <c r="CH201" s="4" t="str">
        <f t="shared" si="66"/>
        <v>#VALUE!</v>
      </c>
      <c r="CI201" s="4" t="str">
        <f t="shared" si="66"/>
        <v>#VALUE!</v>
      </c>
      <c r="CJ201" s="4" t="str">
        <f t="shared" si="66"/>
        <v>#VALUE!</v>
      </c>
    </row>
    <row r="202" ht="15.75" customHeight="1">
      <c r="A202" s="16"/>
      <c r="B202" s="4" t="s">
        <v>87</v>
      </c>
      <c r="C202" s="4">
        <f t="shared" ref="C202:CJ202" si="67">C134/$E66</f>
        <v>0.2183143514</v>
      </c>
      <c r="D202" s="4">
        <f t="shared" si="67"/>
        <v>0.4020920911</v>
      </c>
      <c r="E202" s="4">
        <f t="shared" si="67"/>
        <v>0.04267401506</v>
      </c>
      <c r="F202" s="4">
        <f t="shared" si="67"/>
        <v>0</v>
      </c>
      <c r="G202" s="4">
        <f t="shared" si="67"/>
        <v>0.06813471503</v>
      </c>
      <c r="H202" s="4">
        <f t="shared" si="67"/>
        <v>0</v>
      </c>
      <c r="I202" s="4">
        <f t="shared" si="67"/>
        <v>0</v>
      </c>
      <c r="J202" s="4">
        <f t="shared" si="67"/>
        <v>0.05118291133</v>
      </c>
      <c r="K202" s="4">
        <f t="shared" si="67"/>
        <v>0.2663664581</v>
      </c>
      <c r="L202" s="4">
        <f t="shared" si="67"/>
        <v>0</v>
      </c>
      <c r="M202" s="4">
        <f t="shared" si="67"/>
        <v>0</v>
      </c>
      <c r="N202" s="4">
        <f t="shared" si="67"/>
        <v>0</v>
      </c>
      <c r="O202" s="4">
        <f t="shared" si="67"/>
        <v>0</v>
      </c>
      <c r="P202" s="4">
        <f t="shared" si="67"/>
        <v>0</v>
      </c>
      <c r="Q202" s="4">
        <f t="shared" si="67"/>
        <v>0</v>
      </c>
      <c r="R202" s="4">
        <f t="shared" si="67"/>
        <v>0</v>
      </c>
      <c r="S202" s="4">
        <f t="shared" si="67"/>
        <v>0</v>
      </c>
      <c r="T202" s="4">
        <f t="shared" si="67"/>
        <v>0</v>
      </c>
      <c r="U202" s="4">
        <f t="shared" si="67"/>
        <v>0</v>
      </c>
      <c r="V202" s="4">
        <f t="shared" si="67"/>
        <v>0</v>
      </c>
      <c r="W202" s="4">
        <f t="shared" si="67"/>
        <v>0</v>
      </c>
      <c r="X202" s="4">
        <f t="shared" si="67"/>
        <v>12.62629534</v>
      </c>
      <c r="Y202" s="4">
        <f t="shared" si="67"/>
        <v>0.03547634177</v>
      </c>
      <c r="Z202" s="4">
        <f t="shared" si="67"/>
        <v>0.1033079969</v>
      </c>
      <c r="AA202" s="4">
        <f t="shared" si="67"/>
        <v>0.07871370613</v>
      </c>
      <c r="AB202" s="4">
        <f t="shared" si="67"/>
        <v>0.03967763222</v>
      </c>
      <c r="AC202" s="4">
        <f t="shared" si="67"/>
        <v>0.02051520188</v>
      </c>
      <c r="AD202" s="4">
        <f t="shared" si="67"/>
        <v>0.08419200313</v>
      </c>
      <c r="AE202" s="4" t="str">
        <f t="shared" si="67"/>
        <v>#VALUE!</v>
      </c>
      <c r="AF202" s="4">
        <f t="shared" si="67"/>
        <v>0.08777984163</v>
      </c>
      <c r="AG202" s="4">
        <f t="shared" si="67"/>
        <v>0.02801471307</v>
      </c>
      <c r="AH202" s="4">
        <f t="shared" si="67"/>
        <v>0.1059732134</v>
      </c>
      <c r="AI202" s="4">
        <f t="shared" si="67"/>
        <v>0.01598885522</v>
      </c>
      <c r="AJ202" s="4">
        <f t="shared" si="67"/>
        <v>0</v>
      </c>
      <c r="AK202" s="4">
        <f t="shared" si="67"/>
        <v>0.06469718448</v>
      </c>
      <c r="AL202" s="4">
        <f t="shared" si="67"/>
        <v>0.1129912504</v>
      </c>
      <c r="AM202" s="4">
        <f t="shared" si="67"/>
        <v>0</v>
      </c>
      <c r="AN202" s="4">
        <f t="shared" si="67"/>
        <v>0.02451974778</v>
      </c>
      <c r="AO202" s="4">
        <f t="shared" si="67"/>
        <v>0.0150613452</v>
      </c>
      <c r="AP202" s="4">
        <f t="shared" si="67"/>
        <v>0.01242667905</v>
      </c>
      <c r="AQ202" s="4">
        <f t="shared" si="67"/>
        <v>4.139589647</v>
      </c>
      <c r="AR202" s="4">
        <f t="shared" si="67"/>
        <v>0</v>
      </c>
      <c r="AS202" s="4">
        <f t="shared" si="67"/>
        <v>0</v>
      </c>
      <c r="AT202" s="4">
        <f t="shared" si="67"/>
        <v>3.270264689</v>
      </c>
      <c r="AU202" s="4">
        <f t="shared" si="67"/>
        <v>0</v>
      </c>
      <c r="AV202" s="4">
        <f t="shared" si="67"/>
        <v>0</v>
      </c>
      <c r="AW202" s="4">
        <f t="shared" si="67"/>
        <v>0</v>
      </c>
      <c r="AX202" s="4">
        <f t="shared" si="67"/>
        <v>0.01715954639</v>
      </c>
      <c r="AY202" s="4">
        <f t="shared" si="67"/>
        <v>0.09374938899</v>
      </c>
      <c r="AZ202" s="4">
        <f t="shared" si="67"/>
        <v>0</v>
      </c>
      <c r="BA202" s="4">
        <f t="shared" si="67"/>
        <v>0</v>
      </c>
      <c r="BB202" s="4">
        <f t="shared" si="67"/>
        <v>0.01240101672</v>
      </c>
      <c r="BC202" s="4">
        <f t="shared" si="67"/>
        <v>0.01417049565</v>
      </c>
      <c r="BD202" s="4">
        <f t="shared" si="67"/>
        <v>0.01764957474</v>
      </c>
      <c r="BE202" s="4">
        <f t="shared" si="67"/>
        <v>0</v>
      </c>
      <c r="BF202" s="4">
        <f t="shared" si="67"/>
        <v>0.01928951999</v>
      </c>
      <c r="BG202" s="4">
        <f t="shared" si="67"/>
        <v>0</v>
      </c>
      <c r="BH202" s="4">
        <f t="shared" si="67"/>
        <v>0.02179954052</v>
      </c>
      <c r="BI202" s="4">
        <f t="shared" si="67"/>
        <v>0</v>
      </c>
      <c r="BJ202" s="4">
        <f t="shared" si="67"/>
        <v>0</v>
      </c>
      <c r="BK202" s="4">
        <f t="shared" si="67"/>
        <v>0.03851305113</v>
      </c>
      <c r="BL202" s="4">
        <f t="shared" si="67"/>
        <v>0.02842775442</v>
      </c>
      <c r="BM202" s="4" t="str">
        <f t="shared" si="67"/>
        <v>#VALUE!</v>
      </c>
      <c r="BN202" s="4">
        <f t="shared" si="67"/>
        <v>0</v>
      </c>
      <c r="BO202" s="4">
        <f t="shared" si="67"/>
        <v>0</v>
      </c>
      <c r="BP202" s="4">
        <f t="shared" si="67"/>
        <v>0</v>
      </c>
      <c r="BQ202" s="4">
        <f t="shared" si="67"/>
        <v>0.06044701339</v>
      </c>
      <c r="BR202" s="4">
        <f t="shared" si="67"/>
        <v>0.122839476</v>
      </c>
      <c r="BS202" s="4">
        <f t="shared" si="67"/>
        <v>0.132102356</v>
      </c>
      <c r="BT202" s="4">
        <f t="shared" si="67"/>
        <v>0</v>
      </c>
      <c r="BU202" s="4">
        <f t="shared" si="67"/>
        <v>0</v>
      </c>
      <c r="BV202" s="4">
        <f t="shared" si="67"/>
        <v>0</v>
      </c>
      <c r="BW202" s="4">
        <f t="shared" si="67"/>
        <v>0.03273047219</v>
      </c>
      <c r="BX202" s="4">
        <f t="shared" si="67"/>
        <v>0</v>
      </c>
      <c r="BY202" s="4">
        <f t="shared" si="67"/>
        <v>0</v>
      </c>
      <c r="BZ202" s="4">
        <f t="shared" si="67"/>
        <v>0</v>
      </c>
      <c r="CA202" s="4" t="str">
        <f t="shared" si="67"/>
        <v>#VALUE!</v>
      </c>
      <c r="CB202" s="4" t="str">
        <f t="shared" si="67"/>
        <v>#VALUE!</v>
      </c>
      <c r="CC202" s="4">
        <f t="shared" si="67"/>
        <v>0</v>
      </c>
      <c r="CD202" s="4">
        <f t="shared" si="67"/>
        <v>0</v>
      </c>
      <c r="CE202" s="4">
        <f t="shared" si="67"/>
        <v>0</v>
      </c>
      <c r="CF202" s="4">
        <f t="shared" si="67"/>
        <v>0</v>
      </c>
      <c r="CG202" s="4">
        <f t="shared" si="67"/>
        <v>0</v>
      </c>
      <c r="CH202" s="4">
        <f t="shared" si="67"/>
        <v>0</v>
      </c>
      <c r="CI202" s="4">
        <f t="shared" si="67"/>
        <v>0</v>
      </c>
      <c r="CJ202" s="4">
        <f t="shared" si="67"/>
        <v>0</v>
      </c>
    </row>
    <row r="203" ht="15.75" customHeight="1">
      <c r="A203" s="21"/>
    </row>
    <row r="204" ht="15.75" customHeight="1">
      <c r="A204" s="21"/>
    </row>
    <row r="205" ht="15.75" customHeight="1">
      <c r="A205" s="21"/>
    </row>
    <row r="206" ht="15.75" customHeight="1">
      <c r="A206" s="21"/>
    </row>
    <row r="207" ht="15.75" customHeight="1">
      <c r="A207" s="21"/>
    </row>
    <row r="208" ht="15.75" customHeight="1">
      <c r="A208" s="21"/>
    </row>
    <row r="209" ht="15.75" customHeight="1">
      <c r="A209" s="21"/>
    </row>
    <row r="210" ht="15.75" customHeight="1">
      <c r="A210" s="21"/>
    </row>
    <row r="211" ht="15.75" customHeight="1">
      <c r="A211" s="21"/>
    </row>
    <row r="212" ht="15.75" customHeight="1">
      <c r="A212" s="21"/>
    </row>
    <row r="213" ht="15.75" customHeight="1">
      <c r="A213" s="21"/>
    </row>
    <row r="214" ht="15.75" customHeight="1">
      <c r="A214" s="21"/>
    </row>
    <row r="215" ht="15.75" customHeight="1">
      <c r="A215" s="21"/>
    </row>
    <row r="216" ht="15.75" customHeight="1">
      <c r="A216" s="21"/>
    </row>
    <row r="217" ht="15.75" customHeight="1">
      <c r="A217" s="21"/>
    </row>
    <row r="218" ht="15.75" customHeight="1">
      <c r="A218" s="21"/>
    </row>
    <row r="219" ht="15.75" customHeight="1">
      <c r="A219" s="21"/>
    </row>
    <row r="220" ht="15.75" customHeight="1">
      <c r="A220" s="21"/>
    </row>
    <row r="221" ht="15.75" customHeight="1">
      <c r="A221" s="21"/>
    </row>
    <row r="222" ht="15.75" customHeight="1">
      <c r="A222" s="21"/>
    </row>
    <row r="223" ht="15.75" customHeight="1">
      <c r="A223" s="21"/>
    </row>
    <row r="224" ht="15.75" customHeight="1">
      <c r="A224" s="21"/>
    </row>
    <row r="225" ht="15.75" customHeight="1">
      <c r="A225" s="21"/>
    </row>
    <row r="226" ht="15.75" customHeight="1">
      <c r="A226" s="21"/>
    </row>
    <row r="227" ht="15.75" customHeight="1">
      <c r="A227" s="21"/>
    </row>
    <row r="228" ht="15.75" customHeight="1">
      <c r="A228" s="21"/>
    </row>
    <row r="229" ht="15.75" customHeight="1">
      <c r="A229" s="21"/>
    </row>
    <row r="230" ht="15.75" customHeight="1">
      <c r="A230" s="21"/>
    </row>
    <row r="231" ht="15.75" customHeight="1">
      <c r="A231" s="21"/>
    </row>
    <row r="232" ht="15.75" customHeight="1">
      <c r="A232" s="21"/>
    </row>
    <row r="233" ht="15.75" customHeight="1">
      <c r="A233" s="21"/>
    </row>
    <row r="234" ht="15.75" customHeight="1">
      <c r="A234" s="21"/>
    </row>
    <row r="235" ht="15.75" customHeight="1">
      <c r="A235" s="21"/>
    </row>
    <row r="236" ht="15.75" customHeight="1">
      <c r="A236" s="21"/>
    </row>
    <row r="237" ht="15.75" customHeight="1">
      <c r="A237" s="21"/>
    </row>
    <row r="238" ht="15.75" customHeight="1">
      <c r="A238" s="21"/>
    </row>
    <row r="239" ht="15.75" customHeight="1">
      <c r="A239" s="21"/>
    </row>
    <row r="240" ht="15.75" customHeight="1">
      <c r="A240" s="21"/>
    </row>
    <row r="241" ht="15.75" customHeight="1">
      <c r="A241" s="21"/>
    </row>
    <row r="242" ht="15.75" customHeight="1">
      <c r="A242" s="21"/>
    </row>
    <row r="243" ht="15.75" customHeight="1">
      <c r="A243" s="21"/>
    </row>
    <row r="244" ht="15.75" customHeight="1">
      <c r="A244" s="21"/>
    </row>
    <row r="245" ht="15.75" customHeight="1">
      <c r="A245" s="21"/>
    </row>
    <row r="246" ht="15.75" customHeight="1">
      <c r="A246" s="21"/>
    </row>
    <row r="247" ht="15.75" customHeight="1">
      <c r="A247" s="21"/>
    </row>
    <row r="248" ht="15.75" customHeight="1">
      <c r="A248" s="21"/>
    </row>
    <row r="249" ht="15.75" customHeight="1">
      <c r="A249" s="21"/>
    </row>
    <row r="250" ht="15.75" customHeight="1">
      <c r="A250" s="21"/>
    </row>
    <row r="251" ht="15.75" customHeight="1">
      <c r="A251" s="21"/>
    </row>
    <row r="252" ht="15.75" customHeight="1">
      <c r="A252" s="21"/>
    </row>
    <row r="253" ht="15.75" customHeight="1">
      <c r="A253" s="21"/>
    </row>
    <row r="254" ht="15.75" customHeight="1">
      <c r="A254" s="21"/>
    </row>
    <row r="255" ht="15.75" customHeight="1">
      <c r="A255" s="21"/>
    </row>
    <row r="256" ht="15.75" customHeight="1">
      <c r="A256" s="21"/>
    </row>
    <row r="257" ht="15.75" customHeight="1">
      <c r="A257" s="21"/>
    </row>
    <row r="258" ht="15.75" customHeight="1">
      <c r="A258" s="21"/>
    </row>
    <row r="259" ht="15.75" customHeight="1">
      <c r="A259" s="21"/>
    </row>
    <row r="260" ht="15.75" customHeight="1">
      <c r="A260" s="21"/>
    </row>
    <row r="261" ht="15.75" customHeight="1">
      <c r="A261" s="21"/>
    </row>
    <row r="262" ht="15.75" customHeight="1">
      <c r="A262" s="21"/>
    </row>
    <row r="263" ht="15.75" customHeight="1">
      <c r="A263" s="21"/>
    </row>
    <row r="264" ht="15.75" customHeight="1">
      <c r="A264" s="21"/>
    </row>
    <row r="265" ht="15.75" customHeight="1">
      <c r="A265" s="21"/>
    </row>
    <row r="266" ht="15.75" customHeight="1">
      <c r="A266" s="21"/>
    </row>
    <row r="267" ht="15.75" customHeight="1">
      <c r="A267" s="21"/>
    </row>
    <row r="268" ht="15.75" customHeight="1">
      <c r="A268" s="21"/>
    </row>
    <row r="269" ht="15.75" customHeight="1">
      <c r="A269" s="21"/>
    </row>
    <row r="270" ht="15.75" customHeight="1">
      <c r="A270" s="21"/>
    </row>
    <row r="271" ht="15.75" customHeight="1">
      <c r="A271" s="21"/>
    </row>
    <row r="272" ht="15.75" customHeight="1">
      <c r="A272" s="21"/>
    </row>
    <row r="273" ht="15.75" customHeight="1">
      <c r="A273" s="21"/>
    </row>
    <row r="274" ht="15.75" customHeight="1">
      <c r="A274" s="21"/>
    </row>
    <row r="275" ht="15.75" customHeight="1">
      <c r="A275" s="21"/>
    </row>
    <row r="276" ht="15.75" customHeight="1">
      <c r="A276" s="21"/>
    </row>
    <row r="277" ht="15.75" customHeight="1">
      <c r="A277" s="21"/>
    </row>
    <row r="278" ht="15.75" customHeight="1">
      <c r="A278" s="21"/>
    </row>
    <row r="279" ht="15.75" customHeight="1">
      <c r="A279" s="21"/>
    </row>
    <row r="280" ht="15.75" customHeight="1">
      <c r="A280" s="21"/>
    </row>
    <row r="281" ht="15.75" customHeight="1">
      <c r="A281" s="21"/>
    </row>
    <row r="282" ht="15.75" customHeight="1">
      <c r="A282" s="21"/>
    </row>
    <row r="283" ht="15.75" customHeight="1">
      <c r="A283" s="21"/>
    </row>
    <row r="284" ht="15.75" customHeight="1">
      <c r="A284" s="21"/>
    </row>
    <row r="285" ht="15.75" customHeight="1">
      <c r="A285" s="21"/>
    </row>
    <row r="286" ht="15.75" customHeight="1">
      <c r="A286" s="21"/>
    </row>
    <row r="287" ht="15.75" customHeight="1">
      <c r="A287" s="21"/>
    </row>
    <row r="288" ht="15.75" customHeight="1">
      <c r="A288" s="21"/>
    </row>
    <row r="289" ht="15.75" customHeight="1">
      <c r="A289" s="21"/>
    </row>
    <row r="290" ht="15.75" customHeight="1">
      <c r="A290" s="21"/>
    </row>
    <row r="291" ht="15.75" customHeight="1">
      <c r="A291" s="21"/>
    </row>
    <row r="292" ht="15.75" customHeight="1">
      <c r="A292" s="21"/>
    </row>
    <row r="293" ht="15.75" customHeight="1">
      <c r="A293" s="21"/>
    </row>
    <row r="294" ht="15.75" customHeight="1">
      <c r="A294" s="21"/>
    </row>
    <row r="295" ht="15.75" customHeight="1">
      <c r="A295" s="21"/>
    </row>
    <row r="296" ht="15.75" customHeight="1">
      <c r="A296" s="21"/>
    </row>
    <row r="297" ht="15.75" customHeight="1">
      <c r="A297" s="21"/>
    </row>
    <row r="298" ht="15.75" customHeight="1">
      <c r="A298" s="21"/>
    </row>
    <row r="299" ht="15.75" customHeight="1">
      <c r="A299" s="21"/>
    </row>
    <row r="300" ht="15.75" customHeight="1">
      <c r="A300" s="21"/>
    </row>
    <row r="301" ht="15.75" customHeight="1">
      <c r="A301" s="21"/>
    </row>
    <row r="302" ht="15.75" customHeight="1">
      <c r="A302" s="21"/>
    </row>
    <row r="303" ht="15.75" customHeight="1">
      <c r="A303" s="21"/>
    </row>
    <row r="304" ht="15.75" customHeight="1">
      <c r="A304" s="21"/>
    </row>
    <row r="305" ht="15.75" customHeight="1">
      <c r="A305" s="21"/>
    </row>
    <row r="306" ht="15.75" customHeight="1">
      <c r="A306" s="21"/>
    </row>
    <row r="307" ht="15.75" customHeight="1">
      <c r="A307" s="21"/>
    </row>
    <row r="308" ht="15.75" customHeight="1">
      <c r="A308" s="21"/>
    </row>
    <row r="309" ht="15.75" customHeight="1">
      <c r="A309" s="21"/>
    </row>
    <row r="310" ht="15.75" customHeight="1">
      <c r="A310" s="21"/>
    </row>
    <row r="311" ht="15.75" customHeight="1">
      <c r="A311" s="21"/>
    </row>
    <row r="312" ht="15.75" customHeight="1">
      <c r="A312" s="21"/>
    </row>
    <row r="313" ht="15.75" customHeight="1">
      <c r="A313" s="21"/>
    </row>
    <row r="314" ht="15.75" customHeight="1">
      <c r="A314" s="21"/>
    </row>
    <row r="315" ht="15.75" customHeight="1">
      <c r="A315" s="21"/>
    </row>
    <row r="316" ht="15.75" customHeight="1">
      <c r="A316" s="21"/>
    </row>
    <row r="317" ht="15.75" customHeight="1">
      <c r="A317" s="21"/>
    </row>
    <row r="318" ht="15.75" customHeight="1">
      <c r="A318" s="21"/>
    </row>
    <row r="319" ht="15.75" customHeight="1">
      <c r="A319" s="21"/>
    </row>
    <row r="320" ht="15.75" customHeight="1">
      <c r="A320" s="21"/>
    </row>
    <row r="321" ht="15.75" customHeight="1">
      <c r="A321" s="21"/>
    </row>
    <row r="322" ht="15.75" customHeight="1">
      <c r="A322" s="21"/>
    </row>
    <row r="323" ht="15.75" customHeight="1">
      <c r="A323" s="21"/>
    </row>
    <row r="324" ht="15.75" customHeight="1">
      <c r="A324" s="21"/>
    </row>
    <row r="325" ht="15.75" customHeight="1">
      <c r="A325" s="21"/>
    </row>
    <row r="326" ht="15.75" customHeight="1">
      <c r="A326" s="21"/>
    </row>
    <row r="327" ht="15.75" customHeight="1">
      <c r="A327" s="21"/>
    </row>
    <row r="328" ht="15.75" customHeight="1">
      <c r="A328" s="21"/>
    </row>
    <row r="329" ht="15.75" customHeight="1">
      <c r="A329" s="21"/>
    </row>
    <row r="330" ht="15.75" customHeight="1">
      <c r="A330" s="21"/>
    </row>
    <row r="331" ht="15.75" customHeight="1">
      <c r="A331" s="21"/>
    </row>
    <row r="332" ht="15.75" customHeight="1">
      <c r="A332" s="21"/>
    </row>
    <row r="333" ht="15.75" customHeight="1">
      <c r="A333" s="21"/>
    </row>
    <row r="334" ht="15.75" customHeight="1">
      <c r="A334" s="21"/>
    </row>
    <row r="335" ht="15.75" customHeight="1">
      <c r="A335" s="21"/>
    </row>
    <row r="336" ht="15.75" customHeight="1">
      <c r="A336" s="21"/>
    </row>
    <row r="337" ht="15.75" customHeight="1">
      <c r="A337" s="21"/>
    </row>
    <row r="338" ht="15.75" customHeight="1">
      <c r="A338" s="21"/>
    </row>
    <row r="339" ht="15.75" customHeight="1">
      <c r="A339" s="21"/>
    </row>
    <row r="340" ht="15.75" customHeight="1">
      <c r="A340" s="21"/>
    </row>
    <row r="341" ht="15.75" customHeight="1">
      <c r="A341" s="21"/>
    </row>
    <row r="342" ht="15.75" customHeight="1">
      <c r="A342" s="21"/>
    </row>
    <row r="343" ht="15.75" customHeight="1">
      <c r="A343" s="21"/>
    </row>
    <row r="344" ht="15.75" customHeight="1">
      <c r="A344" s="21"/>
    </row>
    <row r="345" ht="15.75" customHeight="1">
      <c r="A345" s="21"/>
    </row>
    <row r="346" ht="15.75" customHeight="1">
      <c r="A346" s="21"/>
    </row>
    <row r="347" ht="15.75" customHeight="1">
      <c r="A347" s="21"/>
    </row>
    <row r="348" ht="15.75" customHeight="1">
      <c r="A348" s="21"/>
    </row>
    <row r="349" ht="15.75" customHeight="1">
      <c r="A349" s="21"/>
    </row>
    <row r="350" ht="15.75" customHeight="1">
      <c r="A350" s="21"/>
    </row>
    <row r="351" ht="15.75" customHeight="1">
      <c r="A351" s="21"/>
    </row>
    <row r="352" ht="15.75" customHeight="1">
      <c r="A352" s="21"/>
    </row>
    <row r="353" ht="15.75" customHeight="1">
      <c r="A353" s="21"/>
    </row>
    <row r="354" ht="15.75" customHeight="1">
      <c r="A354" s="21"/>
    </row>
    <row r="355" ht="15.75" customHeight="1">
      <c r="A355" s="21"/>
    </row>
    <row r="356" ht="15.75" customHeight="1">
      <c r="A356" s="21"/>
    </row>
    <row r="357" ht="15.75" customHeight="1">
      <c r="A357" s="21"/>
    </row>
    <row r="358" ht="15.75" customHeight="1">
      <c r="A358" s="21"/>
    </row>
    <row r="359" ht="15.75" customHeight="1">
      <c r="A359" s="21"/>
    </row>
    <row r="360" ht="15.75" customHeight="1">
      <c r="A360" s="21"/>
    </row>
    <row r="361" ht="15.75" customHeight="1">
      <c r="A361" s="21"/>
    </row>
    <row r="362" ht="15.75" customHeight="1">
      <c r="A362" s="21"/>
    </row>
    <row r="363" ht="15.75" customHeight="1">
      <c r="A363" s="21"/>
    </row>
    <row r="364" ht="15.75" customHeight="1">
      <c r="A364" s="21"/>
    </row>
    <row r="365" ht="15.75" customHeight="1">
      <c r="A365" s="21"/>
    </row>
    <row r="366" ht="15.75" customHeight="1">
      <c r="A366" s="21"/>
    </row>
    <row r="367" ht="15.75" customHeight="1">
      <c r="A367" s="21"/>
    </row>
    <row r="368" ht="15.75" customHeight="1">
      <c r="A368" s="21"/>
    </row>
    <row r="369" ht="15.75" customHeight="1">
      <c r="A369" s="21"/>
    </row>
    <row r="370" ht="15.75" customHeight="1">
      <c r="A370" s="21"/>
    </row>
    <row r="371" ht="15.75" customHeight="1">
      <c r="A371" s="21"/>
    </row>
    <row r="372" ht="15.75" customHeight="1">
      <c r="A372" s="21"/>
    </row>
    <row r="373" ht="15.75" customHeight="1">
      <c r="A373" s="21"/>
    </row>
    <row r="374" ht="15.75" customHeight="1">
      <c r="A374" s="21"/>
    </row>
    <row r="375" ht="15.75" customHeight="1">
      <c r="A375" s="21"/>
    </row>
    <row r="376" ht="15.75" customHeight="1">
      <c r="A376" s="21"/>
    </row>
    <row r="377" ht="15.75" customHeight="1">
      <c r="A377" s="21"/>
    </row>
    <row r="378" ht="15.75" customHeight="1">
      <c r="A378" s="21"/>
    </row>
    <row r="379" ht="15.75" customHeight="1">
      <c r="A379" s="21"/>
    </row>
    <row r="380" ht="15.75" customHeight="1">
      <c r="A380" s="21"/>
    </row>
    <row r="381" ht="15.75" customHeight="1">
      <c r="A381" s="21"/>
    </row>
    <row r="382" ht="15.75" customHeight="1">
      <c r="A382" s="21"/>
    </row>
    <row r="383" ht="15.75" customHeight="1">
      <c r="A383" s="21"/>
    </row>
    <row r="384" ht="15.75" customHeight="1">
      <c r="A384" s="21"/>
    </row>
    <row r="385" ht="15.75" customHeight="1">
      <c r="A385" s="21"/>
    </row>
    <row r="386" ht="15.75" customHeight="1">
      <c r="A386" s="21"/>
    </row>
    <row r="387" ht="15.75" customHeight="1">
      <c r="A387" s="21"/>
    </row>
    <row r="388" ht="15.75" customHeight="1">
      <c r="A388" s="21"/>
    </row>
    <row r="389" ht="15.75" customHeight="1">
      <c r="A389" s="21"/>
    </row>
    <row r="390" ht="15.75" customHeight="1">
      <c r="A390" s="21"/>
    </row>
    <row r="391" ht="15.75" customHeight="1">
      <c r="A391" s="21"/>
    </row>
    <row r="392" ht="15.75" customHeight="1">
      <c r="A392" s="21"/>
    </row>
    <row r="393" ht="15.75" customHeight="1">
      <c r="A393" s="21"/>
    </row>
    <row r="394" ht="15.75" customHeight="1">
      <c r="A394" s="21"/>
    </row>
    <row r="395" ht="15.75" customHeight="1">
      <c r="A395" s="21"/>
    </row>
    <row r="396" ht="15.75" customHeight="1">
      <c r="A396" s="21"/>
    </row>
    <row r="397" ht="15.75" customHeight="1">
      <c r="A397" s="21"/>
    </row>
    <row r="398" ht="15.75" customHeight="1">
      <c r="A398" s="21"/>
    </row>
    <row r="399" ht="15.75" customHeight="1">
      <c r="A399" s="21"/>
    </row>
    <row r="400" ht="15.75" customHeight="1">
      <c r="A400" s="21"/>
    </row>
    <row r="401" ht="15.75" customHeight="1">
      <c r="A401" s="21"/>
    </row>
    <row r="402" ht="15.75" customHeight="1">
      <c r="A402" s="21"/>
    </row>
    <row r="403" ht="15.75" customHeight="1">
      <c r="A403" s="21"/>
    </row>
    <row r="404" ht="15.75" customHeight="1">
      <c r="A404" s="21"/>
    </row>
    <row r="405" ht="15.75" customHeight="1">
      <c r="A405" s="21"/>
    </row>
    <row r="406" ht="15.75" customHeight="1">
      <c r="A406" s="21"/>
    </row>
    <row r="407" ht="15.75" customHeight="1">
      <c r="A407" s="21"/>
    </row>
    <row r="408" ht="15.75" customHeight="1">
      <c r="A408" s="21"/>
    </row>
    <row r="409" ht="15.75" customHeight="1">
      <c r="A409" s="21"/>
    </row>
    <row r="410" ht="15.75" customHeight="1">
      <c r="A410" s="21"/>
    </row>
    <row r="411" ht="15.75" customHeight="1">
      <c r="A411" s="21"/>
    </row>
    <row r="412" ht="15.75" customHeight="1">
      <c r="A412" s="21"/>
    </row>
    <row r="413" ht="15.75" customHeight="1">
      <c r="A413" s="21"/>
    </row>
    <row r="414" ht="15.75" customHeight="1">
      <c r="A414" s="21"/>
    </row>
    <row r="415" ht="15.75" customHeight="1">
      <c r="A415" s="21"/>
    </row>
    <row r="416" ht="15.75" customHeight="1">
      <c r="A416" s="21"/>
    </row>
    <row r="417" ht="15.75" customHeight="1">
      <c r="A417" s="21"/>
    </row>
    <row r="418" ht="15.75" customHeight="1">
      <c r="A418" s="21"/>
    </row>
    <row r="419" ht="15.75" customHeight="1">
      <c r="A419" s="21"/>
    </row>
    <row r="420" ht="15.75" customHeight="1">
      <c r="A420" s="21"/>
    </row>
    <row r="421" ht="15.75" customHeight="1">
      <c r="A421" s="21"/>
    </row>
    <row r="422" ht="15.75" customHeight="1">
      <c r="A422" s="21"/>
    </row>
    <row r="423" ht="15.75" customHeight="1">
      <c r="A423" s="21"/>
    </row>
    <row r="424" ht="15.75" customHeight="1">
      <c r="A424" s="21"/>
    </row>
    <row r="425" ht="15.75" customHeight="1">
      <c r="A425" s="21"/>
    </row>
    <row r="426" ht="15.75" customHeight="1">
      <c r="A426" s="21"/>
    </row>
    <row r="427" ht="15.75" customHeight="1">
      <c r="A427" s="21"/>
    </row>
    <row r="428" ht="15.75" customHeight="1">
      <c r="A428" s="21"/>
    </row>
    <row r="429" ht="15.75" customHeight="1">
      <c r="A429" s="21"/>
    </row>
    <row r="430" ht="15.75" customHeight="1">
      <c r="A430" s="21"/>
    </row>
    <row r="431" ht="15.75" customHeight="1">
      <c r="A431" s="21"/>
    </row>
    <row r="432" ht="15.75" customHeight="1">
      <c r="A432" s="21"/>
    </row>
    <row r="433" ht="15.75" customHeight="1">
      <c r="A433" s="21"/>
    </row>
    <row r="434" ht="15.75" customHeight="1">
      <c r="A434" s="21"/>
    </row>
    <row r="435" ht="15.75" customHeight="1">
      <c r="A435" s="21"/>
    </row>
    <row r="436" ht="15.75" customHeight="1">
      <c r="A436" s="21"/>
    </row>
    <row r="437" ht="15.75" customHeight="1">
      <c r="A437" s="21"/>
    </row>
    <row r="438" ht="15.75" customHeight="1">
      <c r="A438" s="21"/>
    </row>
    <row r="439" ht="15.75" customHeight="1">
      <c r="A439" s="21"/>
    </row>
    <row r="440" ht="15.75" customHeight="1">
      <c r="A440" s="21"/>
    </row>
    <row r="441" ht="15.75" customHeight="1">
      <c r="A441" s="21"/>
    </row>
    <row r="442" ht="15.75" customHeight="1">
      <c r="A442" s="21"/>
    </row>
    <row r="443" ht="15.75" customHeight="1">
      <c r="A443" s="21"/>
    </row>
    <row r="444" ht="15.75" customHeight="1">
      <c r="A444" s="21"/>
    </row>
    <row r="445" ht="15.75" customHeight="1">
      <c r="A445" s="21"/>
    </row>
    <row r="446" ht="15.75" customHeight="1">
      <c r="A446" s="21"/>
    </row>
    <row r="447" ht="15.75" customHeight="1">
      <c r="A447" s="21"/>
    </row>
    <row r="448" ht="15.75" customHeight="1">
      <c r="A448" s="21"/>
    </row>
    <row r="449" ht="15.75" customHeight="1">
      <c r="A449" s="21"/>
    </row>
    <row r="450" ht="15.75" customHeight="1">
      <c r="A450" s="21"/>
    </row>
    <row r="451" ht="15.75" customHeight="1">
      <c r="A451" s="21"/>
    </row>
    <row r="452" ht="15.75" customHeight="1">
      <c r="A452" s="21"/>
    </row>
    <row r="453" ht="15.75" customHeight="1">
      <c r="A453" s="21"/>
    </row>
    <row r="454" ht="15.75" customHeight="1">
      <c r="A454" s="21"/>
    </row>
    <row r="455" ht="15.75" customHeight="1">
      <c r="A455" s="21"/>
    </row>
    <row r="456" ht="15.75" customHeight="1">
      <c r="A456" s="21"/>
    </row>
    <row r="457" ht="15.75" customHeight="1">
      <c r="A457" s="21"/>
    </row>
    <row r="458" ht="15.75" customHeight="1">
      <c r="A458" s="21"/>
    </row>
    <row r="459" ht="15.75" customHeight="1">
      <c r="A459" s="21"/>
    </row>
    <row r="460" ht="15.75" customHeight="1">
      <c r="A460" s="21"/>
    </row>
    <row r="461" ht="15.75" customHeight="1">
      <c r="A461" s="21"/>
    </row>
    <row r="462" ht="15.75" customHeight="1">
      <c r="A462" s="21"/>
    </row>
    <row r="463" ht="15.75" customHeight="1">
      <c r="A463" s="21"/>
    </row>
    <row r="464" ht="15.75" customHeight="1">
      <c r="A464" s="21"/>
    </row>
    <row r="465" ht="15.75" customHeight="1">
      <c r="A465" s="21"/>
    </row>
    <row r="466" ht="15.75" customHeight="1">
      <c r="A466" s="21"/>
    </row>
    <row r="467" ht="15.75" customHeight="1">
      <c r="A467" s="21"/>
    </row>
    <row r="468" ht="15.75" customHeight="1">
      <c r="A468" s="21"/>
    </row>
    <row r="469" ht="15.75" customHeight="1">
      <c r="A469" s="21"/>
    </row>
    <row r="470" ht="15.75" customHeight="1">
      <c r="A470" s="21"/>
    </row>
    <row r="471" ht="15.75" customHeight="1">
      <c r="A471" s="21"/>
    </row>
    <row r="472" ht="15.75" customHeight="1">
      <c r="A472" s="21"/>
    </row>
    <row r="473" ht="15.75" customHeight="1">
      <c r="A473" s="21"/>
    </row>
    <row r="474" ht="15.75" customHeight="1">
      <c r="A474" s="21"/>
    </row>
    <row r="475" ht="15.75" customHeight="1">
      <c r="A475" s="21"/>
    </row>
    <row r="476" ht="15.75" customHeight="1">
      <c r="A476" s="21"/>
    </row>
    <row r="477" ht="15.75" customHeight="1">
      <c r="A477" s="21"/>
    </row>
    <row r="478" ht="15.75" customHeight="1">
      <c r="A478" s="21"/>
    </row>
    <row r="479" ht="15.75" customHeight="1">
      <c r="A479" s="21"/>
    </row>
    <row r="480" ht="15.75" customHeight="1">
      <c r="A480" s="21"/>
    </row>
    <row r="481" ht="15.75" customHeight="1">
      <c r="A481" s="21"/>
    </row>
    <row r="482" ht="15.75" customHeight="1">
      <c r="A482" s="21"/>
    </row>
    <row r="483" ht="15.75" customHeight="1">
      <c r="A483" s="21"/>
    </row>
    <row r="484" ht="15.75" customHeight="1">
      <c r="A484" s="21"/>
    </row>
    <row r="485" ht="15.75" customHeight="1">
      <c r="A485" s="21"/>
    </row>
    <row r="486" ht="15.75" customHeight="1">
      <c r="A486" s="21"/>
    </row>
    <row r="487" ht="15.75" customHeight="1">
      <c r="A487" s="21"/>
    </row>
    <row r="488" ht="15.75" customHeight="1">
      <c r="A488" s="21"/>
    </row>
    <row r="489" ht="15.75" customHeight="1">
      <c r="A489" s="21"/>
    </row>
    <row r="490" ht="15.75" customHeight="1">
      <c r="A490" s="21"/>
    </row>
    <row r="491" ht="15.75" customHeight="1">
      <c r="A491" s="21"/>
    </row>
    <row r="492" ht="15.75" customHeight="1">
      <c r="A492" s="21"/>
    </row>
    <row r="493" ht="15.75" customHeight="1">
      <c r="A493" s="21"/>
    </row>
    <row r="494" ht="15.75" customHeight="1">
      <c r="A494" s="21"/>
    </row>
    <row r="495" ht="15.75" customHeight="1">
      <c r="A495" s="21"/>
    </row>
    <row r="496" ht="15.75" customHeight="1">
      <c r="A496" s="21"/>
    </row>
    <row r="497" ht="15.75" customHeight="1">
      <c r="A497" s="21"/>
    </row>
    <row r="498" ht="15.75" customHeight="1">
      <c r="A498" s="21"/>
    </row>
    <row r="499" ht="15.75" customHeight="1">
      <c r="A499" s="21"/>
    </row>
    <row r="500" ht="15.75" customHeight="1">
      <c r="A500" s="21"/>
    </row>
    <row r="501" ht="15.75" customHeight="1">
      <c r="A501" s="21"/>
    </row>
    <row r="502" ht="15.75" customHeight="1">
      <c r="A502" s="21"/>
    </row>
    <row r="503" ht="15.75" customHeight="1">
      <c r="A503" s="21"/>
    </row>
    <row r="504" ht="15.75" customHeight="1">
      <c r="A504" s="21"/>
    </row>
    <row r="505" ht="15.75" customHeight="1">
      <c r="A505" s="21"/>
    </row>
    <row r="506" ht="15.75" customHeight="1">
      <c r="A506" s="21"/>
    </row>
    <row r="507" ht="15.75" customHeight="1">
      <c r="A507" s="21"/>
    </row>
    <row r="508" ht="15.75" customHeight="1">
      <c r="A508" s="21"/>
    </row>
    <row r="509" ht="15.75" customHeight="1">
      <c r="A509" s="21"/>
    </row>
    <row r="510" ht="15.75" customHeight="1">
      <c r="A510" s="21"/>
    </row>
    <row r="511" ht="15.75" customHeight="1">
      <c r="A511" s="21"/>
    </row>
    <row r="512" ht="15.75" customHeight="1">
      <c r="A512" s="21"/>
    </row>
    <row r="513" ht="15.75" customHeight="1">
      <c r="A513" s="21"/>
    </row>
    <row r="514" ht="15.75" customHeight="1">
      <c r="A514" s="21"/>
    </row>
    <row r="515" ht="15.75" customHeight="1">
      <c r="A515" s="21"/>
    </row>
    <row r="516" ht="15.75" customHeight="1">
      <c r="A516" s="21"/>
    </row>
    <row r="517" ht="15.75" customHeight="1">
      <c r="A517" s="21"/>
    </row>
    <row r="518" ht="15.75" customHeight="1">
      <c r="A518" s="21"/>
    </row>
    <row r="519" ht="15.75" customHeight="1">
      <c r="A519" s="21"/>
    </row>
    <row r="520" ht="15.75" customHeight="1">
      <c r="A520" s="21"/>
    </row>
    <row r="521" ht="15.75" customHeight="1">
      <c r="A521" s="21"/>
    </row>
    <row r="522" ht="15.75" customHeight="1">
      <c r="A522" s="21"/>
    </row>
    <row r="523" ht="15.75" customHeight="1">
      <c r="A523" s="21"/>
    </row>
    <row r="524" ht="15.75" customHeight="1">
      <c r="A524" s="21"/>
    </row>
    <row r="525" ht="15.75" customHeight="1">
      <c r="A525" s="21"/>
    </row>
    <row r="526" ht="15.75" customHeight="1">
      <c r="A526" s="21"/>
    </row>
    <row r="527" ht="15.75" customHeight="1">
      <c r="A527" s="21"/>
    </row>
    <row r="528" ht="15.75" customHeight="1">
      <c r="A528" s="21"/>
    </row>
    <row r="529" ht="15.75" customHeight="1">
      <c r="A529" s="21"/>
    </row>
    <row r="530" ht="15.75" customHeight="1">
      <c r="A530" s="21"/>
    </row>
    <row r="531" ht="15.75" customHeight="1">
      <c r="A531" s="21"/>
    </row>
    <row r="532" ht="15.75" customHeight="1">
      <c r="A532" s="21"/>
    </row>
    <row r="533" ht="15.75" customHeight="1">
      <c r="A533" s="21"/>
    </row>
    <row r="534" ht="15.75" customHeight="1">
      <c r="A534" s="21"/>
    </row>
    <row r="535" ht="15.75" customHeight="1">
      <c r="A535" s="21"/>
    </row>
    <row r="536" ht="15.75" customHeight="1">
      <c r="A536" s="21"/>
    </row>
    <row r="537" ht="15.75" customHeight="1">
      <c r="A537" s="21"/>
    </row>
    <row r="538" ht="15.75" customHeight="1">
      <c r="A538" s="21"/>
    </row>
    <row r="539" ht="15.75" customHeight="1">
      <c r="A539" s="21"/>
    </row>
    <row r="540" ht="15.75" customHeight="1">
      <c r="A540" s="21"/>
    </row>
    <row r="541" ht="15.75" customHeight="1">
      <c r="A541" s="21"/>
    </row>
    <row r="542" ht="15.75" customHeight="1">
      <c r="A542" s="21"/>
    </row>
    <row r="543" ht="15.75" customHeight="1">
      <c r="A543" s="21"/>
    </row>
    <row r="544" ht="15.75" customHeight="1">
      <c r="A544" s="21"/>
    </row>
    <row r="545" ht="15.75" customHeight="1">
      <c r="A545" s="21"/>
    </row>
    <row r="546" ht="15.75" customHeight="1">
      <c r="A546" s="21"/>
    </row>
    <row r="547" ht="15.75" customHeight="1">
      <c r="A547" s="21"/>
    </row>
    <row r="548" ht="15.75" customHeight="1">
      <c r="A548" s="21"/>
    </row>
    <row r="549" ht="15.75" customHeight="1">
      <c r="A549" s="21"/>
    </row>
    <row r="550" ht="15.75" customHeight="1">
      <c r="A550" s="21"/>
    </row>
    <row r="551" ht="15.75" customHeight="1">
      <c r="A551" s="21"/>
    </row>
    <row r="552" ht="15.75" customHeight="1">
      <c r="A552" s="21"/>
    </row>
    <row r="553" ht="15.75" customHeight="1">
      <c r="A553" s="21"/>
    </row>
    <row r="554" ht="15.75" customHeight="1">
      <c r="A554" s="21"/>
    </row>
    <row r="555" ht="15.75" customHeight="1">
      <c r="A555" s="21"/>
    </row>
    <row r="556" ht="15.75" customHeight="1">
      <c r="A556" s="21"/>
    </row>
    <row r="557" ht="15.75" customHeight="1">
      <c r="A557" s="21"/>
    </row>
    <row r="558" ht="15.75" customHeight="1">
      <c r="A558" s="21"/>
    </row>
    <row r="559" ht="15.75" customHeight="1">
      <c r="A559" s="21"/>
    </row>
    <row r="560" ht="15.75" customHeight="1">
      <c r="A560" s="21"/>
    </row>
    <row r="561" ht="15.75" customHeight="1">
      <c r="A561" s="21"/>
    </row>
    <row r="562" ht="15.75" customHeight="1">
      <c r="A562" s="21"/>
    </row>
    <row r="563" ht="15.75" customHeight="1">
      <c r="A563" s="21"/>
    </row>
    <row r="564" ht="15.75" customHeight="1">
      <c r="A564" s="21"/>
    </row>
    <row r="565" ht="15.75" customHeight="1">
      <c r="A565" s="21"/>
    </row>
    <row r="566" ht="15.75" customHeight="1">
      <c r="A566" s="21"/>
    </row>
    <row r="567" ht="15.75" customHeight="1">
      <c r="A567" s="21"/>
    </row>
    <row r="568" ht="15.75" customHeight="1">
      <c r="A568" s="21"/>
    </row>
    <row r="569" ht="15.75" customHeight="1">
      <c r="A569" s="21"/>
    </row>
    <row r="570" ht="15.75" customHeight="1">
      <c r="A570" s="21"/>
    </row>
    <row r="571" ht="15.75" customHeight="1">
      <c r="A571" s="21"/>
    </row>
    <row r="572" ht="15.75" customHeight="1">
      <c r="A572" s="21"/>
    </row>
    <row r="573" ht="15.75" customHeight="1">
      <c r="A573" s="21"/>
    </row>
    <row r="574" ht="15.75" customHeight="1">
      <c r="A574" s="21"/>
    </row>
    <row r="575" ht="15.75" customHeight="1">
      <c r="A575" s="21"/>
    </row>
    <row r="576" ht="15.75" customHeight="1">
      <c r="A576" s="21"/>
    </row>
    <row r="577" ht="15.75" customHeight="1">
      <c r="A577" s="21"/>
    </row>
    <row r="578" ht="15.75" customHeight="1">
      <c r="A578" s="21"/>
    </row>
    <row r="579" ht="15.75" customHeight="1">
      <c r="A579" s="21"/>
    </row>
    <row r="580" ht="15.75" customHeight="1">
      <c r="A580" s="21"/>
    </row>
    <row r="581" ht="15.75" customHeight="1">
      <c r="A581" s="21"/>
    </row>
    <row r="582" ht="15.75" customHeight="1">
      <c r="A582" s="21"/>
    </row>
    <row r="583" ht="15.75" customHeight="1">
      <c r="A583" s="21"/>
    </row>
    <row r="584" ht="15.75" customHeight="1">
      <c r="A584" s="21"/>
    </row>
    <row r="585" ht="15.75" customHeight="1">
      <c r="A585" s="21"/>
    </row>
    <row r="586" ht="15.75" customHeight="1">
      <c r="A586" s="21"/>
    </row>
    <row r="587" ht="15.75" customHeight="1">
      <c r="A587" s="21"/>
    </row>
    <row r="588" ht="15.75" customHeight="1">
      <c r="A588" s="21"/>
    </row>
    <row r="589" ht="15.75" customHeight="1">
      <c r="A589" s="21"/>
    </row>
    <row r="590" ht="15.75" customHeight="1">
      <c r="A590" s="21"/>
    </row>
    <row r="591" ht="15.75" customHeight="1">
      <c r="A591" s="21"/>
    </row>
    <row r="592" ht="15.75" customHeight="1">
      <c r="A592" s="21"/>
    </row>
    <row r="593" ht="15.75" customHeight="1">
      <c r="A593" s="21"/>
    </row>
    <row r="594" ht="15.75" customHeight="1">
      <c r="A594" s="21"/>
    </row>
    <row r="595" ht="15.75" customHeight="1">
      <c r="A595" s="21"/>
    </row>
    <row r="596" ht="15.75" customHeight="1">
      <c r="A596" s="21"/>
    </row>
    <row r="597" ht="15.75" customHeight="1">
      <c r="A597" s="21"/>
    </row>
    <row r="598" ht="15.75" customHeight="1">
      <c r="A598" s="21"/>
    </row>
    <row r="599" ht="15.75" customHeight="1">
      <c r="A599" s="21"/>
    </row>
    <row r="600" ht="15.75" customHeight="1">
      <c r="A600" s="21"/>
    </row>
    <row r="601" ht="15.75" customHeight="1">
      <c r="A601" s="21"/>
    </row>
    <row r="602" ht="15.75" customHeight="1">
      <c r="A602" s="21"/>
    </row>
    <row r="603" ht="15.75" customHeight="1">
      <c r="A603" s="21"/>
    </row>
    <row r="604" ht="15.75" customHeight="1">
      <c r="A604" s="21"/>
    </row>
    <row r="605" ht="15.75" customHeight="1">
      <c r="A605" s="21"/>
    </row>
    <row r="606" ht="15.75" customHeight="1">
      <c r="A606" s="21"/>
    </row>
    <row r="607" ht="15.75" customHeight="1">
      <c r="A607" s="21"/>
    </row>
    <row r="608" ht="15.75" customHeight="1">
      <c r="A608" s="21"/>
    </row>
    <row r="609" ht="15.75" customHeight="1">
      <c r="A609" s="21"/>
    </row>
    <row r="610" ht="15.75" customHeight="1">
      <c r="A610" s="21"/>
    </row>
    <row r="611" ht="15.75" customHeight="1">
      <c r="A611" s="21"/>
    </row>
    <row r="612" ht="15.75" customHeight="1">
      <c r="A612" s="21"/>
    </row>
    <row r="613" ht="15.75" customHeight="1">
      <c r="A613" s="21"/>
    </row>
    <row r="614" ht="15.75" customHeight="1">
      <c r="A614" s="21"/>
    </row>
    <row r="615" ht="15.75" customHeight="1">
      <c r="A615" s="21"/>
    </row>
    <row r="616" ht="15.75" customHeight="1">
      <c r="A616" s="21"/>
    </row>
    <row r="617" ht="15.75" customHeight="1">
      <c r="A617" s="21"/>
    </row>
    <row r="618" ht="15.75" customHeight="1">
      <c r="A618" s="21"/>
    </row>
    <row r="619" ht="15.75" customHeight="1">
      <c r="A619" s="21"/>
    </row>
    <row r="620" ht="15.75" customHeight="1">
      <c r="A620" s="21"/>
    </row>
    <row r="621" ht="15.75" customHeight="1">
      <c r="A621" s="21"/>
    </row>
    <row r="622" ht="15.75" customHeight="1">
      <c r="A622" s="21"/>
    </row>
    <row r="623" ht="15.75" customHeight="1">
      <c r="A623" s="21"/>
    </row>
    <row r="624" ht="15.75" customHeight="1">
      <c r="A624" s="21"/>
    </row>
    <row r="625" ht="15.75" customHeight="1">
      <c r="A625" s="21"/>
    </row>
    <row r="626" ht="15.75" customHeight="1">
      <c r="A626" s="21"/>
    </row>
    <row r="627" ht="15.75" customHeight="1">
      <c r="A627" s="21"/>
    </row>
    <row r="628" ht="15.75" customHeight="1">
      <c r="A628" s="21"/>
    </row>
    <row r="629" ht="15.75" customHeight="1">
      <c r="A629" s="21"/>
    </row>
    <row r="630" ht="15.75" customHeight="1">
      <c r="A630" s="21"/>
    </row>
    <row r="631" ht="15.75" customHeight="1">
      <c r="A631" s="21"/>
    </row>
    <row r="632" ht="15.75" customHeight="1">
      <c r="A632" s="21"/>
    </row>
    <row r="633" ht="15.75" customHeight="1">
      <c r="A633" s="21"/>
    </row>
    <row r="634" ht="15.75" customHeight="1">
      <c r="A634" s="21"/>
    </row>
    <row r="635" ht="15.75" customHeight="1">
      <c r="A635" s="21"/>
    </row>
    <row r="636" ht="15.75" customHeight="1">
      <c r="A636" s="21"/>
    </row>
    <row r="637" ht="15.75" customHeight="1">
      <c r="A637" s="21"/>
    </row>
    <row r="638" ht="15.75" customHeight="1">
      <c r="A638" s="21"/>
    </row>
    <row r="639" ht="15.75" customHeight="1">
      <c r="A639" s="21"/>
    </row>
    <row r="640" ht="15.75" customHeight="1">
      <c r="A640" s="21"/>
    </row>
    <row r="641" ht="15.75" customHeight="1">
      <c r="A641" s="21"/>
    </row>
    <row r="642" ht="15.75" customHeight="1">
      <c r="A642" s="21"/>
    </row>
    <row r="643" ht="15.75" customHeight="1">
      <c r="A643" s="21"/>
    </row>
    <row r="644" ht="15.75" customHeight="1">
      <c r="A644" s="21"/>
    </row>
    <row r="645" ht="15.75" customHeight="1">
      <c r="A645" s="21"/>
    </row>
    <row r="646" ht="15.75" customHeight="1">
      <c r="A646" s="21"/>
    </row>
    <row r="647" ht="15.75" customHeight="1">
      <c r="A647" s="21"/>
    </row>
    <row r="648" ht="15.75" customHeight="1">
      <c r="A648" s="21"/>
    </row>
    <row r="649" ht="15.75" customHeight="1">
      <c r="A649" s="21"/>
    </row>
    <row r="650" ht="15.75" customHeight="1">
      <c r="A650" s="21"/>
    </row>
    <row r="651" ht="15.75" customHeight="1">
      <c r="A651" s="21"/>
    </row>
    <row r="652" ht="15.75" customHeight="1">
      <c r="A652" s="21"/>
    </row>
    <row r="653" ht="15.75" customHeight="1">
      <c r="A653" s="21"/>
    </row>
    <row r="654" ht="15.75" customHeight="1">
      <c r="A654" s="21"/>
    </row>
    <row r="655" ht="15.75" customHeight="1">
      <c r="A655" s="21"/>
    </row>
    <row r="656" ht="15.75" customHeight="1">
      <c r="A656" s="21"/>
    </row>
    <row r="657" ht="15.75" customHeight="1">
      <c r="A657" s="21"/>
    </row>
    <row r="658" ht="15.75" customHeight="1">
      <c r="A658" s="21"/>
    </row>
    <row r="659" ht="15.75" customHeight="1">
      <c r="A659" s="21"/>
    </row>
    <row r="660" ht="15.75" customHeight="1">
      <c r="A660" s="21"/>
    </row>
    <row r="661" ht="15.75" customHeight="1">
      <c r="A661" s="21"/>
    </row>
    <row r="662" ht="15.75" customHeight="1">
      <c r="A662" s="21"/>
    </row>
    <row r="663" ht="15.75" customHeight="1">
      <c r="A663" s="21"/>
    </row>
    <row r="664" ht="15.75" customHeight="1">
      <c r="A664" s="21"/>
    </row>
    <row r="665" ht="15.75" customHeight="1">
      <c r="A665" s="21"/>
    </row>
    <row r="666" ht="15.75" customHeight="1">
      <c r="A666" s="21"/>
    </row>
    <row r="667" ht="15.75" customHeight="1">
      <c r="A667" s="21"/>
    </row>
    <row r="668" ht="15.75" customHeight="1">
      <c r="A668" s="21"/>
    </row>
    <row r="669" ht="15.75" customHeight="1">
      <c r="A669" s="21"/>
    </row>
    <row r="670" ht="15.75" customHeight="1">
      <c r="A670" s="21"/>
    </row>
    <row r="671" ht="15.75" customHeight="1">
      <c r="A671" s="21"/>
    </row>
    <row r="672" ht="15.75" customHeight="1">
      <c r="A672" s="21"/>
    </row>
    <row r="673" ht="15.75" customHeight="1">
      <c r="A673" s="21"/>
    </row>
    <row r="674" ht="15.75" customHeight="1">
      <c r="A674" s="21"/>
    </row>
    <row r="675" ht="15.75" customHeight="1">
      <c r="A675" s="21"/>
    </row>
    <row r="676" ht="15.75" customHeight="1">
      <c r="A676" s="21"/>
    </row>
    <row r="677" ht="15.75" customHeight="1">
      <c r="A677" s="21"/>
    </row>
    <row r="678" ht="15.75" customHeight="1">
      <c r="A678" s="21"/>
    </row>
    <row r="679" ht="15.75" customHeight="1">
      <c r="A679" s="21"/>
    </row>
    <row r="680" ht="15.75" customHeight="1">
      <c r="A680" s="21"/>
    </row>
    <row r="681" ht="15.75" customHeight="1">
      <c r="A681" s="21"/>
    </row>
    <row r="682" ht="15.75" customHeight="1">
      <c r="A682" s="21"/>
    </row>
    <row r="683" ht="15.75" customHeight="1">
      <c r="A683" s="21"/>
    </row>
    <row r="684" ht="15.75" customHeight="1">
      <c r="A684" s="21"/>
    </row>
    <row r="685" ht="15.75" customHeight="1">
      <c r="A685" s="21"/>
    </row>
    <row r="686" ht="15.75" customHeight="1">
      <c r="A686" s="21"/>
    </row>
    <row r="687" ht="15.75" customHeight="1">
      <c r="A687" s="21"/>
    </row>
    <row r="688" ht="15.75" customHeight="1">
      <c r="A688" s="21"/>
    </row>
    <row r="689" ht="15.75" customHeight="1">
      <c r="A689" s="21"/>
    </row>
    <row r="690" ht="15.75" customHeight="1">
      <c r="A690" s="21"/>
    </row>
    <row r="691" ht="15.75" customHeight="1">
      <c r="A691" s="21"/>
    </row>
    <row r="692" ht="15.75" customHeight="1">
      <c r="A692" s="21"/>
    </row>
    <row r="693" ht="15.75" customHeight="1">
      <c r="A693" s="21"/>
    </row>
    <row r="694" ht="15.75" customHeight="1">
      <c r="A694" s="21"/>
    </row>
    <row r="695" ht="15.75" customHeight="1">
      <c r="A695" s="21"/>
    </row>
    <row r="696" ht="15.75" customHeight="1">
      <c r="A696" s="21"/>
    </row>
    <row r="697" ht="15.75" customHeight="1">
      <c r="A697" s="21"/>
    </row>
    <row r="698" ht="15.75" customHeight="1">
      <c r="A698" s="21"/>
    </row>
    <row r="699" ht="15.75" customHeight="1">
      <c r="A699" s="21"/>
    </row>
    <row r="700" ht="15.75" customHeight="1">
      <c r="A700" s="21"/>
    </row>
    <row r="701" ht="15.75" customHeight="1">
      <c r="A701" s="21"/>
    </row>
    <row r="702" ht="15.75" customHeight="1">
      <c r="A702" s="21"/>
    </row>
    <row r="703" ht="15.75" customHeight="1">
      <c r="A703" s="21"/>
    </row>
    <row r="704" ht="15.75" customHeight="1">
      <c r="A704" s="21"/>
    </row>
    <row r="705" ht="15.75" customHeight="1">
      <c r="A705" s="21"/>
    </row>
    <row r="706" ht="15.75" customHeight="1">
      <c r="A706" s="21"/>
    </row>
    <row r="707" ht="15.75" customHeight="1">
      <c r="A707" s="21"/>
    </row>
    <row r="708" ht="15.75" customHeight="1">
      <c r="A708" s="21"/>
    </row>
    <row r="709" ht="15.75" customHeight="1">
      <c r="A709" s="21"/>
    </row>
    <row r="710" ht="15.75" customHeight="1">
      <c r="A710" s="21"/>
    </row>
    <row r="711" ht="15.75" customHeight="1">
      <c r="A711" s="21"/>
    </row>
    <row r="712" ht="15.75" customHeight="1">
      <c r="A712" s="21"/>
    </row>
    <row r="713" ht="15.75" customHeight="1">
      <c r="A713" s="21"/>
    </row>
    <row r="714" ht="15.75" customHeight="1">
      <c r="A714" s="21"/>
    </row>
    <row r="715" ht="15.75" customHeight="1">
      <c r="A715" s="21"/>
    </row>
    <row r="716" ht="15.75" customHeight="1">
      <c r="A716" s="21"/>
    </row>
    <row r="717" ht="15.75" customHeight="1">
      <c r="A717" s="21"/>
    </row>
    <row r="718" ht="15.75" customHeight="1">
      <c r="A718" s="21"/>
    </row>
    <row r="719" ht="15.75" customHeight="1">
      <c r="A719" s="21"/>
    </row>
    <row r="720" ht="15.75" customHeight="1">
      <c r="A720" s="21"/>
    </row>
    <row r="721" ht="15.75" customHeight="1">
      <c r="A721" s="21"/>
    </row>
    <row r="722" ht="15.75" customHeight="1">
      <c r="A722" s="21"/>
    </row>
    <row r="723" ht="15.75" customHeight="1">
      <c r="A723" s="21"/>
    </row>
    <row r="724" ht="15.75" customHeight="1">
      <c r="A724" s="21"/>
    </row>
    <row r="725" ht="15.75" customHeight="1">
      <c r="A725" s="21"/>
    </row>
    <row r="726" ht="15.75" customHeight="1">
      <c r="A726" s="21"/>
    </row>
    <row r="727" ht="15.75" customHeight="1">
      <c r="A727" s="21"/>
    </row>
    <row r="728" ht="15.75" customHeight="1">
      <c r="A728" s="21"/>
    </row>
    <row r="729" ht="15.75" customHeight="1">
      <c r="A729" s="21"/>
    </row>
    <row r="730" ht="15.75" customHeight="1">
      <c r="A730" s="21"/>
    </row>
    <row r="731" ht="15.75" customHeight="1">
      <c r="A731" s="21"/>
    </row>
    <row r="732" ht="15.75" customHeight="1">
      <c r="A732" s="21"/>
    </row>
    <row r="733" ht="15.75" customHeight="1">
      <c r="A733" s="21"/>
    </row>
    <row r="734" ht="15.75" customHeight="1">
      <c r="A734" s="21"/>
    </row>
    <row r="735" ht="15.75" customHeight="1">
      <c r="A735" s="21"/>
    </row>
    <row r="736" ht="15.75" customHeight="1">
      <c r="A736" s="21"/>
    </row>
    <row r="737" ht="15.75" customHeight="1">
      <c r="A737" s="21"/>
    </row>
    <row r="738" ht="15.75" customHeight="1">
      <c r="A738" s="21"/>
    </row>
    <row r="739" ht="15.75" customHeight="1">
      <c r="A739" s="21"/>
    </row>
    <row r="740" ht="15.75" customHeight="1">
      <c r="A740" s="21"/>
    </row>
    <row r="741" ht="15.75" customHeight="1">
      <c r="A741" s="21"/>
    </row>
    <row r="742" ht="15.75" customHeight="1">
      <c r="A742" s="21"/>
    </row>
    <row r="743" ht="15.75" customHeight="1">
      <c r="A743" s="21"/>
    </row>
    <row r="744" ht="15.75" customHeight="1">
      <c r="A744" s="21"/>
    </row>
    <row r="745" ht="15.75" customHeight="1">
      <c r="A745" s="21"/>
    </row>
    <row r="746" ht="15.75" customHeight="1">
      <c r="A746" s="21"/>
    </row>
    <row r="747" ht="15.75" customHeight="1">
      <c r="A747" s="21"/>
    </row>
    <row r="748" ht="15.75" customHeight="1">
      <c r="A748" s="21"/>
    </row>
    <row r="749" ht="15.75" customHeight="1">
      <c r="A749" s="21"/>
    </row>
    <row r="750" ht="15.75" customHeight="1">
      <c r="A750" s="21"/>
    </row>
    <row r="751" ht="15.75" customHeight="1">
      <c r="A751" s="21"/>
    </row>
    <row r="752" ht="15.75" customHeight="1">
      <c r="A752" s="21"/>
    </row>
    <row r="753" ht="15.75" customHeight="1">
      <c r="A753" s="21"/>
    </row>
    <row r="754" ht="15.75" customHeight="1">
      <c r="A754" s="21"/>
    </row>
    <row r="755" ht="15.75" customHeight="1">
      <c r="A755" s="21"/>
    </row>
    <row r="756" ht="15.75" customHeight="1">
      <c r="A756" s="21"/>
    </row>
    <row r="757" ht="15.75" customHeight="1">
      <c r="A757" s="21"/>
    </row>
    <row r="758" ht="15.75" customHeight="1">
      <c r="A758" s="21"/>
    </row>
    <row r="759" ht="15.75" customHeight="1">
      <c r="A759" s="21"/>
    </row>
    <row r="760" ht="15.75" customHeight="1">
      <c r="A760" s="21"/>
    </row>
    <row r="761" ht="15.75" customHeight="1">
      <c r="A761" s="21"/>
    </row>
    <row r="762" ht="15.75" customHeight="1">
      <c r="A762" s="21"/>
    </row>
    <row r="763" ht="15.75" customHeight="1">
      <c r="A763" s="21"/>
    </row>
    <row r="764" ht="15.75" customHeight="1">
      <c r="A764" s="21"/>
    </row>
    <row r="765" ht="15.75" customHeight="1">
      <c r="A765" s="21"/>
    </row>
    <row r="766" ht="15.75" customHeight="1">
      <c r="A766" s="21"/>
    </row>
    <row r="767" ht="15.75" customHeight="1">
      <c r="A767" s="21"/>
    </row>
    <row r="768" ht="15.75" customHeight="1">
      <c r="A768" s="21"/>
    </row>
    <row r="769" ht="15.75" customHeight="1">
      <c r="A769" s="21"/>
    </row>
    <row r="770" ht="15.75" customHeight="1">
      <c r="A770" s="21"/>
    </row>
    <row r="771" ht="15.75" customHeight="1">
      <c r="A771" s="21"/>
    </row>
    <row r="772" ht="15.75" customHeight="1">
      <c r="A772" s="21"/>
    </row>
    <row r="773" ht="15.75" customHeight="1">
      <c r="A773" s="21"/>
    </row>
    <row r="774" ht="15.75" customHeight="1">
      <c r="A774" s="21"/>
    </row>
    <row r="775" ht="15.75" customHeight="1">
      <c r="A775" s="21"/>
    </row>
    <row r="776" ht="15.75" customHeight="1">
      <c r="A776" s="21"/>
    </row>
    <row r="777" ht="15.75" customHeight="1">
      <c r="A777" s="21"/>
    </row>
    <row r="778" ht="15.75" customHeight="1">
      <c r="A778" s="21"/>
    </row>
    <row r="779" ht="15.75" customHeight="1">
      <c r="A779" s="21"/>
    </row>
    <row r="780" ht="15.75" customHeight="1">
      <c r="A780" s="21"/>
    </row>
    <row r="781" ht="15.75" customHeight="1">
      <c r="A781" s="21"/>
    </row>
    <row r="782" ht="15.75" customHeight="1">
      <c r="A782" s="21"/>
    </row>
    <row r="783" ht="15.75" customHeight="1">
      <c r="A783" s="21"/>
    </row>
    <row r="784" ht="15.75" customHeight="1">
      <c r="A784" s="21"/>
    </row>
    <row r="785" ht="15.75" customHeight="1">
      <c r="A785" s="21"/>
    </row>
    <row r="786" ht="15.75" customHeight="1">
      <c r="A786" s="21"/>
    </row>
    <row r="787" ht="15.75" customHeight="1">
      <c r="A787" s="21"/>
    </row>
    <row r="788" ht="15.75" customHeight="1">
      <c r="A788" s="21"/>
    </row>
    <row r="789" ht="15.75" customHeight="1">
      <c r="A789" s="21"/>
    </row>
    <row r="790" ht="15.75" customHeight="1">
      <c r="A790" s="21"/>
    </row>
    <row r="791" ht="15.75" customHeight="1">
      <c r="A791" s="21"/>
    </row>
    <row r="792" ht="15.75" customHeight="1">
      <c r="A792" s="21"/>
    </row>
    <row r="793" ht="15.75" customHeight="1">
      <c r="A793" s="21"/>
    </row>
    <row r="794" ht="15.75" customHeight="1">
      <c r="A794" s="21"/>
    </row>
    <row r="795" ht="15.75" customHeight="1">
      <c r="A795" s="21"/>
    </row>
    <row r="796" ht="15.75" customHeight="1">
      <c r="A796" s="21"/>
    </row>
    <row r="797" ht="15.75" customHeight="1">
      <c r="A797" s="21"/>
    </row>
    <row r="798" ht="15.75" customHeight="1">
      <c r="A798" s="21"/>
    </row>
    <row r="799" ht="15.75" customHeight="1">
      <c r="A799" s="21"/>
    </row>
    <row r="800" ht="15.75" customHeight="1">
      <c r="A800" s="21"/>
    </row>
    <row r="801" ht="15.75" customHeight="1">
      <c r="A801" s="21"/>
    </row>
    <row r="802" ht="15.75" customHeight="1">
      <c r="A802" s="21"/>
    </row>
    <row r="803" ht="15.75" customHeight="1">
      <c r="A803" s="21"/>
    </row>
    <row r="804" ht="15.75" customHeight="1">
      <c r="A804" s="21"/>
    </row>
    <row r="805" ht="15.75" customHeight="1">
      <c r="A805" s="21"/>
    </row>
    <row r="806" ht="15.75" customHeight="1">
      <c r="A806" s="21"/>
    </row>
    <row r="807" ht="15.75" customHeight="1">
      <c r="A807" s="21"/>
    </row>
    <row r="808" ht="15.75" customHeight="1">
      <c r="A808" s="21"/>
    </row>
    <row r="809" ht="15.75" customHeight="1">
      <c r="A809" s="21"/>
    </row>
    <row r="810" ht="15.75" customHeight="1">
      <c r="A810" s="21"/>
    </row>
    <row r="811" ht="15.75" customHeight="1">
      <c r="A811" s="21"/>
    </row>
    <row r="812" ht="15.75" customHeight="1">
      <c r="A812" s="21"/>
    </row>
    <row r="813" ht="15.75" customHeight="1">
      <c r="A813" s="21"/>
    </row>
    <row r="814" ht="15.75" customHeight="1">
      <c r="A814" s="21"/>
    </row>
    <row r="815" ht="15.75" customHeight="1">
      <c r="A815" s="21"/>
    </row>
    <row r="816" ht="15.75" customHeight="1">
      <c r="A816" s="21"/>
    </row>
    <row r="817" ht="15.75" customHeight="1">
      <c r="A817" s="21"/>
    </row>
    <row r="818" ht="15.75" customHeight="1">
      <c r="A818" s="21"/>
    </row>
    <row r="819" ht="15.75" customHeight="1">
      <c r="A819" s="21"/>
    </row>
    <row r="820" ht="15.75" customHeight="1">
      <c r="A820" s="21"/>
    </row>
    <row r="821" ht="15.75" customHeight="1">
      <c r="A821" s="21"/>
    </row>
    <row r="822" ht="15.75" customHeight="1">
      <c r="A822" s="21"/>
    </row>
    <row r="823" ht="15.75" customHeight="1">
      <c r="A823" s="21"/>
    </row>
    <row r="824" ht="15.75" customHeight="1">
      <c r="A824" s="21"/>
    </row>
    <row r="825" ht="15.75" customHeight="1">
      <c r="A825" s="21"/>
    </row>
    <row r="826" ht="15.75" customHeight="1">
      <c r="A826" s="21"/>
    </row>
    <row r="827" ht="15.75" customHeight="1">
      <c r="A827" s="21"/>
    </row>
    <row r="828" ht="15.75" customHeight="1">
      <c r="A828" s="21"/>
    </row>
    <row r="829" ht="15.75" customHeight="1">
      <c r="A829" s="21"/>
    </row>
    <row r="830" ht="15.75" customHeight="1">
      <c r="A830" s="21"/>
    </row>
    <row r="831" ht="15.75" customHeight="1">
      <c r="A831" s="21"/>
    </row>
    <row r="832" ht="15.75" customHeight="1">
      <c r="A832" s="21"/>
    </row>
    <row r="833" ht="15.75" customHeight="1">
      <c r="A833" s="21"/>
    </row>
    <row r="834" ht="15.75" customHeight="1">
      <c r="A834" s="21"/>
    </row>
    <row r="835" ht="15.75" customHeight="1">
      <c r="A835" s="21"/>
    </row>
    <row r="836" ht="15.75" customHeight="1">
      <c r="A836" s="21"/>
    </row>
    <row r="837" ht="15.75" customHeight="1">
      <c r="A837" s="21"/>
    </row>
    <row r="838" ht="15.75" customHeight="1">
      <c r="A838" s="21"/>
    </row>
    <row r="839" ht="15.75" customHeight="1">
      <c r="A839" s="21"/>
    </row>
    <row r="840" ht="15.75" customHeight="1">
      <c r="A840" s="21"/>
    </row>
    <row r="841" ht="15.75" customHeight="1">
      <c r="A841" s="21"/>
    </row>
    <row r="842" ht="15.75" customHeight="1">
      <c r="A842" s="21"/>
    </row>
    <row r="843" ht="15.75" customHeight="1">
      <c r="A843" s="21"/>
    </row>
    <row r="844" ht="15.75" customHeight="1">
      <c r="A844" s="21"/>
    </row>
    <row r="845" ht="15.75" customHeight="1">
      <c r="A845" s="21"/>
    </row>
    <row r="846" ht="15.75" customHeight="1">
      <c r="A846" s="21"/>
    </row>
    <row r="847" ht="15.75" customHeight="1">
      <c r="A847" s="21"/>
    </row>
    <row r="848" ht="15.75" customHeight="1">
      <c r="A848" s="21"/>
    </row>
    <row r="849" ht="15.75" customHeight="1">
      <c r="A849" s="21"/>
    </row>
    <row r="850" ht="15.75" customHeight="1">
      <c r="A850" s="21"/>
    </row>
    <row r="851" ht="15.75" customHeight="1">
      <c r="A851" s="21"/>
    </row>
    <row r="852" ht="15.75" customHeight="1">
      <c r="A852" s="21"/>
    </row>
    <row r="853" ht="15.75" customHeight="1">
      <c r="A853" s="21"/>
    </row>
    <row r="854" ht="15.75" customHeight="1">
      <c r="A854" s="21"/>
    </row>
    <row r="855" ht="15.75" customHeight="1">
      <c r="A855" s="21"/>
    </row>
    <row r="856" ht="15.75" customHeight="1">
      <c r="A856" s="21"/>
    </row>
    <row r="857" ht="15.75" customHeight="1">
      <c r="A857" s="21"/>
    </row>
    <row r="858" ht="15.75" customHeight="1">
      <c r="A858" s="21"/>
    </row>
    <row r="859" ht="15.75" customHeight="1">
      <c r="A859" s="21"/>
    </row>
    <row r="860" ht="15.75" customHeight="1">
      <c r="A860" s="21"/>
    </row>
    <row r="861" ht="15.75" customHeight="1">
      <c r="A861" s="21"/>
    </row>
    <row r="862" ht="15.75" customHeight="1">
      <c r="A862" s="21"/>
    </row>
    <row r="863" ht="15.75" customHeight="1">
      <c r="A863" s="21"/>
    </row>
    <row r="864" ht="15.75" customHeight="1">
      <c r="A864" s="21"/>
    </row>
    <row r="865" ht="15.75" customHeight="1">
      <c r="A865" s="21"/>
    </row>
    <row r="866" ht="15.75" customHeight="1">
      <c r="A866" s="21"/>
    </row>
    <row r="867" ht="15.75" customHeight="1">
      <c r="A867" s="21"/>
    </row>
    <row r="868" ht="15.75" customHeight="1">
      <c r="A868" s="21"/>
    </row>
    <row r="869" ht="15.75" customHeight="1">
      <c r="A869" s="21"/>
    </row>
    <row r="870" ht="15.75" customHeight="1">
      <c r="A870" s="21"/>
    </row>
    <row r="871" ht="15.75" customHeight="1">
      <c r="A871" s="21"/>
    </row>
    <row r="872" ht="15.75" customHeight="1">
      <c r="A872" s="21"/>
    </row>
    <row r="873" ht="15.75" customHeight="1">
      <c r="A873" s="21"/>
    </row>
    <row r="874" ht="15.75" customHeight="1">
      <c r="A874" s="21"/>
    </row>
    <row r="875" ht="15.75" customHeight="1">
      <c r="A875" s="21"/>
    </row>
    <row r="876" ht="15.75" customHeight="1">
      <c r="A876" s="21"/>
    </row>
    <row r="877" ht="15.75" customHeight="1">
      <c r="A877" s="21"/>
    </row>
    <row r="878" ht="15.75" customHeight="1">
      <c r="A878" s="21"/>
    </row>
    <row r="879" ht="15.75" customHeight="1">
      <c r="A879" s="21"/>
    </row>
    <row r="880" ht="15.75" customHeight="1">
      <c r="A880" s="21"/>
    </row>
    <row r="881" ht="15.75" customHeight="1">
      <c r="A881" s="21"/>
    </row>
    <row r="882" ht="15.75" customHeight="1">
      <c r="A882" s="21"/>
    </row>
    <row r="883" ht="15.75" customHeight="1">
      <c r="A883" s="21"/>
    </row>
    <row r="884" ht="15.75" customHeight="1">
      <c r="A884" s="21"/>
    </row>
    <row r="885" ht="15.75" customHeight="1">
      <c r="A885" s="21"/>
    </row>
    <row r="886" ht="15.75" customHeight="1">
      <c r="A886" s="21"/>
    </row>
    <row r="887" ht="15.75" customHeight="1">
      <c r="A887" s="21"/>
    </row>
    <row r="888" ht="15.75" customHeight="1">
      <c r="A888" s="21"/>
    </row>
    <row r="889" ht="15.75" customHeight="1">
      <c r="A889" s="21"/>
    </row>
    <row r="890" ht="15.75" customHeight="1">
      <c r="A890" s="21"/>
    </row>
    <row r="891" ht="15.75" customHeight="1">
      <c r="A891" s="21"/>
    </row>
    <row r="892" ht="15.75" customHeight="1">
      <c r="A892" s="21"/>
    </row>
    <row r="893" ht="15.75" customHeight="1">
      <c r="A893" s="21"/>
    </row>
    <row r="894" ht="15.75" customHeight="1">
      <c r="A894" s="21"/>
    </row>
    <row r="895" ht="15.75" customHeight="1">
      <c r="A895" s="21"/>
    </row>
    <row r="896" ht="15.75" customHeight="1">
      <c r="A896" s="21"/>
    </row>
    <row r="897" ht="15.75" customHeight="1">
      <c r="A897" s="21"/>
    </row>
    <row r="898" ht="15.75" customHeight="1">
      <c r="A898" s="21"/>
    </row>
    <row r="899" ht="15.75" customHeight="1">
      <c r="A899" s="21"/>
    </row>
    <row r="900" ht="15.75" customHeight="1">
      <c r="A900" s="21"/>
    </row>
    <row r="901" ht="15.75" customHeight="1">
      <c r="A901" s="21"/>
    </row>
    <row r="902" ht="15.75" customHeight="1">
      <c r="A902" s="21"/>
    </row>
    <row r="903" ht="15.75" customHeight="1">
      <c r="A903" s="21"/>
    </row>
    <row r="904" ht="15.75" customHeight="1">
      <c r="A904" s="21"/>
    </row>
    <row r="905" ht="15.75" customHeight="1">
      <c r="A905" s="21"/>
    </row>
    <row r="906" ht="15.75" customHeight="1">
      <c r="A906" s="21"/>
    </row>
    <row r="907" ht="15.75" customHeight="1">
      <c r="A907" s="21"/>
    </row>
    <row r="908" ht="15.75" customHeight="1">
      <c r="A908" s="21"/>
    </row>
    <row r="909" ht="15.75" customHeight="1">
      <c r="A909" s="21"/>
    </row>
    <row r="910" ht="15.75" customHeight="1">
      <c r="A910" s="21"/>
    </row>
    <row r="911" ht="15.75" customHeight="1">
      <c r="A911" s="21"/>
    </row>
    <row r="912" ht="15.75" customHeight="1">
      <c r="A912" s="21"/>
    </row>
    <row r="913" ht="15.75" customHeight="1">
      <c r="A913" s="21"/>
    </row>
    <row r="914" ht="15.75" customHeight="1">
      <c r="A914" s="21"/>
    </row>
    <row r="915" ht="15.75" customHeight="1">
      <c r="A915" s="21"/>
    </row>
    <row r="916" ht="15.75" customHeight="1">
      <c r="A916" s="21"/>
    </row>
    <row r="917" ht="15.75" customHeight="1">
      <c r="A917" s="21"/>
    </row>
    <row r="918" ht="15.75" customHeight="1">
      <c r="A918" s="21"/>
    </row>
    <row r="919" ht="15.75" customHeight="1">
      <c r="A919" s="21"/>
    </row>
    <row r="920" ht="15.75" customHeight="1">
      <c r="A920" s="21"/>
    </row>
    <row r="921" ht="15.75" customHeight="1">
      <c r="A921" s="21"/>
    </row>
    <row r="922" ht="15.75" customHeight="1">
      <c r="A922" s="21"/>
    </row>
    <row r="923" ht="15.75" customHeight="1">
      <c r="A923" s="21"/>
    </row>
    <row r="924" ht="15.75" customHeight="1">
      <c r="A924" s="21"/>
    </row>
    <row r="925" ht="15.75" customHeight="1">
      <c r="A925" s="21"/>
    </row>
    <row r="926" ht="15.75" customHeight="1">
      <c r="A926" s="21"/>
    </row>
    <row r="927" ht="15.75" customHeight="1">
      <c r="A927" s="21"/>
    </row>
    <row r="928" ht="15.75" customHeight="1">
      <c r="A928" s="21"/>
    </row>
    <row r="929" ht="15.75" customHeight="1">
      <c r="A929" s="21"/>
    </row>
    <row r="930" ht="15.75" customHeight="1">
      <c r="A930" s="21"/>
    </row>
    <row r="931" ht="15.75" customHeight="1">
      <c r="A931" s="21"/>
    </row>
    <row r="932" ht="15.75" customHeight="1">
      <c r="A932" s="21"/>
    </row>
    <row r="933" ht="15.75" customHeight="1">
      <c r="A933" s="21"/>
    </row>
    <row r="934" ht="15.75" customHeight="1">
      <c r="A934" s="21"/>
    </row>
    <row r="935" ht="15.75" customHeight="1">
      <c r="A935" s="21"/>
    </row>
    <row r="936" ht="15.75" customHeight="1">
      <c r="A936" s="21"/>
    </row>
    <row r="937" ht="15.75" customHeight="1">
      <c r="A937" s="21"/>
    </row>
    <row r="938" ht="15.75" customHeight="1">
      <c r="A938" s="21"/>
    </row>
    <row r="939" ht="15.75" customHeight="1">
      <c r="A939" s="21"/>
    </row>
    <row r="940" ht="15.75" customHeight="1">
      <c r="A940" s="21"/>
    </row>
    <row r="941" ht="15.75" customHeight="1">
      <c r="A941" s="21"/>
    </row>
    <row r="942" ht="15.75" customHeight="1">
      <c r="A942" s="21"/>
    </row>
    <row r="943" ht="15.75" customHeight="1">
      <c r="A943" s="21"/>
    </row>
    <row r="944" ht="15.75" customHeight="1">
      <c r="A944" s="21"/>
    </row>
    <row r="945" ht="15.75" customHeight="1">
      <c r="A945" s="21"/>
    </row>
    <row r="946" ht="15.75" customHeight="1">
      <c r="A946" s="21"/>
    </row>
    <row r="947" ht="15.75" customHeight="1">
      <c r="A947" s="21"/>
    </row>
    <row r="948" ht="15.75" customHeight="1">
      <c r="A948" s="21"/>
    </row>
    <row r="949" ht="15.75" customHeight="1">
      <c r="A949" s="21"/>
    </row>
    <row r="950" ht="15.75" customHeight="1">
      <c r="A950" s="21"/>
    </row>
    <row r="951" ht="15.75" customHeight="1">
      <c r="A951" s="21"/>
    </row>
    <row r="952" ht="15.75" customHeight="1">
      <c r="A952" s="21"/>
    </row>
    <row r="953" ht="15.75" customHeight="1">
      <c r="A953" s="21"/>
    </row>
    <row r="954" ht="15.75" customHeight="1">
      <c r="A954" s="21"/>
    </row>
    <row r="955" ht="15.75" customHeight="1">
      <c r="A955" s="21"/>
    </row>
    <row r="956" ht="15.75" customHeight="1">
      <c r="A956" s="21"/>
    </row>
    <row r="957" ht="15.75" customHeight="1">
      <c r="A957" s="21"/>
    </row>
    <row r="958" ht="15.75" customHeight="1">
      <c r="A958" s="21"/>
    </row>
    <row r="959" ht="15.75" customHeight="1">
      <c r="A959" s="21"/>
    </row>
    <row r="960" ht="15.75" customHeight="1">
      <c r="A960" s="21"/>
    </row>
    <row r="961" ht="15.75" customHeight="1">
      <c r="A961" s="21"/>
    </row>
    <row r="962" ht="15.75" customHeight="1">
      <c r="A962" s="21"/>
    </row>
    <row r="963" ht="15.75" customHeight="1">
      <c r="A963" s="21"/>
    </row>
    <row r="964" ht="15.75" customHeight="1">
      <c r="A964" s="21"/>
    </row>
    <row r="965" ht="15.75" customHeight="1">
      <c r="A965" s="21"/>
    </row>
    <row r="966" ht="15.75" customHeight="1">
      <c r="A966" s="21"/>
    </row>
    <row r="967" ht="15.75" customHeight="1">
      <c r="A967" s="21"/>
    </row>
    <row r="968" ht="15.75" customHeight="1">
      <c r="A968" s="21"/>
    </row>
    <row r="969" ht="15.75" customHeight="1">
      <c r="A969" s="21"/>
    </row>
    <row r="970" ht="15.75" customHeight="1">
      <c r="A970" s="21"/>
    </row>
    <row r="971" ht="15.75" customHeight="1">
      <c r="A971" s="21"/>
    </row>
    <row r="972" ht="15.75" customHeight="1">
      <c r="A972" s="21"/>
    </row>
    <row r="973" ht="15.75" customHeight="1">
      <c r="A973" s="21"/>
    </row>
    <row r="974" ht="15.75" customHeight="1">
      <c r="A974" s="21"/>
    </row>
    <row r="975" ht="15.75" customHeight="1">
      <c r="A975" s="21"/>
    </row>
    <row r="976" ht="15.75" customHeight="1">
      <c r="A976" s="21"/>
    </row>
    <row r="977" ht="15.75" customHeight="1">
      <c r="A977" s="21"/>
    </row>
    <row r="978" ht="15.75" customHeight="1">
      <c r="A978" s="21"/>
    </row>
    <row r="979" ht="15.75" customHeight="1">
      <c r="A979" s="21"/>
    </row>
    <row r="980" ht="15.75" customHeight="1">
      <c r="A980" s="21"/>
    </row>
    <row r="981" ht="15.75" customHeight="1">
      <c r="A981" s="21"/>
    </row>
    <row r="982" ht="15.75" customHeight="1">
      <c r="A982" s="21"/>
    </row>
    <row r="983" ht="15.75" customHeight="1">
      <c r="A983" s="21"/>
    </row>
    <row r="984" ht="15.75" customHeight="1">
      <c r="A984" s="21"/>
    </row>
    <row r="985" ht="15.75" customHeight="1">
      <c r="A985" s="21"/>
    </row>
    <row r="986" ht="15.75" customHeight="1">
      <c r="A986" s="21"/>
    </row>
    <row r="987" ht="15.75" customHeight="1">
      <c r="A987" s="21"/>
    </row>
    <row r="988" ht="15.75" customHeight="1">
      <c r="A988" s="21"/>
    </row>
    <row r="989" ht="15.75" customHeight="1">
      <c r="A989" s="21"/>
    </row>
    <row r="990" ht="15.75" customHeight="1">
      <c r="A990" s="21"/>
    </row>
    <row r="991" ht="15.75" customHeight="1">
      <c r="A991" s="21"/>
    </row>
    <row r="992" ht="15.75" customHeight="1">
      <c r="A992" s="21"/>
    </row>
    <row r="993" ht="15.75" customHeight="1">
      <c r="A993" s="21"/>
    </row>
    <row r="994" ht="15.75" customHeight="1">
      <c r="A994" s="21"/>
    </row>
    <row r="995" ht="15.75" customHeight="1">
      <c r="A995" s="21"/>
    </row>
    <row r="996" ht="15.75" customHeight="1">
      <c r="A996" s="21"/>
    </row>
    <row r="997" ht="15.75" customHeight="1">
      <c r="A997" s="21"/>
    </row>
    <row r="998" ht="15.75" customHeight="1">
      <c r="A998" s="21"/>
    </row>
    <row r="999" ht="15.75" customHeight="1">
      <c r="A999" s="21"/>
    </row>
    <row r="1000" ht="15.75" customHeight="1">
      <c r="A1000" s="21"/>
    </row>
  </sheetData>
  <mergeCells count="38">
    <mergeCell ref="A59:A66"/>
    <mergeCell ref="C69:F69"/>
    <mergeCell ref="G69:W69"/>
    <mergeCell ref="X69:AP69"/>
    <mergeCell ref="AQ69:BB69"/>
    <mergeCell ref="BC69:BM69"/>
    <mergeCell ref="BN69:CB69"/>
    <mergeCell ref="CC69:CJ69"/>
    <mergeCell ref="A3:A10"/>
    <mergeCell ref="A11:A18"/>
    <mergeCell ref="A19:A26"/>
    <mergeCell ref="A27:A34"/>
    <mergeCell ref="A35:A42"/>
    <mergeCell ref="A43:A50"/>
    <mergeCell ref="A51:A58"/>
    <mergeCell ref="A127:A134"/>
    <mergeCell ref="C137:F137"/>
    <mergeCell ref="G137:W137"/>
    <mergeCell ref="X137:AP137"/>
    <mergeCell ref="AQ137:BB137"/>
    <mergeCell ref="BC137:BM137"/>
    <mergeCell ref="BN137:CB137"/>
    <mergeCell ref="CC137:CJ137"/>
    <mergeCell ref="A139:A146"/>
    <mergeCell ref="A147:A154"/>
    <mergeCell ref="A155:A162"/>
    <mergeCell ref="A163:A170"/>
    <mergeCell ref="A171:A178"/>
    <mergeCell ref="A179:A186"/>
    <mergeCell ref="A187:A194"/>
    <mergeCell ref="A195:A202"/>
    <mergeCell ref="A71:A78"/>
    <mergeCell ref="A79:A86"/>
    <mergeCell ref="A87:A94"/>
    <mergeCell ref="A95:A102"/>
    <mergeCell ref="A103:A110"/>
    <mergeCell ref="A111:A118"/>
    <mergeCell ref="A119:A126"/>
  </mergeCells>
  <printOptions/>
  <pageMargins bottom="0.75" footer="0.0" header="0.0" left="0.7" right="0.7" top="0.75"/>
  <pageSetup orientation="portrait"/>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2.57"/>
    <col customWidth="1" min="3" max="10" width="8.71"/>
    <col customWidth="1" min="11" max="12" width="11.29"/>
    <col customWidth="1" min="13" max="37" width="8.71"/>
  </cols>
  <sheetData>
    <row r="1">
      <c r="A1" s="1"/>
      <c r="B1" s="2" t="s">
        <v>0</v>
      </c>
      <c r="C1" s="3" t="s">
        <v>1</v>
      </c>
      <c r="D1" s="3" t="s">
        <v>2</v>
      </c>
      <c r="E1" s="3" t="s">
        <v>3</v>
      </c>
      <c r="F1" s="3" t="s">
        <v>4</v>
      </c>
      <c r="G1" s="3" t="s">
        <v>5</v>
      </c>
      <c r="H1" s="3" t="s">
        <v>6</v>
      </c>
      <c r="I1" s="3" t="s">
        <v>7</v>
      </c>
      <c r="J1" s="3" t="s">
        <v>8</v>
      </c>
      <c r="K1" s="3" t="s">
        <v>9</v>
      </c>
      <c r="L1" s="3" t="s">
        <v>10</v>
      </c>
      <c r="M1" s="3" t="s">
        <v>11</v>
      </c>
      <c r="N1" s="3" t="s">
        <v>12</v>
      </c>
      <c r="P1" s="4" t="s">
        <v>1</v>
      </c>
      <c r="Q1" s="4" t="s">
        <v>2</v>
      </c>
      <c r="R1" s="4" t="s">
        <v>4</v>
      </c>
      <c r="S1" s="4" t="s">
        <v>5</v>
      </c>
      <c r="T1" s="4" t="s">
        <v>6</v>
      </c>
      <c r="U1" s="4" t="s">
        <v>7</v>
      </c>
      <c r="V1" s="4" t="s">
        <v>8</v>
      </c>
      <c r="W1" s="4" t="s">
        <v>9</v>
      </c>
      <c r="X1" s="4" t="s">
        <v>10</v>
      </c>
      <c r="Y1" s="4" t="s">
        <v>11</v>
      </c>
      <c r="Z1" s="4" t="s">
        <v>12</v>
      </c>
    </row>
    <row r="2">
      <c r="A2" s="5" t="s">
        <v>13</v>
      </c>
      <c r="B2" s="2" t="s">
        <v>14</v>
      </c>
      <c r="C2" s="6">
        <v>110.9758</v>
      </c>
      <c r="D2" s="7">
        <v>124.9914</v>
      </c>
      <c r="E2" s="7">
        <v>130.0228</v>
      </c>
      <c r="F2" s="7">
        <v>139.0071</v>
      </c>
      <c r="G2" s="7">
        <v>152.9863</v>
      </c>
      <c r="H2" s="7">
        <v>154.9656</v>
      </c>
      <c r="I2" s="7">
        <v>168.9812</v>
      </c>
      <c r="J2" s="7">
        <v>172.9914</v>
      </c>
      <c r="K2" s="7">
        <v>187.0071</v>
      </c>
      <c r="L2" s="7">
        <v>187.0071</v>
      </c>
      <c r="M2" s="7">
        <v>201.0227</v>
      </c>
      <c r="N2" s="7">
        <v>209.0853</v>
      </c>
      <c r="P2" s="4">
        <v>110.9758</v>
      </c>
      <c r="Q2" s="4">
        <v>124.9914</v>
      </c>
      <c r="R2" s="4">
        <v>139.0071</v>
      </c>
      <c r="S2" s="4">
        <v>152.9863</v>
      </c>
      <c r="T2" s="4">
        <v>154.9656</v>
      </c>
      <c r="U2" s="4">
        <v>168.9812</v>
      </c>
      <c r="V2" s="4">
        <v>172.9914</v>
      </c>
      <c r="W2" s="4">
        <v>187.0071</v>
      </c>
      <c r="X2" s="4">
        <v>187.0071</v>
      </c>
      <c r="Y2" s="4">
        <v>201.0227</v>
      </c>
      <c r="Z2" s="4">
        <v>209.0853</v>
      </c>
    </row>
    <row r="3">
      <c r="A3" s="8" t="s">
        <v>99</v>
      </c>
      <c r="B3" s="9" t="s">
        <v>100</v>
      </c>
      <c r="C3" s="45">
        <v>359314.0</v>
      </c>
      <c r="D3" s="11">
        <v>82245.0</v>
      </c>
      <c r="E3" s="12">
        <v>532903.0</v>
      </c>
      <c r="F3" s="13">
        <v>275647.0</v>
      </c>
      <c r="G3" s="45">
        <v>241015.0</v>
      </c>
      <c r="H3" s="45">
        <v>172740.0</v>
      </c>
      <c r="I3" s="10">
        <v>83066.0</v>
      </c>
      <c r="J3" s="10">
        <v>0.0</v>
      </c>
      <c r="K3" s="13">
        <v>0.0</v>
      </c>
      <c r="L3" s="13">
        <v>0.0</v>
      </c>
      <c r="M3" s="45">
        <v>39618.0</v>
      </c>
      <c r="N3" s="45">
        <v>845845.0</v>
      </c>
      <c r="P3" s="14">
        <f>'LIMRES_PM2,5'!$C3/'LIMRES_PM2,5'!$E3</f>
        <v>0.6742577918</v>
      </c>
      <c r="Q3" s="14">
        <f>'LIMRES_PM2,5'!$D3/'LIMRES_PM2,5'!$E3</f>
        <v>0.1543339032</v>
      </c>
      <c r="R3" s="14">
        <f>'LIMRES_PM2,5'!$F3/'LIMRES_PM2,5'!$E3</f>
        <v>0.5172554855</v>
      </c>
      <c r="S3" s="14">
        <f>'LIMRES_PM2,5'!$G3/'LIMRES_PM2,5'!$E3</f>
        <v>0.4522680488</v>
      </c>
      <c r="T3" s="14">
        <f>'LIMRES_PM2,5'!$H3/'LIMRES_PM2,5'!$E3</f>
        <v>0.3241490478</v>
      </c>
      <c r="U3" s="14">
        <f>'LIMRES_PM2,5'!$I3/'LIMRES_PM2,5'!$E3</f>
        <v>0.1558745213</v>
      </c>
      <c r="V3" s="14">
        <f>'LIMRES_PM2,5'!$J3/'LIMRES_PM2,5'!$E3</f>
        <v>0</v>
      </c>
      <c r="W3" s="14">
        <f>'LIMRES_PM2,5'!$K3/'LIMRES_PM2,5'!$E3</f>
        <v>0</v>
      </c>
      <c r="X3" s="14">
        <f>'LIMRES_PM2,5'!$L3/'LIMRES_PM2,5'!$E3</f>
        <v>0</v>
      </c>
      <c r="Y3" s="14">
        <f>'LIMRES_PM2,5'!$M3/'LIMRES_PM2,5'!$E3</f>
        <v>0.0743437361</v>
      </c>
      <c r="Z3" s="14">
        <f>'LIMRES_PM2,5'!$N3/'LIMRES_PM2,5'!$E3</f>
        <v>1.587240079</v>
      </c>
    </row>
    <row r="4">
      <c r="A4" s="15"/>
      <c r="B4" s="9" t="s">
        <v>101</v>
      </c>
      <c r="C4" s="45">
        <v>271298.0</v>
      </c>
      <c r="D4" s="11">
        <v>62810.0</v>
      </c>
      <c r="E4" s="12">
        <v>523550.0</v>
      </c>
      <c r="F4" s="13">
        <v>201166.0</v>
      </c>
      <c r="G4" s="45">
        <v>371665.0</v>
      </c>
      <c r="H4" s="10">
        <v>165694.0</v>
      </c>
      <c r="I4" s="10">
        <v>93737.0</v>
      </c>
      <c r="J4" s="10">
        <v>0.0</v>
      </c>
      <c r="K4" s="13">
        <v>0.0</v>
      </c>
      <c r="L4" s="13">
        <v>0.0</v>
      </c>
      <c r="M4" s="45">
        <v>38687.0</v>
      </c>
      <c r="N4" s="45">
        <v>996732.0</v>
      </c>
      <c r="P4" s="14">
        <f>'LIMRES_PM2,5'!$C4/'LIMRES_PM2,5'!$E4</f>
        <v>0.5181892847</v>
      </c>
      <c r="Q4" s="14">
        <f>'LIMRES_PM2,5'!$D4/'LIMRES_PM2,5'!$E4</f>
        <v>0.1199694394</v>
      </c>
      <c r="R4" s="14">
        <f>'LIMRES_PM2,5'!$F4/'LIMRES_PM2,5'!$E4</f>
        <v>0.3842345526</v>
      </c>
      <c r="S4" s="14">
        <f>'LIMRES_PM2,5'!$G4/'LIMRES_PM2,5'!$E4</f>
        <v>0.7098939929</v>
      </c>
      <c r="T4" s="14">
        <f>'LIMRES_PM2,5'!$H4/'LIMRES_PM2,5'!$E4</f>
        <v>0.3164817114</v>
      </c>
      <c r="U4" s="14">
        <f>'LIMRES_PM2,5'!$I4/'LIMRES_PM2,5'!$E4</f>
        <v>0.1790411613</v>
      </c>
      <c r="V4" s="14">
        <f>'LIMRES_PM2,5'!$J4/'LIMRES_PM2,5'!$E4</f>
        <v>0</v>
      </c>
      <c r="W4" s="14">
        <f>'LIMRES_PM2,5'!$K4/'LIMRES_PM2,5'!$E4</f>
        <v>0</v>
      </c>
      <c r="X4" s="14">
        <f>'LIMRES_PM2,5'!$L4/'LIMRES_PM2,5'!$E4</f>
        <v>0</v>
      </c>
      <c r="Y4" s="14">
        <f>'LIMRES_PM2,5'!$M4/'LIMRES_PM2,5'!$E4</f>
        <v>0.07389361093</v>
      </c>
      <c r="Z4" s="14">
        <f>'LIMRES_PM2,5'!$N4/'LIMRES_PM2,5'!$E4</f>
        <v>1.903795244</v>
      </c>
    </row>
    <row r="5">
      <c r="A5" s="15"/>
      <c r="B5" s="9" t="s">
        <v>102</v>
      </c>
      <c r="C5" s="45">
        <v>156882.0</v>
      </c>
      <c r="D5" s="11">
        <v>56401.0</v>
      </c>
      <c r="E5" s="12">
        <v>532078.0</v>
      </c>
      <c r="F5" s="13">
        <v>194848.0</v>
      </c>
      <c r="G5" s="45">
        <v>448229.0</v>
      </c>
      <c r="H5" s="10">
        <v>289159.0</v>
      </c>
      <c r="I5" s="10">
        <v>158573.0</v>
      </c>
      <c r="J5" s="10">
        <v>0.0</v>
      </c>
      <c r="K5" s="13">
        <v>0.0</v>
      </c>
      <c r="L5" s="13">
        <v>0.0</v>
      </c>
      <c r="M5" s="45">
        <v>16580.0</v>
      </c>
      <c r="N5" s="45">
        <v>1488094.0</v>
      </c>
      <c r="P5" s="14">
        <f>'LIMRES_PM2,5'!$C5/'LIMRES_PM2,5'!$E5</f>
        <v>0.2948477479</v>
      </c>
      <c r="Q5" s="14">
        <f>'LIMRES_PM2,5'!$D5/'LIMRES_PM2,5'!$E5</f>
        <v>0.1060013757</v>
      </c>
      <c r="R5" s="14">
        <f>'LIMRES_PM2,5'!$F5/'LIMRES_PM2,5'!$E5</f>
        <v>0.3662019478</v>
      </c>
      <c r="S5" s="14">
        <f>'LIMRES_PM2,5'!$G5/'LIMRES_PM2,5'!$E5</f>
        <v>0.8424122027</v>
      </c>
      <c r="T5" s="14">
        <f>'LIMRES_PM2,5'!$H5/'LIMRES_PM2,5'!$E5</f>
        <v>0.5434522758</v>
      </c>
      <c r="U5" s="14">
        <f>'LIMRES_PM2,5'!$I5/'LIMRES_PM2,5'!$E5</f>
        <v>0.2980258534</v>
      </c>
      <c r="V5" s="14">
        <f>'LIMRES_PM2,5'!$J5/'LIMRES_PM2,5'!$E5</f>
        <v>0</v>
      </c>
      <c r="W5" s="14">
        <f>'LIMRES_PM2,5'!$K5/'LIMRES_PM2,5'!$E5</f>
        <v>0</v>
      </c>
      <c r="X5" s="14">
        <f>'LIMRES_PM2,5'!$L5/'LIMRES_PM2,5'!$E5</f>
        <v>0</v>
      </c>
      <c r="Y5" s="14">
        <f>'LIMRES_PM2,5'!$M5/'LIMRES_PM2,5'!$E5</f>
        <v>0.03116084484</v>
      </c>
      <c r="Z5" s="14">
        <f>'LIMRES_PM2,5'!$N5/'LIMRES_PM2,5'!$E5</f>
        <v>2.796759122</v>
      </c>
    </row>
    <row r="6">
      <c r="A6" s="15"/>
      <c r="B6" s="9" t="s">
        <v>103</v>
      </c>
      <c r="C6" s="45">
        <v>91761.0</v>
      </c>
      <c r="D6" s="46">
        <v>51032.0</v>
      </c>
      <c r="E6" s="47">
        <v>474430.0</v>
      </c>
      <c r="F6" s="48">
        <v>222224.0</v>
      </c>
      <c r="G6" s="45">
        <v>423053.0</v>
      </c>
      <c r="H6" s="45">
        <v>273863.0</v>
      </c>
      <c r="I6" s="45">
        <v>135056.0</v>
      </c>
      <c r="J6" s="45">
        <v>0.0</v>
      </c>
      <c r="K6" s="48">
        <v>0.0</v>
      </c>
      <c r="L6" s="48">
        <v>0.0</v>
      </c>
      <c r="M6" s="45">
        <v>39396.0</v>
      </c>
      <c r="N6" s="45">
        <v>939238.0</v>
      </c>
      <c r="P6" s="14">
        <f>'LIMRES_PM2,5'!$C6/'LIMRES_PM2,5'!$E6</f>
        <v>0.1934131484</v>
      </c>
      <c r="Q6" s="14">
        <f>'LIMRES_PM2,5'!$D6/'LIMRES_PM2,5'!$E6</f>
        <v>0.1075648673</v>
      </c>
      <c r="R6" s="14">
        <f>'LIMRES_PM2,5'!$F6/'LIMRES_PM2,5'!$E6</f>
        <v>0.4684020825</v>
      </c>
      <c r="S6" s="14">
        <f>'LIMRES_PM2,5'!$G6/'LIMRES_PM2,5'!$E6</f>
        <v>0.8917079443</v>
      </c>
      <c r="T6" s="14">
        <f>'LIMRES_PM2,5'!$H6/'LIMRES_PM2,5'!$E6</f>
        <v>0.5772463799</v>
      </c>
      <c r="U6" s="14">
        <f>'LIMRES_PM2,5'!$I6/'LIMRES_PM2,5'!$E6</f>
        <v>0.2846700251</v>
      </c>
      <c r="V6" s="14">
        <f>'LIMRES_PM2,5'!$J6/'LIMRES_PM2,5'!$E6</f>
        <v>0</v>
      </c>
      <c r="W6" s="14">
        <f>'LIMRES_PM2,5'!$K6/'LIMRES_PM2,5'!$E6</f>
        <v>0</v>
      </c>
      <c r="X6" s="14">
        <f>'LIMRES_PM2,5'!$L6/'LIMRES_PM2,5'!$E6</f>
        <v>0</v>
      </c>
      <c r="Y6" s="14">
        <f>'LIMRES_PM2,5'!$M6/'LIMRES_PM2,5'!$E6</f>
        <v>0.08303859368</v>
      </c>
      <c r="Z6" s="14">
        <f>'LIMRES_PM2,5'!$N6/'LIMRES_PM2,5'!$E6</f>
        <v>1.97971882</v>
      </c>
    </row>
    <row r="7">
      <c r="A7" s="15"/>
      <c r="B7" s="9" t="s">
        <v>104</v>
      </c>
      <c r="C7" s="45">
        <v>114289.0</v>
      </c>
      <c r="D7" s="46">
        <v>28525.0</v>
      </c>
      <c r="E7" s="47">
        <v>507566.0</v>
      </c>
      <c r="F7" s="48">
        <v>138665.0</v>
      </c>
      <c r="G7" s="45">
        <v>137865.0</v>
      </c>
      <c r="H7" s="45">
        <v>76355.0</v>
      </c>
      <c r="I7" s="45">
        <v>37749.0</v>
      </c>
      <c r="J7" s="45">
        <v>0.0</v>
      </c>
      <c r="K7" s="48">
        <v>0.0</v>
      </c>
      <c r="L7" s="48">
        <v>0.0</v>
      </c>
      <c r="M7" s="45">
        <v>28889.0</v>
      </c>
      <c r="N7" s="45">
        <v>226409.0</v>
      </c>
      <c r="P7" s="14">
        <f>'LIMRES_PM2,5'!$C7/'LIMRES_PM2,5'!$E7</f>
        <v>0.2251707167</v>
      </c>
      <c r="Q7" s="14">
        <f>'LIMRES_PM2,5'!$D7/'LIMRES_PM2,5'!$E7</f>
        <v>0.05619958784</v>
      </c>
      <c r="R7" s="14">
        <f>'LIMRES_PM2,5'!$F7/'LIMRES_PM2,5'!$E7</f>
        <v>0.2731959982</v>
      </c>
      <c r="S7" s="14">
        <f>'LIMRES_PM2,5'!$G7/'LIMRES_PM2,5'!$E7</f>
        <v>0.2716198485</v>
      </c>
      <c r="T7" s="14">
        <f>'LIMRES_PM2,5'!$H7/'LIMRES_PM2,5'!$E7</f>
        <v>0.1504336382</v>
      </c>
      <c r="U7" s="14">
        <f>'LIMRES_PM2,5'!$I7/'LIMRES_PM2,5'!$E7</f>
        <v>0.07437259391</v>
      </c>
      <c r="V7" s="14">
        <f>'LIMRES_PM2,5'!$J7/'LIMRES_PM2,5'!$E7</f>
        <v>0</v>
      </c>
      <c r="W7" s="14">
        <f>'LIMRES_PM2,5'!$K7/'LIMRES_PM2,5'!$E7</f>
        <v>0</v>
      </c>
      <c r="X7" s="14">
        <f>'LIMRES_PM2,5'!$L7/'LIMRES_PM2,5'!$E7</f>
        <v>0</v>
      </c>
      <c r="Y7" s="14">
        <f>'LIMRES_PM2,5'!$M7/'LIMRES_PM2,5'!$E7</f>
        <v>0.05691673595</v>
      </c>
      <c r="Z7" s="14">
        <f>'LIMRES_PM2,5'!$N7/'LIMRES_PM2,5'!$E7</f>
        <v>0.4460680975</v>
      </c>
    </row>
    <row r="8">
      <c r="A8" s="15"/>
      <c r="B8" s="9" t="s">
        <v>105</v>
      </c>
      <c r="C8" s="45">
        <v>0.0</v>
      </c>
      <c r="D8" s="46">
        <v>12157.0</v>
      </c>
      <c r="E8" s="47">
        <v>501276.0</v>
      </c>
      <c r="F8" s="48">
        <v>72972.0</v>
      </c>
      <c r="G8" s="45">
        <v>48772.0</v>
      </c>
      <c r="H8" s="45">
        <v>27245.0</v>
      </c>
      <c r="I8" s="45">
        <v>0.0</v>
      </c>
      <c r="J8" s="45">
        <v>0.0</v>
      </c>
      <c r="K8" s="48">
        <v>0.0</v>
      </c>
      <c r="L8" s="48">
        <v>0.0</v>
      </c>
      <c r="M8" s="45">
        <v>25935.0</v>
      </c>
      <c r="N8" s="45">
        <v>118448.0</v>
      </c>
      <c r="P8" s="14">
        <f>'LIMRES_PM2,5'!$C8/'LIMRES_PM2,5'!$E8</f>
        <v>0</v>
      </c>
      <c r="Q8" s="14">
        <f>'LIMRES_PM2,5'!$D8/'LIMRES_PM2,5'!$E8</f>
        <v>0.02425210862</v>
      </c>
      <c r="R8" s="14">
        <f>'LIMRES_PM2,5'!$F8/'LIMRES_PM2,5'!$E8</f>
        <v>0.145572499</v>
      </c>
      <c r="S8" s="14">
        <f>'LIMRES_PM2,5'!$G8/'LIMRES_PM2,5'!$E8</f>
        <v>0.09729570137</v>
      </c>
      <c r="T8" s="14">
        <f>'LIMRES_PM2,5'!$H8/'LIMRES_PM2,5'!$E8</f>
        <v>0.05435129549</v>
      </c>
      <c r="U8" s="14">
        <f>'LIMRES_PM2,5'!$I8/'LIMRES_PM2,5'!$E8</f>
        <v>0</v>
      </c>
      <c r="V8" s="14">
        <f>'LIMRES_PM2,5'!$J8/'LIMRES_PM2,5'!$E8</f>
        <v>0</v>
      </c>
      <c r="W8" s="14">
        <f>'LIMRES_PM2,5'!$K8/'LIMRES_PM2,5'!$E8</f>
        <v>0</v>
      </c>
      <c r="X8" s="14">
        <f>'LIMRES_PM2,5'!$L8/'LIMRES_PM2,5'!$E8</f>
        <v>0</v>
      </c>
      <c r="Y8" s="14">
        <f>'LIMRES_PM2,5'!$M8/'LIMRES_PM2,5'!$E8</f>
        <v>0.05173796471</v>
      </c>
      <c r="Z8" s="14">
        <f>'LIMRES_PM2,5'!$N8/'LIMRES_PM2,5'!$E8</f>
        <v>0.2362929803</v>
      </c>
    </row>
    <row r="9">
      <c r="A9" s="15"/>
      <c r="B9" s="9" t="s">
        <v>106</v>
      </c>
      <c r="C9" s="45">
        <v>0.0</v>
      </c>
      <c r="D9" s="46">
        <v>21530.0</v>
      </c>
      <c r="E9" s="47">
        <v>526241.0</v>
      </c>
      <c r="F9" s="38">
        <v>78417.0</v>
      </c>
      <c r="G9" s="45">
        <v>85684.0</v>
      </c>
      <c r="H9" s="45">
        <v>33126.0</v>
      </c>
      <c r="I9" s="45">
        <v>0.0</v>
      </c>
      <c r="J9" s="45">
        <v>0.0</v>
      </c>
      <c r="K9" s="48">
        <v>0.0</v>
      </c>
      <c r="L9" s="48">
        <v>0.0</v>
      </c>
      <c r="M9" s="45">
        <v>10273.0</v>
      </c>
      <c r="N9" s="45">
        <v>312072.0</v>
      </c>
      <c r="P9" s="14">
        <f>'LIMRES_PM2,5'!$C9/'LIMRES_PM2,5'!$E9</f>
        <v>0</v>
      </c>
      <c r="Q9" s="14">
        <f>'LIMRES_PM2,5'!$D9/'LIMRES_PM2,5'!$E9</f>
        <v>0.04091281371</v>
      </c>
      <c r="R9" s="14">
        <f>'LIMRES_PM2,5'!$F11/'LIMRES_PM2,5'!$E9</f>
        <v>0.210893868</v>
      </c>
      <c r="S9" s="14">
        <f>'LIMRES_PM2,5'!$G9/'LIMRES_PM2,5'!$E9</f>
        <v>0.1628227371</v>
      </c>
      <c r="T9" s="14">
        <f>'LIMRES_PM2,5'!$H9/'LIMRES_PM2,5'!$E9</f>
        <v>0.06294834496</v>
      </c>
      <c r="U9" s="14">
        <f>'LIMRES_PM2,5'!$I9/'LIMRES_PM2,5'!$E9</f>
        <v>0</v>
      </c>
      <c r="V9" s="14">
        <f>'LIMRES_PM2,5'!$J9/'LIMRES_PM2,5'!$E9</f>
        <v>0</v>
      </c>
      <c r="W9" s="14">
        <f>'LIMRES_PM2,5'!$K9/'LIMRES_PM2,5'!$E9</f>
        <v>0</v>
      </c>
      <c r="X9" s="14">
        <f>'LIMRES_PM2,5'!$L9/'LIMRES_PM2,5'!$E9</f>
        <v>0</v>
      </c>
      <c r="Y9" s="14">
        <f>'LIMRES_PM2,5'!$M9/'LIMRES_PM2,5'!$E9</f>
        <v>0.019521474</v>
      </c>
      <c r="Z9" s="14">
        <f>'LIMRES_PM2,5'!$N9/'LIMRES_PM2,5'!$E9</f>
        <v>0.5930210683</v>
      </c>
    </row>
    <row r="10">
      <c r="A10" s="16"/>
      <c r="B10" s="9" t="s">
        <v>107</v>
      </c>
      <c r="C10" s="45">
        <v>0.0</v>
      </c>
      <c r="D10" s="46">
        <v>0.0</v>
      </c>
      <c r="E10" s="38">
        <v>551531.0</v>
      </c>
      <c r="F10" s="48">
        <v>32201.0</v>
      </c>
      <c r="G10" s="45">
        <v>13770.0</v>
      </c>
      <c r="H10" s="45">
        <v>0.0</v>
      </c>
      <c r="I10" s="45">
        <v>0.0</v>
      </c>
      <c r="J10" s="45">
        <v>0.0</v>
      </c>
      <c r="K10" s="48">
        <v>0.0</v>
      </c>
      <c r="L10" s="48">
        <v>0.0</v>
      </c>
      <c r="M10" s="45">
        <v>18806.0</v>
      </c>
      <c r="N10" s="45">
        <v>162667.0</v>
      </c>
      <c r="P10" s="14">
        <f>'LIMRES_PM2,5'!$C10/'LIMRES_PM2,5'!$E10</f>
        <v>0</v>
      </c>
      <c r="Q10" s="14">
        <f>'LIMRES_PM2,5'!$D10/'LIMRES_PM2,5'!$E10</f>
        <v>0</v>
      </c>
      <c r="R10" s="14">
        <f>'LIMRES_PM2,5'!$F10/'LIMRES_PM2,5'!$E10</f>
        <v>0.05838475081</v>
      </c>
      <c r="S10" s="14">
        <f>'LIMRES_PM2,5'!$G10/'LIMRES_PM2,5'!$E10</f>
        <v>0.02496686496</v>
      </c>
      <c r="T10" s="14">
        <f>'LIMRES_PM2,5'!$H10/'LIMRES_PM2,5'!$E10</f>
        <v>0</v>
      </c>
      <c r="U10" s="14">
        <f>'LIMRES_PM2,5'!$I10/'LIMRES_PM2,5'!$E10</f>
        <v>0</v>
      </c>
      <c r="V10" s="14">
        <f>'LIMRES_PM2,5'!$J10/'LIMRES_PM2,5'!$E10</f>
        <v>0</v>
      </c>
      <c r="W10" s="14">
        <f>'LIMRES_PM2,5'!$K10/'LIMRES_PM2,5'!$E10</f>
        <v>0</v>
      </c>
      <c r="X10" s="14">
        <f>'LIMRES_PM2,5'!$L10/'LIMRES_PM2,5'!$E10</f>
        <v>0</v>
      </c>
      <c r="Y10" s="14">
        <f>'LIMRES_PM2,5'!$M10/'LIMRES_PM2,5'!$E10</f>
        <v>0.03409781137</v>
      </c>
      <c r="Z10" s="14">
        <f>'LIMRES_PM2,5'!$N10/'LIMRES_PM2,5'!$E10</f>
        <v>0.2949371839</v>
      </c>
    </row>
    <row r="11">
      <c r="A11" s="8" t="s">
        <v>108</v>
      </c>
      <c r="B11" s="9" t="s">
        <v>109</v>
      </c>
      <c r="C11" s="45">
        <v>52100.0</v>
      </c>
      <c r="D11" s="46">
        <v>33031.0</v>
      </c>
      <c r="E11" s="47">
        <v>502108.0</v>
      </c>
      <c r="F11" s="48">
        <v>110981.0</v>
      </c>
      <c r="G11" s="45">
        <v>175538.0</v>
      </c>
      <c r="H11" s="45">
        <v>108693.0</v>
      </c>
      <c r="I11" s="45">
        <v>50765.0</v>
      </c>
      <c r="J11" s="45">
        <v>0.0</v>
      </c>
      <c r="K11" s="48">
        <v>0.0</v>
      </c>
      <c r="L11" s="48">
        <v>0.0</v>
      </c>
      <c r="M11" s="45">
        <v>41308.0</v>
      </c>
      <c r="N11" s="45">
        <v>328235.0</v>
      </c>
      <c r="P11" s="14">
        <f>'LIMRES_PM2,5'!$C11/'LIMRES_PM2,5'!$E11</f>
        <v>0.1037625371</v>
      </c>
      <c r="Q11" s="14">
        <f>'LIMRES_PM2,5'!$D11/'LIMRES_PM2,5'!$E11</f>
        <v>0.06578465191</v>
      </c>
      <c r="R11" s="14">
        <f>'LIMRES_PM2,5'!$F11/'LIMRES_PM2,5'!$E11</f>
        <v>0.2210301369</v>
      </c>
      <c r="S11" s="14">
        <f>'LIMRES_PM2,5'!$G11/'LIMRES_PM2,5'!$E11</f>
        <v>0.3496020776</v>
      </c>
      <c r="T11" s="14">
        <f>'LIMRES_PM2,5'!$H11/'LIMRES_PM2,5'!$E11</f>
        <v>0.2164733484</v>
      </c>
      <c r="U11" s="14">
        <f>'LIMRES_PM2,5'!$I11/'LIMRES_PM2,5'!$E11</f>
        <v>0.1011037466</v>
      </c>
      <c r="V11" s="14">
        <f>'LIMRES_PM2,5'!$J11/'LIMRES_PM2,5'!$E11</f>
        <v>0</v>
      </c>
      <c r="W11" s="14">
        <f>'LIMRES_PM2,5'!$K11/'LIMRES_PM2,5'!$E11</f>
        <v>0</v>
      </c>
      <c r="X11" s="14">
        <f>'LIMRES_PM2,5'!$L11/'LIMRES_PM2,5'!$E11</f>
        <v>0</v>
      </c>
      <c r="Y11" s="14">
        <f>'LIMRES_PM2,5'!$M11/'LIMRES_PM2,5'!$E11</f>
        <v>0.08226915325</v>
      </c>
      <c r="Z11" s="14">
        <f>'LIMRES_PM2,5'!$N11/'LIMRES_PM2,5'!$E11</f>
        <v>0.653713942</v>
      </c>
    </row>
    <row r="12">
      <c r="A12" s="15"/>
      <c r="B12" s="9" t="s">
        <v>110</v>
      </c>
      <c r="C12" s="45">
        <v>0.0</v>
      </c>
      <c r="D12" s="46">
        <v>10842.0</v>
      </c>
      <c r="E12" s="47">
        <v>502284.0</v>
      </c>
      <c r="F12" s="48">
        <v>35348.0</v>
      </c>
      <c r="G12" s="45">
        <v>50768.0</v>
      </c>
      <c r="H12" s="45">
        <v>12712.0</v>
      </c>
      <c r="I12" s="45">
        <v>0.0</v>
      </c>
      <c r="J12" s="45">
        <v>0.0</v>
      </c>
      <c r="K12" s="48">
        <v>0.0</v>
      </c>
      <c r="L12" s="38">
        <v>0.0</v>
      </c>
      <c r="M12" s="48">
        <v>36294.0</v>
      </c>
      <c r="N12" s="45">
        <v>462018.0</v>
      </c>
      <c r="P12" s="14">
        <f>'LIMRES_PM2,5'!$C12/'LIMRES_PM2,5'!$E12</f>
        <v>0</v>
      </c>
      <c r="Q12" s="14">
        <f>'LIMRES_PM2,5'!$D12/'LIMRES_PM2,5'!$E12</f>
        <v>0.0215853979</v>
      </c>
      <c r="R12" s="14">
        <f>'LIMRES_PM2,5'!$F12/'LIMRES_PM2,5'!$E12</f>
        <v>0.07037452915</v>
      </c>
      <c r="S12" s="14">
        <f>'LIMRES_PM2,5'!$G12/'LIMRES_PM2,5'!$E12</f>
        <v>0.1010742926</v>
      </c>
      <c r="T12" s="14">
        <f>'LIMRES_PM2,5'!$H12/'LIMRES_PM2,5'!$E12</f>
        <v>0.02530839127</v>
      </c>
      <c r="U12" s="14">
        <f>'LIMRES_PM2,5'!$I12/'LIMRES_PM2,5'!$E12</f>
        <v>0</v>
      </c>
      <c r="V12" s="14">
        <f>'LIMRES_PM2,5'!$J12/'LIMRES_PM2,5'!$E12</f>
        <v>0</v>
      </c>
      <c r="W12" s="14">
        <f>'LIMRES_PM2,5'!$K12/'LIMRES_PM2,5'!$E12</f>
        <v>0</v>
      </c>
      <c r="X12" s="14">
        <f>'LIMRES_PM2,5'!$M12/'LIMRES_PM2,5'!$E12</f>
        <v>0.07225792579</v>
      </c>
      <c r="Y12" s="14">
        <f>'LIMRES_PM2,5'!$M12/'LIMRES_PM2,5'!$E12</f>
        <v>0.07225792579</v>
      </c>
      <c r="Z12" s="14">
        <f>'LIMRES_PM2,5'!$N12/'LIMRES_PM2,5'!$E12</f>
        <v>0.9198341974</v>
      </c>
    </row>
    <row r="13">
      <c r="A13" s="15"/>
      <c r="B13" s="9" t="s">
        <v>111</v>
      </c>
      <c r="C13" s="45">
        <v>445478.0</v>
      </c>
      <c r="D13" s="46">
        <v>105863.0</v>
      </c>
      <c r="E13" s="47">
        <v>492871.0</v>
      </c>
      <c r="F13" s="48">
        <v>253543.0</v>
      </c>
      <c r="G13" s="45">
        <v>171279.0</v>
      </c>
      <c r="H13" s="45">
        <v>54177.0</v>
      </c>
      <c r="I13" s="45">
        <v>0.0</v>
      </c>
      <c r="J13" s="45">
        <v>0.0</v>
      </c>
      <c r="K13" s="48">
        <v>0.0</v>
      </c>
      <c r="L13" s="38">
        <v>0.0</v>
      </c>
      <c r="M13" s="48">
        <v>19008.0</v>
      </c>
      <c r="N13" s="45">
        <v>624552.0</v>
      </c>
      <c r="P13" s="14">
        <f>'LIMRES_PM2,5'!$C13/'LIMRES_PM2,5'!$E13</f>
        <v>0.9038429934</v>
      </c>
      <c r="Q13" s="14">
        <f>'LIMRES_PM2,5'!$D13/'LIMRES_PM2,5'!$E13</f>
        <v>0.2147884538</v>
      </c>
      <c r="R13" s="14">
        <f>'LIMRES_PM2,5'!$F13/'LIMRES_PM2,5'!$E13</f>
        <v>0.514420609</v>
      </c>
      <c r="S13" s="14">
        <f>'LIMRES_PM2,5'!$G13/'LIMRES_PM2,5'!$E13</f>
        <v>0.347512838</v>
      </c>
      <c r="T13" s="14">
        <f>'LIMRES_PM2,5'!$H13/'LIMRES_PM2,5'!$E13</f>
        <v>0.1099212573</v>
      </c>
      <c r="U13" s="14">
        <f>'LIMRES_PM2,5'!$I13/'LIMRES_PM2,5'!$E13</f>
        <v>0</v>
      </c>
      <c r="V13" s="14">
        <f>'LIMRES_PM2,5'!$J13/'LIMRES_PM2,5'!$E13</f>
        <v>0</v>
      </c>
      <c r="W13" s="14">
        <f>'LIMRES_PM2,5'!$K13/'LIMRES_PM2,5'!$E13</f>
        <v>0</v>
      </c>
      <c r="X13" s="14">
        <f>'LIMRES_PM2,5'!$M13/'LIMRES_PM2,5'!$E13</f>
        <v>0.03856587221</v>
      </c>
      <c r="Y13" s="14">
        <f>'LIMRES_PM2,5'!$M13/'LIMRES_PM2,5'!$E13</f>
        <v>0.03856587221</v>
      </c>
      <c r="Z13" s="14">
        <f>'LIMRES_PM2,5'!$N13/'LIMRES_PM2,5'!$E13</f>
        <v>1.267171329</v>
      </c>
    </row>
    <row r="14">
      <c r="A14" s="15"/>
      <c r="B14" s="9" t="s">
        <v>112</v>
      </c>
      <c r="C14" s="45">
        <v>203410.0</v>
      </c>
      <c r="D14" s="46">
        <v>49587.0</v>
      </c>
      <c r="E14" s="47">
        <v>488705.0</v>
      </c>
      <c r="F14" s="48">
        <v>114582.0</v>
      </c>
      <c r="G14" s="45">
        <v>140928.0</v>
      </c>
      <c r="H14" s="45">
        <v>60674.0</v>
      </c>
      <c r="I14" s="45">
        <v>0.0</v>
      </c>
      <c r="J14" s="45">
        <v>0.0</v>
      </c>
      <c r="K14" s="48">
        <v>0.0</v>
      </c>
      <c r="L14" s="38">
        <v>0.0</v>
      </c>
      <c r="M14" s="48">
        <v>31740.0</v>
      </c>
      <c r="N14" s="45">
        <v>500815.0</v>
      </c>
      <c r="P14" s="14">
        <f>'LIMRES_PM2,5'!$C14/'LIMRES_PM2,5'!$E14</f>
        <v>0.4162224655</v>
      </c>
      <c r="Q14" s="14">
        <f>'LIMRES_PM2,5'!$D14/'LIMRES_PM2,5'!$E14</f>
        <v>0.1014661196</v>
      </c>
      <c r="R14" s="14">
        <f>'LIMRES_PM2,5'!$F14/'LIMRES_PM2,5'!$E14</f>
        <v>0.2344604618</v>
      </c>
      <c r="S14" s="14">
        <f>'LIMRES_PM2,5'!$G14/'LIMRES_PM2,5'!$E14</f>
        <v>0.2883702847</v>
      </c>
      <c r="T14" s="14">
        <f>'LIMRES_PM2,5'!$H14/'LIMRES_PM2,5'!$E14</f>
        <v>0.1241526074</v>
      </c>
      <c r="U14" s="14">
        <f>'LIMRES_PM2,5'!$I14/'LIMRES_PM2,5'!$E14</f>
        <v>0</v>
      </c>
      <c r="V14" s="14">
        <f>'LIMRES_PM2,5'!$J14/'LIMRES_PM2,5'!$E14</f>
        <v>0</v>
      </c>
      <c r="W14" s="14">
        <f>'LIMRES_PM2,5'!$K14/'LIMRES_PM2,5'!$E14</f>
        <v>0</v>
      </c>
      <c r="X14" s="14">
        <f>'LIMRES_PM2,5'!$M14/'LIMRES_PM2,5'!$E14</f>
        <v>0.06494715626</v>
      </c>
      <c r="Y14" s="14">
        <f>'LIMRES_PM2,5'!$M14/'LIMRES_PM2,5'!$E14</f>
        <v>0.06494715626</v>
      </c>
      <c r="Z14" s="14">
        <f>'LIMRES_PM2,5'!$N14/'LIMRES_PM2,5'!$E14</f>
        <v>1.024779775</v>
      </c>
    </row>
    <row r="15">
      <c r="A15" s="15"/>
      <c r="B15" s="9" t="s">
        <v>113</v>
      </c>
      <c r="C15" s="45">
        <v>539151.0</v>
      </c>
      <c r="D15" s="46">
        <v>121038.0</v>
      </c>
      <c r="E15" s="47">
        <v>451495.0</v>
      </c>
      <c r="F15" s="48">
        <v>337025.0</v>
      </c>
      <c r="G15" s="45">
        <v>339898.0</v>
      </c>
      <c r="H15" s="45">
        <v>197091.0</v>
      </c>
      <c r="I15" s="45">
        <v>105945.0</v>
      </c>
      <c r="J15" s="45">
        <v>0.0</v>
      </c>
      <c r="K15" s="48">
        <v>0.0</v>
      </c>
      <c r="L15" s="48">
        <v>0.0</v>
      </c>
      <c r="M15" s="45">
        <v>20334.0</v>
      </c>
      <c r="N15" s="45">
        <v>375612.0</v>
      </c>
      <c r="P15" s="14">
        <f>'LIMRES_PM2,5'!$C15/'LIMRES_PM2,5'!$E15</f>
        <v>1.194146115</v>
      </c>
      <c r="Q15" s="14">
        <f>'LIMRES_PM2,5'!$D15/'LIMRES_PM2,5'!$E15</f>
        <v>0.268082703</v>
      </c>
      <c r="R15" s="14">
        <f>'LIMRES_PM2,5'!$F15/'LIMRES_PM2,5'!$E15</f>
        <v>0.7464645234</v>
      </c>
      <c r="S15" s="14">
        <f>'LIMRES_PM2,5'!$G15/'LIMRES_PM2,5'!$E15</f>
        <v>0.7528278276</v>
      </c>
      <c r="T15" s="14">
        <f>'LIMRES_PM2,5'!$H15/'LIMRES_PM2,5'!$E15</f>
        <v>0.4365297512</v>
      </c>
      <c r="U15" s="14">
        <f>'LIMRES_PM2,5'!$I15/'LIMRES_PM2,5'!$E15</f>
        <v>0.2346537614</v>
      </c>
      <c r="V15" s="14">
        <f>'LIMRES_PM2,5'!$J15/'LIMRES_PM2,5'!$E15</f>
        <v>0</v>
      </c>
      <c r="W15" s="14">
        <f>'LIMRES_PM2,5'!$K15/'LIMRES_PM2,5'!$E15</f>
        <v>0</v>
      </c>
      <c r="X15" s="14">
        <f>'LIMRES_PM2,5'!$L15/'LIMRES_PM2,5'!$E15</f>
        <v>0</v>
      </c>
      <c r="Y15" s="14">
        <f>'LIMRES_PM2,5'!$M15/'LIMRES_PM2,5'!$E15</f>
        <v>0.0450370436</v>
      </c>
      <c r="Z15" s="14">
        <f>'LIMRES_PM2,5'!$N15/'LIMRES_PM2,5'!$E15</f>
        <v>0.8319294787</v>
      </c>
    </row>
    <row r="16">
      <c r="A16" s="15"/>
      <c r="B16" s="9" t="s">
        <v>114</v>
      </c>
      <c r="C16" s="45">
        <v>450482.0</v>
      </c>
      <c r="D16" s="46">
        <v>109309.0</v>
      </c>
      <c r="E16" s="47">
        <v>462741.0</v>
      </c>
      <c r="F16" s="48">
        <v>268595.0</v>
      </c>
      <c r="G16" s="45">
        <v>464245.0</v>
      </c>
      <c r="H16" s="45">
        <v>350801.0</v>
      </c>
      <c r="I16" s="45">
        <v>166252.0</v>
      </c>
      <c r="J16" s="45">
        <v>0.0</v>
      </c>
      <c r="K16" s="48">
        <v>0.0</v>
      </c>
      <c r="L16" s="48">
        <v>0.0</v>
      </c>
      <c r="M16" s="45">
        <v>28669.0</v>
      </c>
      <c r="N16" s="45">
        <v>411293.0</v>
      </c>
      <c r="P16" s="14">
        <f>'LIMRES_PM2,5'!$C16/'LIMRES_PM2,5'!$E16</f>
        <v>0.9735078586</v>
      </c>
      <c r="Q16" s="14">
        <f>'LIMRES_PM2,5'!$D16/'LIMRES_PM2,5'!$E16</f>
        <v>0.2362206936</v>
      </c>
      <c r="R16" s="14">
        <f>'LIMRES_PM2,5'!$F16/'LIMRES_PM2,5'!$E16</f>
        <v>0.5804434878</v>
      </c>
      <c r="S16" s="14">
        <f>'LIMRES_PM2,5'!$G16/'LIMRES_PM2,5'!$E16</f>
        <v>1.003250198</v>
      </c>
      <c r="T16" s="14">
        <f>'LIMRES_PM2,5'!$H16/'LIMRES_PM2,5'!$E16</f>
        <v>0.7580936204</v>
      </c>
      <c r="U16" s="14">
        <f>'LIMRES_PM2,5'!$I16/'LIMRES_PM2,5'!$E16</f>
        <v>0.3592765716</v>
      </c>
      <c r="V16" s="14">
        <f>'LIMRES_PM2,5'!$J16/'LIMRES_PM2,5'!$E16</f>
        <v>0</v>
      </c>
      <c r="W16" s="14">
        <f>'LIMRES_PM2,5'!$K16/'LIMRES_PM2,5'!$E16</f>
        <v>0</v>
      </c>
      <c r="X16" s="14">
        <f>'LIMRES_PM2,5'!$L16/'LIMRES_PM2,5'!$E16</f>
        <v>0</v>
      </c>
      <c r="Y16" s="14">
        <f>'LIMRES_PM2,5'!$M16/'LIMRES_PM2,5'!$E16</f>
        <v>0.06195474358</v>
      </c>
      <c r="Z16" s="14">
        <f>'LIMRES_PM2,5'!$N16/'LIMRES_PM2,5'!$E16</f>
        <v>0.8888190154</v>
      </c>
    </row>
    <row r="17">
      <c r="A17" s="49"/>
      <c r="B17" s="50" t="s">
        <v>115</v>
      </c>
      <c r="C17" s="45" t="s">
        <v>38</v>
      </c>
      <c r="D17" s="46" t="s">
        <v>38</v>
      </c>
      <c r="E17" s="47" t="s">
        <v>38</v>
      </c>
      <c r="F17" s="48" t="s">
        <v>38</v>
      </c>
      <c r="G17" s="45" t="s">
        <v>38</v>
      </c>
      <c r="H17" s="45" t="s">
        <v>38</v>
      </c>
      <c r="I17" s="45" t="s">
        <v>38</v>
      </c>
      <c r="J17" s="45" t="s">
        <v>38</v>
      </c>
      <c r="K17" s="48" t="s">
        <v>38</v>
      </c>
      <c r="L17" s="48" t="s">
        <v>38</v>
      </c>
      <c r="M17" s="45" t="s">
        <v>38</v>
      </c>
      <c r="N17" s="45" t="s">
        <v>38</v>
      </c>
      <c r="P17" s="14" t="str">
        <f>'LIMRES_PM2,5'!$C17/'LIMRES_PM2,5'!$E17</f>
        <v>#VALUE!</v>
      </c>
      <c r="Q17" s="14" t="str">
        <f>'LIMRES_PM2,5'!$D17/'LIMRES_PM2,5'!$E17</f>
        <v>#VALUE!</v>
      </c>
      <c r="R17" s="14" t="str">
        <f>'LIMRES_PM2,5'!$F17/'LIMRES_PM2,5'!$E17</f>
        <v>#VALUE!</v>
      </c>
      <c r="S17" s="14" t="str">
        <f>'LIMRES_PM2,5'!$G17/'LIMRES_PM2,5'!$E17</f>
        <v>#VALUE!</v>
      </c>
      <c r="T17" s="14" t="str">
        <f>'LIMRES_PM2,5'!$H17/'LIMRES_PM2,5'!$E17</f>
        <v>#VALUE!</v>
      </c>
      <c r="U17" s="14" t="str">
        <f>'LIMRES_PM2,5'!$I17/'LIMRES_PM2,5'!$E17</f>
        <v>#VALUE!</v>
      </c>
      <c r="V17" s="14" t="str">
        <f>'LIMRES_PM2,5'!$J17/'LIMRES_PM2,5'!$E17</f>
        <v>#VALUE!</v>
      </c>
      <c r="W17" s="14" t="str">
        <f>'LIMRES_PM2,5'!$K17/'LIMRES_PM2,5'!$E17</f>
        <v>#VALUE!</v>
      </c>
      <c r="X17" s="14" t="str">
        <f>'LIMRES_PM2,5'!$L17/'LIMRES_PM2,5'!$E17</f>
        <v>#VALUE!</v>
      </c>
      <c r="Y17" s="14" t="str">
        <f>'LIMRES_PM2,5'!$M17/'LIMRES_PM2,5'!$E17</f>
        <v>#VALUE!</v>
      </c>
      <c r="Z17" s="14" t="str">
        <f>'LIMRES_PM2,5'!$N17/'LIMRES_PM2,5'!$E17</f>
        <v>#VALUE!</v>
      </c>
    </row>
    <row r="18">
      <c r="A18" s="8" t="s">
        <v>15</v>
      </c>
      <c r="B18" s="9" t="s">
        <v>116</v>
      </c>
      <c r="C18" s="10"/>
      <c r="D18" s="11"/>
      <c r="E18" s="12"/>
      <c r="F18" s="13"/>
      <c r="G18" s="10"/>
      <c r="H18" s="10"/>
      <c r="I18" s="10"/>
      <c r="J18" s="10"/>
      <c r="K18" s="13"/>
      <c r="L18" s="13"/>
      <c r="M18" s="10"/>
      <c r="N18" s="10"/>
      <c r="P18" s="14" t="str">
        <f>'LIMRES_PM2,5'!$C18/'LIMRES_PM2,5'!$E18</f>
        <v>#DIV/0!</v>
      </c>
      <c r="Q18" s="14" t="str">
        <f>'LIMRES_PM2,5'!$D18/'LIMRES_PM2,5'!$E18</f>
        <v>#DIV/0!</v>
      </c>
      <c r="R18" s="14" t="str">
        <f>'LIMRES_PM2,5'!$F18/'LIMRES_PM2,5'!$E18</f>
        <v>#DIV/0!</v>
      </c>
      <c r="S18" s="14" t="str">
        <f>'LIMRES_PM2,5'!$G18/'LIMRES_PM2,5'!$E18</f>
        <v>#DIV/0!</v>
      </c>
      <c r="T18" s="14" t="str">
        <f>'LIMRES_PM2,5'!$H18/'LIMRES_PM2,5'!$E18</f>
        <v>#DIV/0!</v>
      </c>
      <c r="U18" s="14" t="str">
        <f>'LIMRES_PM2,5'!$I18/'LIMRES_PM2,5'!$E18</f>
        <v>#DIV/0!</v>
      </c>
      <c r="V18" s="14" t="str">
        <f>'LIMRES_PM2,5'!$J18/'LIMRES_PM2,5'!$E18</f>
        <v>#DIV/0!</v>
      </c>
      <c r="W18" s="14" t="str">
        <f>'LIMRES_PM2,5'!$K18/'LIMRES_PM2,5'!$E18</f>
        <v>#DIV/0!</v>
      </c>
      <c r="X18" s="14" t="str">
        <f>'LIMRES_PM2,5'!$L18/'LIMRES_PM2,5'!$E18</f>
        <v>#DIV/0!</v>
      </c>
      <c r="Y18" s="14" t="str">
        <f>'LIMRES_PM2,5'!$M18/'LIMRES_PM2,5'!$E18</f>
        <v>#DIV/0!</v>
      </c>
      <c r="Z18" s="14" t="str">
        <f>'LIMRES_PM2,5'!$N18/'LIMRES_PM2,5'!$E18</f>
        <v>#DIV/0!</v>
      </c>
    </row>
    <row r="19">
      <c r="A19" s="15"/>
      <c r="B19" s="9" t="s">
        <v>117</v>
      </c>
      <c r="C19" s="10"/>
      <c r="D19" s="11"/>
      <c r="E19" s="12"/>
      <c r="F19" s="13"/>
      <c r="G19" s="10"/>
      <c r="H19" s="10"/>
      <c r="I19" s="10"/>
      <c r="J19" s="10"/>
      <c r="K19" s="13"/>
      <c r="L19" s="13"/>
      <c r="M19" s="10"/>
      <c r="N19" s="10"/>
      <c r="P19" s="14" t="str">
        <f>'LIMRES_PM2,5'!$C19/'LIMRES_PM2,5'!$E19</f>
        <v>#DIV/0!</v>
      </c>
      <c r="Q19" s="14" t="str">
        <f>'LIMRES_PM2,5'!$D19/'LIMRES_PM2,5'!$E19</f>
        <v>#DIV/0!</v>
      </c>
      <c r="R19" s="14" t="str">
        <f>'LIMRES_PM2,5'!$F19/'LIMRES_PM2,5'!$E19</f>
        <v>#DIV/0!</v>
      </c>
      <c r="S19" s="14" t="str">
        <f>'LIMRES_PM2,5'!$G19/'LIMRES_PM2,5'!$E19</f>
        <v>#DIV/0!</v>
      </c>
      <c r="T19" s="14" t="str">
        <f>'LIMRES_PM2,5'!$H19/'LIMRES_PM2,5'!$E19</f>
        <v>#DIV/0!</v>
      </c>
      <c r="U19" s="14" t="str">
        <f>'LIMRES_PM2,5'!$I19/'LIMRES_PM2,5'!$E19</f>
        <v>#DIV/0!</v>
      </c>
      <c r="V19" s="14" t="str">
        <f>'LIMRES_PM2,5'!$J19/'LIMRES_PM2,5'!$E19</f>
        <v>#DIV/0!</v>
      </c>
      <c r="W19" s="14" t="str">
        <f>'LIMRES_PM2,5'!$K19/'LIMRES_PM2,5'!$E19</f>
        <v>#DIV/0!</v>
      </c>
      <c r="X19" s="14" t="str">
        <f>'LIMRES_PM2,5'!$L19/'LIMRES_PM2,5'!$E19</f>
        <v>#DIV/0!</v>
      </c>
      <c r="Y19" s="14" t="str">
        <f>'LIMRES_PM2,5'!$M19/'LIMRES_PM2,5'!$E19</f>
        <v>#DIV/0!</v>
      </c>
      <c r="Z19" s="14" t="str">
        <f>'LIMRES_PM2,5'!$N19/'LIMRES_PM2,5'!$E19</f>
        <v>#DIV/0!</v>
      </c>
    </row>
    <row r="20">
      <c r="A20" s="15"/>
      <c r="B20" s="9" t="s">
        <v>118</v>
      </c>
      <c r="C20" s="10"/>
      <c r="D20" s="11"/>
      <c r="E20" s="12"/>
      <c r="F20" s="13"/>
      <c r="G20" s="10"/>
      <c r="H20" s="10"/>
      <c r="I20" s="10"/>
      <c r="J20" s="10"/>
      <c r="K20" s="13"/>
      <c r="L20" s="13"/>
      <c r="M20" s="10"/>
      <c r="N20" s="10"/>
      <c r="P20" s="14" t="str">
        <f>'LIMRES_PM2,5'!$C20/'LIMRES_PM2,5'!$E20</f>
        <v>#DIV/0!</v>
      </c>
      <c r="Q20" s="14" t="str">
        <f>'LIMRES_PM2,5'!$D20/'LIMRES_PM2,5'!$E20</f>
        <v>#DIV/0!</v>
      </c>
      <c r="R20" s="14" t="str">
        <f>'LIMRES_PM2,5'!$F20/'LIMRES_PM2,5'!$E20</f>
        <v>#DIV/0!</v>
      </c>
      <c r="S20" s="14" t="str">
        <f>'LIMRES_PM2,5'!$G20/'LIMRES_PM2,5'!$E20</f>
        <v>#DIV/0!</v>
      </c>
      <c r="T20" s="14" t="str">
        <f>'LIMRES_PM2,5'!$H20/'LIMRES_PM2,5'!$E20</f>
        <v>#DIV/0!</v>
      </c>
      <c r="U20" s="14" t="str">
        <f>'LIMRES_PM2,5'!$I20/'LIMRES_PM2,5'!$E20</f>
        <v>#DIV/0!</v>
      </c>
      <c r="V20" s="14" t="str">
        <f>'LIMRES_PM2,5'!$J20/'LIMRES_PM2,5'!$E20</f>
        <v>#DIV/0!</v>
      </c>
      <c r="W20" s="14" t="str">
        <f>'LIMRES_PM2,5'!$K20/'LIMRES_PM2,5'!$E20</f>
        <v>#DIV/0!</v>
      </c>
      <c r="X20" s="14" t="str">
        <f>'LIMRES_PM2,5'!$L20/'LIMRES_PM2,5'!$E20</f>
        <v>#DIV/0!</v>
      </c>
      <c r="Y20" s="14" t="str">
        <f>'LIMRES_PM2,5'!$M20/'LIMRES_PM2,5'!$E20</f>
        <v>#DIV/0!</v>
      </c>
      <c r="Z20" s="14" t="str">
        <f>'LIMRES_PM2,5'!$N20/'LIMRES_PM2,5'!$E20</f>
        <v>#DIV/0!</v>
      </c>
    </row>
    <row r="21" ht="15.75" customHeight="1">
      <c r="A21" s="15"/>
      <c r="B21" s="9" t="s">
        <v>119</v>
      </c>
      <c r="C21" s="10"/>
      <c r="D21" s="11"/>
      <c r="E21" s="12"/>
      <c r="F21" s="13"/>
      <c r="G21" s="10"/>
      <c r="H21" s="10"/>
      <c r="I21" s="10"/>
      <c r="J21" s="10"/>
      <c r="K21" s="13"/>
      <c r="L21" s="13"/>
      <c r="M21" s="10"/>
      <c r="N21" s="10"/>
      <c r="P21" s="14" t="str">
        <f>'LIMRES_PM2,5'!$C21/'LIMRES_PM2,5'!$E21</f>
        <v>#DIV/0!</v>
      </c>
      <c r="Q21" s="14" t="str">
        <f>'LIMRES_PM2,5'!$D21/'LIMRES_PM2,5'!$E21</f>
        <v>#DIV/0!</v>
      </c>
      <c r="R21" s="14" t="str">
        <f>'LIMRES_PM2,5'!$F21/'LIMRES_PM2,5'!$E21</f>
        <v>#DIV/0!</v>
      </c>
      <c r="S21" s="14" t="str">
        <f>'LIMRES_PM2,5'!$G21/'LIMRES_PM2,5'!$E21</f>
        <v>#DIV/0!</v>
      </c>
      <c r="T21" s="14" t="str">
        <f>'LIMRES_PM2,5'!$H21/'LIMRES_PM2,5'!$E21</f>
        <v>#DIV/0!</v>
      </c>
      <c r="U21" s="14" t="str">
        <f>'LIMRES_PM2,5'!$I21/'LIMRES_PM2,5'!$E21</f>
        <v>#DIV/0!</v>
      </c>
      <c r="V21" s="14" t="str">
        <f>'LIMRES_PM2,5'!$J21/'LIMRES_PM2,5'!$E21</f>
        <v>#DIV/0!</v>
      </c>
      <c r="W21" s="14" t="str">
        <f>'LIMRES_PM2,5'!$K21/'LIMRES_PM2,5'!$E21</f>
        <v>#DIV/0!</v>
      </c>
      <c r="X21" s="14" t="str">
        <f>'LIMRES_PM2,5'!$L21/'LIMRES_PM2,5'!$E21</f>
        <v>#DIV/0!</v>
      </c>
      <c r="Y21" s="14" t="str">
        <f>'LIMRES_PM2,5'!$M21/'LIMRES_PM2,5'!$E21</f>
        <v>#DIV/0!</v>
      </c>
      <c r="Z21" s="14" t="str">
        <f>'LIMRES_PM2,5'!$N21/'LIMRES_PM2,5'!$E21</f>
        <v>#DIV/0!</v>
      </c>
    </row>
    <row r="22" ht="15.75" customHeight="1">
      <c r="A22" s="15"/>
      <c r="B22" s="9" t="s">
        <v>120</v>
      </c>
      <c r="C22" s="10"/>
      <c r="D22" s="11"/>
      <c r="E22" s="12"/>
      <c r="F22" s="13"/>
      <c r="G22" s="10"/>
      <c r="H22" s="10"/>
      <c r="I22" s="10"/>
      <c r="J22" s="10"/>
      <c r="K22" s="13"/>
      <c r="L22" s="13"/>
      <c r="M22" s="10"/>
      <c r="N22" s="10"/>
      <c r="P22" s="14" t="str">
        <f>'LIMRES_PM2,5'!$C22/'LIMRES_PM2,5'!$E22</f>
        <v>#DIV/0!</v>
      </c>
      <c r="Q22" s="14" t="str">
        <f>'LIMRES_PM2,5'!$D22/'LIMRES_PM2,5'!$E22</f>
        <v>#DIV/0!</v>
      </c>
      <c r="R22" s="14" t="str">
        <f>'LIMRES_PM2,5'!$F22/'LIMRES_PM2,5'!$E22</f>
        <v>#DIV/0!</v>
      </c>
      <c r="S22" s="14" t="str">
        <f>'LIMRES_PM2,5'!$G22/'LIMRES_PM2,5'!$E22</f>
        <v>#DIV/0!</v>
      </c>
      <c r="T22" s="14" t="str">
        <f>'LIMRES_PM2,5'!$H22/'LIMRES_PM2,5'!$E22</f>
        <v>#DIV/0!</v>
      </c>
      <c r="U22" s="14" t="str">
        <f>'LIMRES_PM2,5'!$I22/'LIMRES_PM2,5'!$E22</f>
        <v>#DIV/0!</v>
      </c>
      <c r="V22" s="14" t="str">
        <f>'LIMRES_PM2,5'!$J22/'LIMRES_PM2,5'!$E22</f>
        <v>#DIV/0!</v>
      </c>
      <c r="W22" s="14" t="str">
        <f>'LIMRES_PM2,5'!$K22/'LIMRES_PM2,5'!$E22</f>
        <v>#DIV/0!</v>
      </c>
      <c r="X22" s="14" t="str">
        <f>'LIMRES_PM2,5'!$L22/'LIMRES_PM2,5'!$E22</f>
        <v>#DIV/0!</v>
      </c>
      <c r="Y22" s="14" t="str">
        <f>'LIMRES_PM2,5'!$M22/'LIMRES_PM2,5'!$E22</f>
        <v>#DIV/0!</v>
      </c>
      <c r="Z22" s="14" t="str">
        <f>'LIMRES_PM2,5'!$N22/'LIMRES_PM2,5'!$E22</f>
        <v>#DIV/0!</v>
      </c>
    </row>
    <row r="23" ht="15.75" customHeight="1">
      <c r="A23" s="15"/>
      <c r="B23" s="9" t="s">
        <v>121</v>
      </c>
      <c r="C23" s="10"/>
      <c r="D23" s="11"/>
      <c r="E23" s="12"/>
      <c r="F23" s="13"/>
      <c r="G23" s="10"/>
      <c r="H23" s="10"/>
      <c r="I23" s="10"/>
      <c r="J23" s="10"/>
      <c r="K23" s="13"/>
      <c r="L23" s="13"/>
      <c r="M23" s="10"/>
      <c r="N23" s="10"/>
      <c r="P23" s="14" t="str">
        <f>'LIMRES_PM2,5'!$C23/'LIMRES_PM2,5'!$E23</f>
        <v>#DIV/0!</v>
      </c>
      <c r="Q23" s="14" t="str">
        <f>'LIMRES_PM2,5'!$D23/'LIMRES_PM2,5'!$E23</f>
        <v>#DIV/0!</v>
      </c>
      <c r="R23" s="14" t="str">
        <f>'LIMRES_PM2,5'!$F23/'LIMRES_PM2,5'!$E23</f>
        <v>#DIV/0!</v>
      </c>
      <c r="S23" s="14" t="str">
        <f>'LIMRES_PM2,5'!$G23/'LIMRES_PM2,5'!$E23</f>
        <v>#DIV/0!</v>
      </c>
      <c r="T23" s="14" t="str">
        <f>'LIMRES_PM2,5'!$H23/'LIMRES_PM2,5'!$E23</f>
        <v>#DIV/0!</v>
      </c>
      <c r="U23" s="14" t="str">
        <f>'LIMRES_PM2,5'!$I23/'LIMRES_PM2,5'!$E23</f>
        <v>#DIV/0!</v>
      </c>
      <c r="V23" s="14" t="str">
        <f>'LIMRES_PM2,5'!$J23/'LIMRES_PM2,5'!$E23</f>
        <v>#DIV/0!</v>
      </c>
      <c r="W23" s="14" t="str">
        <f>'LIMRES_PM2,5'!$K23/'LIMRES_PM2,5'!$E23</f>
        <v>#DIV/0!</v>
      </c>
      <c r="X23" s="14" t="str">
        <f>'LIMRES_PM2,5'!$L23/'LIMRES_PM2,5'!$E23</f>
        <v>#DIV/0!</v>
      </c>
      <c r="Y23" s="14" t="str">
        <f>'LIMRES_PM2,5'!$M23/'LIMRES_PM2,5'!$E23</f>
        <v>#DIV/0!</v>
      </c>
      <c r="Z23" s="14" t="str">
        <f>'LIMRES_PM2,5'!$N23/'LIMRES_PM2,5'!$E23</f>
        <v>#DIV/0!</v>
      </c>
    </row>
    <row r="24" ht="15.75" customHeight="1">
      <c r="A24" s="15"/>
      <c r="B24" s="9" t="s">
        <v>122</v>
      </c>
      <c r="C24" s="10"/>
      <c r="D24" s="11"/>
      <c r="E24" s="12"/>
      <c r="F24" s="13"/>
      <c r="G24" s="10"/>
      <c r="H24" s="10"/>
      <c r="I24" s="10"/>
      <c r="J24" s="10"/>
      <c r="K24" s="13"/>
      <c r="L24" s="13"/>
      <c r="M24" s="10"/>
      <c r="N24" s="10"/>
      <c r="P24" s="14" t="str">
        <f>'LIMRES_PM2,5'!$C24/'LIMRES_PM2,5'!$E24</f>
        <v>#DIV/0!</v>
      </c>
      <c r="Q24" s="14" t="str">
        <f>'LIMRES_PM2,5'!$D24/'LIMRES_PM2,5'!$E24</f>
        <v>#DIV/0!</v>
      </c>
      <c r="R24" s="14" t="str">
        <f>'LIMRES_PM2,5'!$F24/'LIMRES_PM2,5'!$E24</f>
        <v>#DIV/0!</v>
      </c>
      <c r="S24" s="14" t="str">
        <f>'LIMRES_PM2,5'!$G24/'LIMRES_PM2,5'!$E24</f>
        <v>#DIV/0!</v>
      </c>
      <c r="T24" s="14" t="str">
        <f>'LIMRES_PM2,5'!$H24/'LIMRES_PM2,5'!$E24</f>
        <v>#DIV/0!</v>
      </c>
      <c r="U24" s="14" t="str">
        <f>'LIMRES_PM2,5'!$I24/'LIMRES_PM2,5'!$E24</f>
        <v>#DIV/0!</v>
      </c>
      <c r="V24" s="14" t="str">
        <f>'LIMRES_PM2,5'!$J24/'LIMRES_PM2,5'!$E24</f>
        <v>#DIV/0!</v>
      </c>
      <c r="W24" s="14" t="str">
        <f>'LIMRES_PM2,5'!$K24/'LIMRES_PM2,5'!$E24</f>
        <v>#DIV/0!</v>
      </c>
      <c r="X24" s="14" t="str">
        <f>'LIMRES_PM2,5'!$L24/'LIMRES_PM2,5'!$E24</f>
        <v>#DIV/0!</v>
      </c>
      <c r="Y24" s="14" t="str">
        <f>'LIMRES_PM2,5'!$M24/'LIMRES_PM2,5'!$E24</f>
        <v>#DIV/0!</v>
      </c>
      <c r="Z24" s="14" t="str">
        <f>'LIMRES_PM2,5'!$N24/'LIMRES_PM2,5'!$E24</f>
        <v>#DIV/0!</v>
      </c>
    </row>
    <row r="25" ht="15.75" customHeight="1">
      <c r="A25" s="16"/>
      <c r="B25" s="9" t="s">
        <v>123</v>
      </c>
      <c r="C25" s="10"/>
      <c r="D25" s="11"/>
      <c r="E25" s="12"/>
      <c r="F25" s="13"/>
      <c r="G25" s="10"/>
      <c r="H25" s="10"/>
      <c r="I25" s="10"/>
      <c r="J25" s="10"/>
      <c r="K25" s="13"/>
      <c r="L25" s="13"/>
      <c r="M25" s="10"/>
      <c r="N25" s="10"/>
      <c r="P25" s="14" t="str">
        <f>'LIMRES_PM2,5'!$C25/'LIMRES_PM2,5'!$E25</f>
        <v>#DIV/0!</v>
      </c>
      <c r="Q25" s="14" t="str">
        <f>'LIMRES_PM2,5'!$D25/'LIMRES_PM2,5'!$E25</f>
        <v>#DIV/0!</v>
      </c>
      <c r="R25" s="14" t="str">
        <f>'LIMRES_PM2,5'!$F25/'LIMRES_PM2,5'!$E25</f>
        <v>#DIV/0!</v>
      </c>
      <c r="S25" s="14" t="str">
        <f>'LIMRES_PM2,5'!$G25/'LIMRES_PM2,5'!$E25</f>
        <v>#DIV/0!</v>
      </c>
      <c r="T25" s="14" t="str">
        <f>'LIMRES_PM2,5'!$H25/'LIMRES_PM2,5'!$E25</f>
        <v>#DIV/0!</v>
      </c>
      <c r="U25" s="14" t="str">
        <f>'LIMRES_PM2,5'!$I25/'LIMRES_PM2,5'!$E25</f>
        <v>#DIV/0!</v>
      </c>
      <c r="V25" s="14" t="str">
        <f>'LIMRES_PM2,5'!$J25/'LIMRES_PM2,5'!$E25</f>
        <v>#DIV/0!</v>
      </c>
      <c r="W25" s="14" t="str">
        <f>'LIMRES_PM2,5'!$K25/'LIMRES_PM2,5'!$E25</f>
        <v>#DIV/0!</v>
      </c>
      <c r="X25" s="14" t="str">
        <f>'LIMRES_PM2,5'!$L25/'LIMRES_PM2,5'!$E25</f>
        <v>#DIV/0!</v>
      </c>
      <c r="Y25" s="14" t="str">
        <f>'LIMRES_PM2,5'!$M25/'LIMRES_PM2,5'!$E25</f>
        <v>#DIV/0!</v>
      </c>
      <c r="Z25" s="14" t="str">
        <f>'LIMRES_PM2,5'!$N25/'LIMRES_PM2,5'!$E25</f>
        <v>#DIV/0!</v>
      </c>
    </row>
    <row r="26" ht="15.75" customHeight="1">
      <c r="A26" s="8" t="s">
        <v>124</v>
      </c>
      <c r="B26" s="9" t="s">
        <v>125</v>
      </c>
      <c r="C26" s="10"/>
      <c r="D26" s="11"/>
      <c r="E26" s="12"/>
      <c r="F26" s="13"/>
      <c r="G26" s="10"/>
      <c r="H26" s="10"/>
      <c r="I26" s="10"/>
      <c r="J26" s="10"/>
      <c r="K26" s="13"/>
      <c r="L26" s="13"/>
      <c r="M26" s="10"/>
      <c r="N26" s="10"/>
      <c r="P26" s="14" t="str">
        <f>'LIMRES_PM2,5'!$C26/'LIMRES_PM2,5'!$E26</f>
        <v>#DIV/0!</v>
      </c>
      <c r="Q26" s="14" t="str">
        <f>'LIMRES_PM2,5'!$D26/'LIMRES_PM2,5'!$E26</f>
        <v>#DIV/0!</v>
      </c>
      <c r="R26" s="14" t="str">
        <f>'LIMRES_PM2,5'!$F26/'LIMRES_PM2,5'!$E26</f>
        <v>#DIV/0!</v>
      </c>
      <c r="S26" s="14" t="str">
        <f>'LIMRES_PM2,5'!$G26/'LIMRES_PM2,5'!$E26</f>
        <v>#DIV/0!</v>
      </c>
      <c r="T26" s="14" t="str">
        <f>'LIMRES_PM2,5'!$H26/'LIMRES_PM2,5'!$E26</f>
        <v>#DIV/0!</v>
      </c>
      <c r="U26" s="14" t="str">
        <f>'LIMRES_PM2,5'!$I26/'LIMRES_PM2,5'!$E26</f>
        <v>#DIV/0!</v>
      </c>
      <c r="V26" s="14" t="str">
        <f>'LIMRES_PM2,5'!$J26/'LIMRES_PM2,5'!$E26</f>
        <v>#DIV/0!</v>
      </c>
      <c r="W26" s="14" t="str">
        <f>'LIMRES_PM2,5'!$K26/'LIMRES_PM2,5'!$E26</f>
        <v>#DIV/0!</v>
      </c>
      <c r="X26" s="14" t="str">
        <f>'LIMRES_PM2,5'!$L26/'LIMRES_PM2,5'!$E26</f>
        <v>#DIV/0!</v>
      </c>
      <c r="Y26" s="14" t="str">
        <f>'LIMRES_PM2,5'!$M26/'LIMRES_PM2,5'!$E26</f>
        <v>#DIV/0!</v>
      </c>
      <c r="Z26" s="14" t="str">
        <f>'LIMRES_PM2,5'!$N26/'LIMRES_PM2,5'!$E26</f>
        <v>#DIV/0!</v>
      </c>
    </row>
    <row r="27" ht="15.75" customHeight="1">
      <c r="A27" s="15"/>
      <c r="B27" s="9" t="s">
        <v>126</v>
      </c>
      <c r="C27" s="10"/>
      <c r="D27" s="11"/>
      <c r="E27" s="12"/>
      <c r="F27" s="13"/>
      <c r="G27" s="10"/>
      <c r="H27" s="10"/>
      <c r="I27" s="10"/>
      <c r="J27" s="10"/>
      <c r="K27" s="13"/>
      <c r="L27" s="13"/>
      <c r="M27" s="10"/>
      <c r="N27" s="10"/>
      <c r="P27" s="14" t="str">
        <f>'LIMRES_PM2,5'!$C27/'LIMRES_PM2,5'!$E27</f>
        <v>#DIV/0!</v>
      </c>
      <c r="Q27" s="14" t="str">
        <f>'LIMRES_PM2,5'!$D27/'LIMRES_PM2,5'!$E27</f>
        <v>#DIV/0!</v>
      </c>
      <c r="R27" s="14" t="str">
        <f>'LIMRES_PM2,5'!$F27/'LIMRES_PM2,5'!$E27</f>
        <v>#DIV/0!</v>
      </c>
      <c r="S27" s="14" t="str">
        <f>'LIMRES_PM2,5'!$G27/'LIMRES_PM2,5'!$E27</f>
        <v>#DIV/0!</v>
      </c>
      <c r="T27" s="14" t="str">
        <f>'LIMRES_PM2,5'!$H27/'LIMRES_PM2,5'!$E27</f>
        <v>#DIV/0!</v>
      </c>
      <c r="U27" s="14" t="str">
        <f>'LIMRES_PM2,5'!$I27/'LIMRES_PM2,5'!$E27</f>
        <v>#DIV/0!</v>
      </c>
      <c r="V27" s="14" t="str">
        <f>'LIMRES_PM2,5'!$J27/'LIMRES_PM2,5'!$E27</f>
        <v>#DIV/0!</v>
      </c>
      <c r="W27" s="14" t="str">
        <f>'LIMRES_PM2,5'!$K27/'LIMRES_PM2,5'!$E27</f>
        <v>#DIV/0!</v>
      </c>
      <c r="X27" s="14" t="str">
        <f>'LIMRES_PM2,5'!$L27/'LIMRES_PM2,5'!$E27</f>
        <v>#DIV/0!</v>
      </c>
      <c r="Y27" s="14" t="str">
        <f>'LIMRES_PM2,5'!$M27/'LIMRES_PM2,5'!$E27</f>
        <v>#DIV/0!</v>
      </c>
      <c r="Z27" s="14" t="str">
        <f>'LIMRES_PM2,5'!$N27/'LIMRES_PM2,5'!$E27</f>
        <v>#DIV/0!</v>
      </c>
    </row>
    <row r="28" ht="15.75" customHeight="1">
      <c r="A28" s="15"/>
      <c r="B28" s="9" t="s">
        <v>127</v>
      </c>
      <c r="C28" s="10"/>
      <c r="D28" s="11"/>
      <c r="E28" s="12"/>
      <c r="F28" s="13"/>
      <c r="G28" s="10"/>
      <c r="H28" s="10"/>
      <c r="I28" s="10"/>
      <c r="J28" s="10"/>
      <c r="K28" s="13"/>
      <c r="L28" s="13"/>
      <c r="M28" s="10"/>
      <c r="N28" s="10"/>
      <c r="P28" s="14" t="str">
        <f>'LIMRES_PM2,5'!$C28/'LIMRES_PM2,5'!$E28</f>
        <v>#DIV/0!</v>
      </c>
      <c r="Q28" s="14" t="str">
        <f>'LIMRES_PM2,5'!$D28/'LIMRES_PM2,5'!$E28</f>
        <v>#DIV/0!</v>
      </c>
      <c r="R28" s="14" t="str">
        <f>'LIMRES_PM2,5'!$F28/'LIMRES_PM2,5'!$E28</f>
        <v>#DIV/0!</v>
      </c>
      <c r="S28" s="14" t="str">
        <f>'LIMRES_PM2,5'!$G28/'LIMRES_PM2,5'!$E28</f>
        <v>#DIV/0!</v>
      </c>
      <c r="T28" s="14" t="str">
        <f>'LIMRES_PM2,5'!$H28/'LIMRES_PM2,5'!$E28</f>
        <v>#DIV/0!</v>
      </c>
      <c r="U28" s="14" t="str">
        <f>'LIMRES_PM2,5'!$I28/'LIMRES_PM2,5'!$E28</f>
        <v>#DIV/0!</v>
      </c>
      <c r="V28" s="14" t="str">
        <f>'LIMRES_PM2,5'!$J28/'LIMRES_PM2,5'!$E28</f>
        <v>#DIV/0!</v>
      </c>
      <c r="W28" s="14" t="str">
        <f>'LIMRES_PM2,5'!$K28/'LIMRES_PM2,5'!$E28</f>
        <v>#DIV/0!</v>
      </c>
      <c r="X28" s="14" t="str">
        <f>'LIMRES_PM2,5'!$L28/'LIMRES_PM2,5'!$E28</f>
        <v>#DIV/0!</v>
      </c>
      <c r="Y28" s="14" t="str">
        <f>'LIMRES_PM2,5'!$M28/'LIMRES_PM2,5'!$E28</f>
        <v>#DIV/0!</v>
      </c>
      <c r="Z28" s="14" t="str">
        <f>'LIMRES_PM2,5'!$N28/'LIMRES_PM2,5'!$E28</f>
        <v>#DIV/0!</v>
      </c>
    </row>
    <row r="29" ht="15.75" customHeight="1">
      <c r="A29" s="15"/>
      <c r="B29" s="9" t="s">
        <v>128</v>
      </c>
      <c r="C29" s="10"/>
      <c r="D29" s="11"/>
      <c r="E29" s="12"/>
      <c r="F29" s="13"/>
      <c r="G29" s="10"/>
      <c r="H29" s="10"/>
      <c r="I29" s="10"/>
      <c r="J29" s="10"/>
      <c r="K29" s="13"/>
      <c r="L29" s="13"/>
      <c r="M29" s="10"/>
      <c r="N29" s="10"/>
      <c r="P29" s="14" t="str">
        <f>'LIMRES_PM2,5'!$C29/'LIMRES_PM2,5'!$E29</f>
        <v>#DIV/0!</v>
      </c>
      <c r="Q29" s="14" t="str">
        <f>'LIMRES_PM2,5'!$D29/'LIMRES_PM2,5'!$E29</f>
        <v>#DIV/0!</v>
      </c>
      <c r="R29" s="14" t="str">
        <f>'LIMRES_PM2,5'!$F29/'LIMRES_PM2,5'!$E29</f>
        <v>#DIV/0!</v>
      </c>
      <c r="S29" s="14" t="str">
        <f>'LIMRES_PM2,5'!$G29/'LIMRES_PM2,5'!$E29</f>
        <v>#DIV/0!</v>
      </c>
      <c r="T29" s="14" t="str">
        <f>'LIMRES_PM2,5'!$H29/'LIMRES_PM2,5'!$E29</f>
        <v>#DIV/0!</v>
      </c>
      <c r="U29" s="14" t="str">
        <f>'LIMRES_PM2,5'!$I29/'LIMRES_PM2,5'!$E29</f>
        <v>#DIV/0!</v>
      </c>
      <c r="V29" s="14" t="str">
        <f>'LIMRES_PM2,5'!$J29/'LIMRES_PM2,5'!$E29</f>
        <v>#DIV/0!</v>
      </c>
      <c r="W29" s="14" t="str">
        <f>'LIMRES_PM2,5'!$K29/'LIMRES_PM2,5'!$E29</f>
        <v>#DIV/0!</v>
      </c>
      <c r="X29" s="14" t="str">
        <f>'LIMRES_PM2,5'!$L29/'LIMRES_PM2,5'!$E29</f>
        <v>#DIV/0!</v>
      </c>
      <c r="Y29" s="14" t="str">
        <f>'LIMRES_PM2,5'!$M29/'LIMRES_PM2,5'!$E29</f>
        <v>#DIV/0!</v>
      </c>
      <c r="Z29" s="14" t="str">
        <f>'LIMRES_PM2,5'!$N29/'LIMRES_PM2,5'!$E29</f>
        <v>#DIV/0!</v>
      </c>
    </row>
    <row r="30" ht="15.75" customHeight="1">
      <c r="A30" s="15"/>
      <c r="B30" s="9" t="s">
        <v>129</v>
      </c>
      <c r="C30" s="10"/>
      <c r="D30" s="11"/>
      <c r="E30" s="12"/>
      <c r="F30" s="13"/>
      <c r="G30" s="10"/>
      <c r="H30" s="10"/>
      <c r="I30" s="10"/>
      <c r="J30" s="10"/>
      <c r="K30" s="13"/>
      <c r="L30" s="13"/>
      <c r="M30" s="10"/>
      <c r="N30" s="10"/>
      <c r="P30" s="14" t="str">
        <f>'LIMRES_PM2,5'!$C30/'LIMRES_PM2,5'!$E30</f>
        <v>#DIV/0!</v>
      </c>
      <c r="Q30" s="14" t="str">
        <f>'LIMRES_PM2,5'!$D30/'LIMRES_PM2,5'!$E30</f>
        <v>#DIV/0!</v>
      </c>
      <c r="R30" s="14" t="str">
        <f>'LIMRES_PM2,5'!$F30/'LIMRES_PM2,5'!$E30</f>
        <v>#DIV/0!</v>
      </c>
      <c r="S30" s="14" t="str">
        <f>'LIMRES_PM2,5'!$G30/'LIMRES_PM2,5'!$E30</f>
        <v>#DIV/0!</v>
      </c>
      <c r="T30" s="14" t="str">
        <f>'LIMRES_PM2,5'!$H30/'LIMRES_PM2,5'!$E30</f>
        <v>#DIV/0!</v>
      </c>
      <c r="U30" s="14" t="str">
        <f>'LIMRES_PM2,5'!$I30/'LIMRES_PM2,5'!$E30</f>
        <v>#DIV/0!</v>
      </c>
      <c r="V30" s="14" t="str">
        <f>'LIMRES_PM2,5'!$J30/'LIMRES_PM2,5'!$E30</f>
        <v>#DIV/0!</v>
      </c>
      <c r="W30" s="14" t="str">
        <f>'LIMRES_PM2,5'!$K30/'LIMRES_PM2,5'!$E30</f>
        <v>#DIV/0!</v>
      </c>
      <c r="X30" s="14" t="str">
        <f>'LIMRES_PM2,5'!$L30/'LIMRES_PM2,5'!$E30</f>
        <v>#DIV/0!</v>
      </c>
      <c r="Y30" s="14" t="str">
        <f>'LIMRES_PM2,5'!$M30/'LIMRES_PM2,5'!$E30</f>
        <v>#DIV/0!</v>
      </c>
      <c r="Z30" s="14" t="str">
        <f>'LIMRES_PM2,5'!$N30/'LIMRES_PM2,5'!$E30</f>
        <v>#DIV/0!</v>
      </c>
    </row>
    <row r="31" ht="15.75" customHeight="1">
      <c r="A31" s="15"/>
      <c r="B31" s="9" t="s">
        <v>130</v>
      </c>
      <c r="C31" s="10"/>
      <c r="D31" s="11"/>
      <c r="E31" s="12"/>
      <c r="F31" s="13"/>
      <c r="G31" s="10"/>
      <c r="H31" s="10"/>
      <c r="I31" s="10"/>
      <c r="J31" s="10"/>
      <c r="K31" s="13"/>
      <c r="L31" s="13"/>
      <c r="M31" s="10"/>
      <c r="N31" s="10"/>
      <c r="P31" s="14" t="str">
        <f>'LIMRES_PM2,5'!$C31/'LIMRES_PM2,5'!$E31</f>
        <v>#DIV/0!</v>
      </c>
      <c r="Q31" s="14" t="str">
        <f>'LIMRES_PM2,5'!$D31/'LIMRES_PM2,5'!$E31</f>
        <v>#DIV/0!</v>
      </c>
      <c r="R31" s="14" t="str">
        <f>'LIMRES_PM2,5'!$F31/'LIMRES_PM2,5'!$E31</f>
        <v>#DIV/0!</v>
      </c>
      <c r="S31" s="14" t="str">
        <f>'LIMRES_PM2,5'!$G31/'LIMRES_PM2,5'!$E31</f>
        <v>#DIV/0!</v>
      </c>
      <c r="T31" s="14" t="str">
        <f>'LIMRES_PM2,5'!$H31/'LIMRES_PM2,5'!$E31</f>
        <v>#DIV/0!</v>
      </c>
      <c r="U31" s="14" t="str">
        <f>'LIMRES_PM2,5'!$I31/'LIMRES_PM2,5'!$E31</f>
        <v>#DIV/0!</v>
      </c>
      <c r="V31" s="14" t="str">
        <f>'LIMRES_PM2,5'!$J31/'LIMRES_PM2,5'!$E31</f>
        <v>#DIV/0!</v>
      </c>
      <c r="W31" s="14" t="str">
        <f>'LIMRES_PM2,5'!$K31/'LIMRES_PM2,5'!$E31</f>
        <v>#DIV/0!</v>
      </c>
      <c r="X31" s="14" t="str">
        <f>'LIMRES_PM2,5'!$L31/'LIMRES_PM2,5'!$E31</f>
        <v>#DIV/0!</v>
      </c>
      <c r="Y31" s="14" t="str">
        <f>'LIMRES_PM2,5'!$M31/'LIMRES_PM2,5'!$E31</f>
        <v>#DIV/0!</v>
      </c>
      <c r="Z31" s="14" t="str">
        <f>'LIMRES_PM2,5'!$N31/'LIMRES_PM2,5'!$E31</f>
        <v>#DIV/0!</v>
      </c>
    </row>
    <row r="32" ht="15.75" customHeight="1">
      <c r="A32" s="15"/>
      <c r="B32" s="9" t="s">
        <v>131</v>
      </c>
      <c r="C32" s="10"/>
      <c r="D32" s="11"/>
      <c r="E32" s="12"/>
      <c r="F32" s="13"/>
      <c r="G32" s="10"/>
      <c r="H32" s="10"/>
      <c r="I32" s="10"/>
      <c r="J32" s="10"/>
      <c r="K32" s="13"/>
      <c r="L32" s="13"/>
      <c r="M32" s="10"/>
      <c r="N32" s="10"/>
      <c r="P32" s="14" t="str">
        <f>'LIMRES_PM2,5'!$C32/'LIMRES_PM2,5'!$E32</f>
        <v>#DIV/0!</v>
      </c>
      <c r="Q32" s="14" t="str">
        <f>'LIMRES_PM2,5'!$D32/'LIMRES_PM2,5'!$E32</f>
        <v>#DIV/0!</v>
      </c>
      <c r="R32" s="14" t="str">
        <f>'LIMRES_PM2,5'!$F32/'LIMRES_PM2,5'!$E32</f>
        <v>#DIV/0!</v>
      </c>
      <c r="S32" s="14" t="str">
        <f>'LIMRES_PM2,5'!$G32/'LIMRES_PM2,5'!$E32</f>
        <v>#DIV/0!</v>
      </c>
      <c r="T32" s="14" t="str">
        <f>'LIMRES_PM2,5'!$H32/'LIMRES_PM2,5'!$E32</f>
        <v>#DIV/0!</v>
      </c>
      <c r="U32" s="14" t="str">
        <f>'LIMRES_PM2,5'!$I32/'LIMRES_PM2,5'!$E32</f>
        <v>#DIV/0!</v>
      </c>
      <c r="V32" s="14" t="str">
        <f>'LIMRES_PM2,5'!$J32/'LIMRES_PM2,5'!$E32</f>
        <v>#DIV/0!</v>
      </c>
      <c r="W32" s="14" t="str">
        <f>'LIMRES_PM2,5'!$K32/'LIMRES_PM2,5'!$E32</f>
        <v>#DIV/0!</v>
      </c>
      <c r="X32" s="14" t="str">
        <f>'LIMRES_PM2,5'!$L32/'LIMRES_PM2,5'!$E32</f>
        <v>#DIV/0!</v>
      </c>
      <c r="Y32" s="14" t="str">
        <f>'LIMRES_PM2,5'!$M32/'LIMRES_PM2,5'!$E32</f>
        <v>#DIV/0!</v>
      </c>
      <c r="Z32" s="14" t="str">
        <f>'LIMRES_PM2,5'!$N32/'LIMRES_PM2,5'!$E32</f>
        <v>#DIV/0!</v>
      </c>
    </row>
    <row r="33" ht="15.75" customHeight="1">
      <c r="A33" s="16"/>
      <c r="B33" s="9" t="s">
        <v>132</v>
      </c>
      <c r="C33" s="10"/>
      <c r="D33" s="10"/>
      <c r="E33" s="10"/>
      <c r="F33" s="10"/>
      <c r="G33" s="10"/>
      <c r="H33" s="10"/>
      <c r="I33" s="10"/>
      <c r="J33" s="10"/>
      <c r="K33" s="10"/>
      <c r="L33" s="10"/>
      <c r="M33" s="10"/>
      <c r="N33" s="10"/>
      <c r="P33" s="14" t="str">
        <f>'LIMRES_PM2,5'!$C33/'LIMRES_PM2,5'!$E33</f>
        <v>#DIV/0!</v>
      </c>
      <c r="Q33" s="14" t="str">
        <f>'LIMRES_PM2,5'!$D33/'LIMRES_PM2,5'!$E33</f>
        <v>#DIV/0!</v>
      </c>
      <c r="R33" s="14" t="str">
        <f>'LIMRES_PM2,5'!$F33/'LIMRES_PM2,5'!$E33</f>
        <v>#DIV/0!</v>
      </c>
      <c r="S33" s="14" t="str">
        <f>'LIMRES_PM2,5'!$G33/'LIMRES_PM2,5'!$E33</f>
        <v>#DIV/0!</v>
      </c>
      <c r="T33" s="14" t="str">
        <f>'LIMRES_PM2,5'!$H33/'LIMRES_PM2,5'!$E33</f>
        <v>#DIV/0!</v>
      </c>
      <c r="U33" s="14" t="str">
        <f>'LIMRES_PM2,5'!$I33/'LIMRES_PM2,5'!$E33</f>
        <v>#DIV/0!</v>
      </c>
      <c r="V33" s="14" t="str">
        <f>'LIMRES_PM2,5'!$J33/'LIMRES_PM2,5'!$E33</f>
        <v>#DIV/0!</v>
      </c>
      <c r="W33" s="14" t="str">
        <f>'LIMRES_PM2,5'!$K33/'LIMRES_PM2,5'!$E33</f>
        <v>#DIV/0!</v>
      </c>
      <c r="X33" s="14" t="str">
        <f>'LIMRES_PM2,5'!$L33/'LIMRES_PM2,5'!$E33</f>
        <v>#DIV/0!</v>
      </c>
      <c r="Y33" s="14" t="str">
        <f>'LIMRES_PM2,5'!$M33/'LIMRES_PM2,5'!$E33</f>
        <v>#DIV/0!</v>
      </c>
      <c r="Z33" s="14" t="str">
        <f>'LIMRES_PM2,5'!$N33/'LIMRES_PM2,5'!$E33</f>
        <v>#DIV/0!</v>
      </c>
    </row>
    <row r="34" ht="15.75" customHeight="1">
      <c r="A34" s="8" t="s">
        <v>24</v>
      </c>
      <c r="B34" s="9" t="s">
        <v>133</v>
      </c>
      <c r="C34" s="10"/>
      <c r="D34" s="10"/>
      <c r="E34" s="10"/>
      <c r="F34" s="10"/>
      <c r="G34" s="10"/>
      <c r="H34" s="10"/>
      <c r="I34" s="10"/>
      <c r="J34" s="10"/>
      <c r="K34" s="10"/>
      <c r="L34" s="10"/>
      <c r="M34" s="10"/>
      <c r="N34" s="10"/>
      <c r="P34" s="14" t="str">
        <f>'LIMRES_PM2,5'!$C34/'LIMRES_PM2,5'!$E34</f>
        <v>#DIV/0!</v>
      </c>
      <c r="Q34" s="14" t="str">
        <f>'LIMRES_PM2,5'!$D34/'LIMRES_PM2,5'!$E34</f>
        <v>#DIV/0!</v>
      </c>
      <c r="R34" s="14" t="str">
        <f>'LIMRES_PM2,5'!$F34/'LIMRES_PM2,5'!$E34</f>
        <v>#DIV/0!</v>
      </c>
      <c r="S34" s="14" t="str">
        <f>'LIMRES_PM2,5'!$G34/'LIMRES_PM2,5'!$E34</f>
        <v>#DIV/0!</v>
      </c>
      <c r="T34" s="14" t="str">
        <f>'LIMRES_PM2,5'!$H34/'LIMRES_PM2,5'!$E34</f>
        <v>#DIV/0!</v>
      </c>
      <c r="U34" s="14" t="str">
        <f>'LIMRES_PM2,5'!$I34/'LIMRES_PM2,5'!$E34</f>
        <v>#DIV/0!</v>
      </c>
      <c r="V34" s="14" t="str">
        <f>'LIMRES_PM2,5'!$J34/'LIMRES_PM2,5'!$E34</f>
        <v>#DIV/0!</v>
      </c>
      <c r="W34" s="14" t="str">
        <f>'LIMRES_PM2,5'!$K34/'LIMRES_PM2,5'!$E34</f>
        <v>#DIV/0!</v>
      </c>
      <c r="X34" s="14" t="str">
        <f>'LIMRES_PM2,5'!$L34/'LIMRES_PM2,5'!$E34</f>
        <v>#DIV/0!</v>
      </c>
      <c r="Y34" s="14" t="str">
        <f>'LIMRES_PM2,5'!$M34/'LIMRES_PM2,5'!$E34</f>
        <v>#DIV/0!</v>
      </c>
      <c r="Z34" s="14" t="str">
        <f>'LIMRES_PM2,5'!$N34/'LIMRES_PM2,5'!$E34</f>
        <v>#DIV/0!</v>
      </c>
    </row>
    <row r="35" ht="15.75" customHeight="1">
      <c r="A35" s="15"/>
      <c r="B35" s="9" t="s">
        <v>134</v>
      </c>
      <c r="C35" s="10"/>
      <c r="D35" s="11"/>
      <c r="E35" s="12"/>
      <c r="F35" s="10"/>
      <c r="G35" s="10"/>
      <c r="H35" s="10"/>
      <c r="I35" s="10"/>
      <c r="J35" s="11"/>
      <c r="K35" s="11"/>
      <c r="L35" s="11"/>
      <c r="M35" s="10"/>
      <c r="N35" s="10"/>
      <c r="P35" s="14" t="str">
        <f>'LIMRES_PM2,5'!$C35/'LIMRES_PM2,5'!$E35</f>
        <v>#DIV/0!</v>
      </c>
      <c r="Q35" s="14" t="str">
        <f>'LIMRES_PM2,5'!$D35/'LIMRES_PM2,5'!$E35</f>
        <v>#DIV/0!</v>
      </c>
      <c r="R35" s="14" t="str">
        <f>'LIMRES_PM2,5'!$F35/'LIMRES_PM2,5'!$E35</f>
        <v>#DIV/0!</v>
      </c>
      <c r="S35" s="14" t="str">
        <f>'LIMRES_PM2,5'!$G35/'LIMRES_PM2,5'!$E35</f>
        <v>#DIV/0!</v>
      </c>
      <c r="T35" s="14" t="str">
        <f>'LIMRES_PM2,5'!$H35/'LIMRES_PM2,5'!$E35</f>
        <v>#DIV/0!</v>
      </c>
      <c r="U35" s="14" t="str">
        <f>'LIMRES_PM2,5'!$I35/'LIMRES_PM2,5'!$E35</f>
        <v>#DIV/0!</v>
      </c>
      <c r="V35" s="14" t="str">
        <f>'LIMRES_PM2,5'!$J35/'LIMRES_PM2,5'!$E35</f>
        <v>#DIV/0!</v>
      </c>
      <c r="W35" s="14" t="str">
        <f>'LIMRES_PM2,5'!$K35/'LIMRES_PM2,5'!$E35</f>
        <v>#DIV/0!</v>
      </c>
      <c r="X35" s="14" t="str">
        <f>'LIMRES_PM2,5'!$L35/'LIMRES_PM2,5'!$E35</f>
        <v>#DIV/0!</v>
      </c>
      <c r="Y35" s="14" t="str">
        <f>'LIMRES_PM2,5'!$M35/'LIMRES_PM2,5'!$E35</f>
        <v>#DIV/0!</v>
      </c>
      <c r="Z35" s="14" t="str">
        <f>'LIMRES_PM2,5'!$N35/'LIMRES_PM2,5'!$E35</f>
        <v>#DIV/0!</v>
      </c>
    </row>
    <row r="36" ht="15.75" customHeight="1">
      <c r="A36" s="15"/>
      <c r="B36" s="9" t="s">
        <v>135</v>
      </c>
      <c r="C36" s="10"/>
      <c r="D36" s="11"/>
      <c r="E36" s="12"/>
      <c r="F36" s="10"/>
      <c r="G36" s="10"/>
      <c r="H36" s="10"/>
      <c r="I36" s="10"/>
      <c r="J36" s="11"/>
      <c r="K36" s="11"/>
      <c r="L36" s="11"/>
      <c r="M36" s="10"/>
      <c r="N36" s="10"/>
      <c r="P36" s="14" t="str">
        <f>'LIMRES_PM2,5'!$C36/'LIMRES_PM2,5'!$E36</f>
        <v>#DIV/0!</v>
      </c>
      <c r="Q36" s="14" t="str">
        <f>'LIMRES_PM2,5'!$D36/'LIMRES_PM2,5'!$E36</f>
        <v>#DIV/0!</v>
      </c>
      <c r="R36" s="14" t="str">
        <f>'LIMRES_PM2,5'!$F36/'LIMRES_PM2,5'!$E36</f>
        <v>#DIV/0!</v>
      </c>
      <c r="S36" s="14" t="str">
        <f>'LIMRES_PM2,5'!$G36/'LIMRES_PM2,5'!$E36</f>
        <v>#DIV/0!</v>
      </c>
      <c r="T36" s="14" t="str">
        <f>'LIMRES_PM2,5'!$H36/'LIMRES_PM2,5'!$E36</f>
        <v>#DIV/0!</v>
      </c>
      <c r="U36" s="14" t="str">
        <f>'LIMRES_PM2,5'!$I36/'LIMRES_PM2,5'!$E36</f>
        <v>#DIV/0!</v>
      </c>
      <c r="V36" s="14" t="str">
        <f>'LIMRES_PM2,5'!$J36/'LIMRES_PM2,5'!$E36</f>
        <v>#DIV/0!</v>
      </c>
      <c r="W36" s="14" t="str">
        <f>'LIMRES_PM2,5'!$K36/'LIMRES_PM2,5'!$E36</f>
        <v>#DIV/0!</v>
      </c>
      <c r="X36" s="14" t="str">
        <f>'LIMRES_PM2,5'!$L36/'LIMRES_PM2,5'!$E36</f>
        <v>#DIV/0!</v>
      </c>
      <c r="Y36" s="14" t="str">
        <f>'LIMRES_PM2,5'!$M36/'LIMRES_PM2,5'!$E36</f>
        <v>#DIV/0!</v>
      </c>
      <c r="Z36" s="14" t="str">
        <f>'LIMRES_PM2,5'!$N36/'LIMRES_PM2,5'!$E36</f>
        <v>#DIV/0!</v>
      </c>
    </row>
    <row r="37" ht="15.75" customHeight="1">
      <c r="A37" s="15"/>
      <c r="B37" s="9" t="s">
        <v>136</v>
      </c>
      <c r="C37" s="10"/>
      <c r="D37" s="11"/>
      <c r="E37" s="12"/>
      <c r="F37" s="10"/>
      <c r="G37" s="10"/>
      <c r="H37" s="10"/>
      <c r="I37" s="10"/>
      <c r="J37" s="11"/>
      <c r="K37" s="11"/>
      <c r="L37" s="11"/>
      <c r="M37" s="10"/>
      <c r="N37" s="10"/>
      <c r="P37" s="14" t="str">
        <f>'LIMRES_PM2,5'!$C37/'LIMRES_PM2,5'!$E37</f>
        <v>#DIV/0!</v>
      </c>
      <c r="Q37" s="14" t="str">
        <f>'LIMRES_PM2,5'!$D37/'LIMRES_PM2,5'!$E37</f>
        <v>#DIV/0!</v>
      </c>
      <c r="R37" s="14" t="str">
        <f>'LIMRES_PM2,5'!$F37/'LIMRES_PM2,5'!$E37</f>
        <v>#DIV/0!</v>
      </c>
      <c r="S37" s="14" t="str">
        <f>'LIMRES_PM2,5'!$G37/'LIMRES_PM2,5'!$E37</f>
        <v>#DIV/0!</v>
      </c>
      <c r="T37" s="14" t="str">
        <f>'LIMRES_PM2,5'!$H37/'LIMRES_PM2,5'!$E37</f>
        <v>#DIV/0!</v>
      </c>
      <c r="U37" s="14" t="str">
        <f>'LIMRES_PM2,5'!$I37/'LIMRES_PM2,5'!$E37</f>
        <v>#DIV/0!</v>
      </c>
      <c r="V37" s="14" t="str">
        <f>'LIMRES_PM2,5'!$J37/'LIMRES_PM2,5'!$E37</f>
        <v>#DIV/0!</v>
      </c>
      <c r="W37" s="14" t="str">
        <f>'LIMRES_PM2,5'!$K37/'LIMRES_PM2,5'!$E37</f>
        <v>#DIV/0!</v>
      </c>
      <c r="X37" s="14" t="str">
        <f>'LIMRES_PM2,5'!$L37/'LIMRES_PM2,5'!$E37</f>
        <v>#DIV/0!</v>
      </c>
      <c r="Y37" s="14" t="str">
        <f>'LIMRES_PM2,5'!$M37/'LIMRES_PM2,5'!$E37</f>
        <v>#DIV/0!</v>
      </c>
      <c r="Z37" s="14" t="str">
        <f>'LIMRES_PM2,5'!$N37/'LIMRES_PM2,5'!$E37</f>
        <v>#DIV/0!</v>
      </c>
    </row>
    <row r="38" ht="15.75" customHeight="1">
      <c r="A38" s="15"/>
      <c r="B38" s="9" t="s">
        <v>137</v>
      </c>
      <c r="C38" s="10"/>
      <c r="D38" s="11"/>
      <c r="E38" s="12"/>
      <c r="F38" s="10"/>
      <c r="G38" s="10"/>
      <c r="H38" s="10"/>
      <c r="I38" s="10"/>
      <c r="J38" s="11"/>
      <c r="K38" s="11"/>
      <c r="L38" s="11"/>
      <c r="M38" s="10"/>
      <c r="N38" s="10"/>
      <c r="P38" s="14" t="str">
        <f>'LIMRES_PM2,5'!$C38/'LIMRES_PM2,5'!$E38</f>
        <v>#DIV/0!</v>
      </c>
      <c r="Q38" s="14" t="str">
        <f>'LIMRES_PM2,5'!$D38/'LIMRES_PM2,5'!$E38</f>
        <v>#DIV/0!</v>
      </c>
      <c r="R38" s="14" t="str">
        <f>'LIMRES_PM2,5'!$F38/'LIMRES_PM2,5'!$E38</f>
        <v>#DIV/0!</v>
      </c>
      <c r="S38" s="14" t="str">
        <f>'LIMRES_PM2,5'!$G38/'LIMRES_PM2,5'!$E38</f>
        <v>#DIV/0!</v>
      </c>
      <c r="T38" s="14" t="str">
        <f>'LIMRES_PM2,5'!$H38/'LIMRES_PM2,5'!$E38</f>
        <v>#DIV/0!</v>
      </c>
      <c r="U38" s="14" t="str">
        <f>'LIMRES_PM2,5'!$I38/'LIMRES_PM2,5'!$E38</f>
        <v>#DIV/0!</v>
      </c>
      <c r="V38" s="14" t="str">
        <f>'LIMRES_PM2,5'!$J38/'LIMRES_PM2,5'!$E38</f>
        <v>#DIV/0!</v>
      </c>
      <c r="W38" s="14" t="str">
        <f>'LIMRES_PM2,5'!$K38/'LIMRES_PM2,5'!$E38</f>
        <v>#DIV/0!</v>
      </c>
      <c r="X38" s="14" t="str">
        <f>'LIMRES_PM2,5'!$L38/'LIMRES_PM2,5'!$E38</f>
        <v>#DIV/0!</v>
      </c>
      <c r="Y38" s="14" t="str">
        <f>'LIMRES_PM2,5'!$M38/'LIMRES_PM2,5'!$E38</f>
        <v>#DIV/0!</v>
      </c>
      <c r="Z38" s="14" t="str">
        <f>'LIMRES_PM2,5'!$N38/'LIMRES_PM2,5'!$E38</f>
        <v>#DIV/0!</v>
      </c>
    </row>
    <row r="39" ht="15.75" customHeight="1">
      <c r="A39" s="15"/>
      <c r="B39" s="9" t="s">
        <v>138</v>
      </c>
      <c r="C39" s="10"/>
      <c r="D39" s="11"/>
      <c r="E39" s="12"/>
      <c r="F39" s="10"/>
      <c r="G39" s="10"/>
      <c r="H39" s="10"/>
      <c r="I39" s="10"/>
      <c r="J39" s="11"/>
      <c r="K39" s="11"/>
      <c r="L39" s="11"/>
      <c r="M39" s="10"/>
      <c r="N39" s="10"/>
      <c r="P39" s="14" t="str">
        <f>'LIMRES_PM2,5'!$C39/'LIMRES_PM2,5'!$E39</f>
        <v>#DIV/0!</v>
      </c>
      <c r="Q39" s="14" t="str">
        <f>'LIMRES_PM2,5'!$D39/'LIMRES_PM2,5'!$E39</f>
        <v>#DIV/0!</v>
      </c>
      <c r="R39" s="14" t="str">
        <f>'LIMRES_PM2,5'!$F39/'LIMRES_PM2,5'!$E39</f>
        <v>#DIV/0!</v>
      </c>
      <c r="S39" s="14" t="str">
        <f>'LIMRES_PM2,5'!$G39/'LIMRES_PM2,5'!$E39</f>
        <v>#DIV/0!</v>
      </c>
      <c r="T39" s="14" t="str">
        <f>'LIMRES_PM2,5'!$H39/'LIMRES_PM2,5'!$E39</f>
        <v>#DIV/0!</v>
      </c>
      <c r="U39" s="14" t="str">
        <f>'LIMRES_PM2,5'!$I39/'LIMRES_PM2,5'!$E39</f>
        <v>#DIV/0!</v>
      </c>
      <c r="V39" s="14" t="str">
        <f>'LIMRES_PM2,5'!$J39/'LIMRES_PM2,5'!$E39</f>
        <v>#DIV/0!</v>
      </c>
      <c r="W39" s="14" t="str">
        <f>'LIMRES_PM2,5'!$K39/'LIMRES_PM2,5'!$E39</f>
        <v>#DIV/0!</v>
      </c>
      <c r="X39" s="14" t="str">
        <f>'LIMRES_PM2,5'!$L39/'LIMRES_PM2,5'!$E39</f>
        <v>#DIV/0!</v>
      </c>
      <c r="Y39" s="14" t="str">
        <f>'LIMRES_PM2,5'!$M39/'LIMRES_PM2,5'!$E39</f>
        <v>#DIV/0!</v>
      </c>
      <c r="Z39" s="14" t="str">
        <f>'LIMRES_PM2,5'!$N39/'LIMRES_PM2,5'!$E39</f>
        <v>#DIV/0!</v>
      </c>
    </row>
    <row r="40" ht="15.75" customHeight="1">
      <c r="A40" s="15"/>
      <c r="B40" s="9" t="s">
        <v>139</v>
      </c>
      <c r="C40" s="10"/>
      <c r="D40" s="10"/>
      <c r="E40" s="10"/>
      <c r="F40" s="10"/>
      <c r="G40" s="10"/>
      <c r="H40" s="10"/>
      <c r="I40" s="10"/>
      <c r="J40" s="10"/>
      <c r="K40" s="10"/>
      <c r="L40" s="10"/>
      <c r="M40" s="10"/>
      <c r="N40" s="10"/>
      <c r="P40" s="14" t="str">
        <f>'LIMRES_PM2,5'!$C40/'LIMRES_PM2,5'!$E40</f>
        <v>#DIV/0!</v>
      </c>
      <c r="Q40" s="14" t="str">
        <f>'LIMRES_PM2,5'!$D40/'LIMRES_PM2,5'!$E40</f>
        <v>#DIV/0!</v>
      </c>
      <c r="R40" s="14" t="str">
        <f>'LIMRES_PM2,5'!$F40/'LIMRES_PM2,5'!$E40</f>
        <v>#DIV/0!</v>
      </c>
      <c r="S40" s="14" t="str">
        <f>'LIMRES_PM2,5'!$G40/'LIMRES_PM2,5'!$E40</f>
        <v>#DIV/0!</v>
      </c>
      <c r="T40" s="14" t="str">
        <f>'LIMRES_PM2,5'!$H40/'LIMRES_PM2,5'!$E40</f>
        <v>#DIV/0!</v>
      </c>
      <c r="U40" s="14" t="str">
        <f>'LIMRES_PM2,5'!$I40/'LIMRES_PM2,5'!$E40</f>
        <v>#DIV/0!</v>
      </c>
      <c r="V40" s="14" t="str">
        <f>'LIMRES_PM2,5'!$J40/'LIMRES_PM2,5'!$E40</f>
        <v>#DIV/0!</v>
      </c>
      <c r="W40" s="14" t="str">
        <f>'LIMRES_PM2,5'!$K40/'LIMRES_PM2,5'!$E40</f>
        <v>#DIV/0!</v>
      </c>
      <c r="X40" s="14" t="str">
        <f>'LIMRES_PM2,5'!$L40/'LIMRES_PM2,5'!$E40</f>
        <v>#DIV/0!</v>
      </c>
      <c r="Y40" s="14" t="str">
        <f>'LIMRES_PM2,5'!$M40/'LIMRES_PM2,5'!$E40</f>
        <v>#DIV/0!</v>
      </c>
      <c r="Z40" s="14" t="str">
        <f>'LIMRES_PM2,5'!$N40/'LIMRES_PM2,5'!$E40</f>
        <v>#DIV/0!</v>
      </c>
    </row>
    <row r="41" ht="15.75" customHeight="1">
      <c r="A41" s="16"/>
      <c r="B41" s="9" t="s">
        <v>140</v>
      </c>
      <c r="C41" s="10"/>
      <c r="D41" s="10"/>
      <c r="E41" s="10"/>
      <c r="F41" s="10"/>
      <c r="G41" s="10"/>
      <c r="H41" s="10"/>
      <c r="I41" s="10"/>
      <c r="J41" s="10"/>
      <c r="K41" s="10"/>
      <c r="L41" s="10"/>
      <c r="M41" s="10"/>
      <c r="N41" s="10"/>
      <c r="P41" s="14" t="str">
        <f>'LIMRES_PM2,5'!$C41/'LIMRES_PM2,5'!$E41</f>
        <v>#DIV/0!</v>
      </c>
      <c r="Q41" s="14" t="str">
        <f>'LIMRES_PM2,5'!$D41/'LIMRES_PM2,5'!$E41</f>
        <v>#DIV/0!</v>
      </c>
      <c r="R41" s="14" t="str">
        <f>'LIMRES_PM2,5'!$F41/'LIMRES_PM2,5'!$E41</f>
        <v>#DIV/0!</v>
      </c>
      <c r="S41" s="14" t="str">
        <f>'LIMRES_PM2,5'!$G41/'LIMRES_PM2,5'!$E41</f>
        <v>#DIV/0!</v>
      </c>
      <c r="T41" s="14" t="str">
        <f>'LIMRES_PM2,5'!$H41/'LIMRES_PM2,5'!$E41</f>
        <v>#DIV/0!</v>
      </c>
      <c r="U41" s="14" t="str">
        <f>'LIMRES_PM2,5'!$I41/'LIMRES_PM2,5'!$E41</f>
        <v>#DIV/0!</v>
      </c>
      <c r="V41" s="14" t="str">
        <f>'LIMRES_PM2,5'!$J41/'LIMRES_PM2,5'!$E41</f>
        <v>#DIV/0!</v>
      </c>
      <c r="W41" s="14" t="str">
        <f>'LIMRES_PM2,5'!$K41/'LIMRES_PM2,5'!$E41</f>
        <v>#DIV/0!</v>
      </c>
      <c r="X41" s="14" t="str">
        <f>'LIMRES_PM2,5'!$L41/'LIMRES_PM2,5'!$E41</f>
        <v>#DIV/0!</v>
      </c>
      <c r="Y41" s="14" t="str">
        <f>'LIMRES_PM2,5'!$M41/'LIMRES_PM2,5'!$E41</f>
        <v>#DIV/0!</v>
      </c>
      <c r="Z41" s="14" t="str">
        <f>'LIMRES_PM2,5'!$N41/'LIMRES_PM2,5'!$E41</f>
        <v>#DIV/0!</v>
      </c>
    </row>
    <row r="42" ht="15.75" customHeight="1">
      <c r="A42" s="8" t="s">
        <v>33</v>
      </c>
      <c r="B42" s="9" t="s">
        <v>141</v>
      </c>
      <c r="C42" s="10">
        <v>422125.0</v>
      </c>
      <c r="D42" s="10">
        <v>12763.0</v>
      </c>
      <c r="E42" s="10">
        <v>1991870.0</v>
      </c>
      <c r="F42" s="10">
        <v>17615.0</v>
      </c>
      <c r="G42" s="10">
        <v>147777.0</v>
      </c>
      <c r="H42" s="10">
        <v>155425.0</v>
      </c>
      <c r="I42" s="10">
        <v>0.0</v>
      </c>
      <c r="J42" s="10">
        <v>0.0</v>
      </c>
      <c r="K42" s="10">
        <v>0.0</v>
      </c>
      <c r="L42" s="10">
        <v>0.0</v>
      </c>
      <c r="M42" s="10">
        <v>44789.0</v>
      </c>
      <c r="N42" s="10">
        <v>267423.0</v>
      </c>
      <c r="P42" s="14">
        <f>'LIMRES_PM2,5'!$C42/'LIMRES_PM2,5'!$E42</f>
        <v>0.2119239709</v>
      </c>
      <c r="Q42" s="14">
        <f>'LIMRES_PM2,5'!$D42/'LIMRES_PM2,5'!$E42</f>
        <v>0.006407546677</v>
      </c>
      <c r="R42" s="14">
        <f>'LIMRES_PM2,5'!$F42/'LIMRES_PM2,5'!$E42</f>
        <v>0.008843448619</v>
      </c>
      <c r="S42" s="14">
        <f>'LIMRES_PM2,5'!$G42/'LIMRES_PM2,5'!$E42</f>
        <v>0.07419008269</v>
      </c>
      <c r="T42" s="14">
        <f>'LIMRES_PM2,5'!$H42/'LIMRES_PM2,5'!$E42</f>
        <v>0.07802969069</v>
      </c>
      <c r="U42" s="14">
        <f>'LIMRES_PM2,5'!$I42/'LIMRES_PM2,5'!$E42</f>
        <v>0</v>
      </c>
      <c r="V42" s="14">
        <f>'LIMRES_PM2,5'!$J42/'LIMRES_PM2,5'!$E42</f>
        <v>0</v>
      </c>
      <c r="W42" s="14">
        <f>'LIMRES_PM2,5'!$K42/'LIMRES_PM2,5'!$E42</f>
        <v>0</v>
      </c>
      <c r="X42" s="14">
        <f>'LIMRES_PM2,5'!$L42/'LIMRES_PM2,5'!$E42</f>
        <v>0</v>
      </c>
      <c r="Y42" s="14">
        <f>'LIMRES_PM2,5'!$M42/'LIMRES_PM2,5'!$E42</f>
        <v>0.0224859052</v>
      </c>
      <c r="Z42" s="14">
        <f>'LIMRES_PM2,5'!$N42/'LIMRES_PM2,5'!$E42</f>
        <v>0.1342572557</v>
      </c>
    </row>
    <row r="43" ht="15.75" customHeight="1">
      <c r="A43" s="15"/>
      <c r="B43" s="9" t="s">
        <v>142</v>
      </c>
      <c r="C43" s="10">
        <v>84436.0</v>
      </c>
      <c r="D43" s="10">
        <v>17409.0</v>
      </c>
      <c r="E43" s="10">
        <v>1903998.0</v>
      </c>
      <c r="F43" s="10">
        <v>183110.0</v>
      </c>
      <c r="G43" s="10">
        <v>185827.0</v>
      </c>
      <c r="H43" s="10">
        <v>174832.0</v>
      </c>
      <c r="I43" s="10">
        <v>0.0</v>
      </c>
      <c r="J43" s="10">
        <v>0.0</v>
      </c>
      <c r="K43" s="10">
        <v>0.0</v>
      </c>
      <c r="L43" s="10">
        <v>0.0</v>
      </c>
      <c r="M43" s="10">
        <v>45372.0</v>
      </c>
      <c r="N43" s="10">
        <v>233516.0</v>
      </c>
      <c r="P43" s="14">
        <f>'LIMRES_PM2,5'!$C43/'LIMRES_PM2,5'!$E43</f>
        <v>0.04434668524</v>
      </c>
      <c r="Q43" s="14">
        <f>'LIMRES_PM2,5'!$D43/'LIMRES_PM2,5'!$E43</f>
        <v>0.009143391957</v>
      </c>
      <c r="R43" s="14">
        <f>'LIMRES_PM2,5'!$F43/'LIMRES_PM2,5'!$E43</f>
        <v>0.09617131951</v>
      </c>
      <c r="S43" s="14">
        <f>'LIMRES_PM2,5'!$G43/'LIMRES_PM2,5'!$E43</f>
        <v>0.0975983168</v>
      </c>
      <c r="T43" s="14">
        <f>'LIMRES_PM2,5'!$H43/'LIMRES_PM2,5'!$E43</f>
        <v>0.09182362587</v>
      </c>
      <c r="U43" s="14">
        <f>'LIMRES_PM2,5'!$I43/'LIMRES_PM2,5'!$E43</f>
        <v>0</v>
      </c>
      <c r="V43" s="14">
        <f>'LIMRES_PM2,5'!$J43/'LIMRES_PM2,5'!$E43</f>
        <v>0</v>
      </c>
      <c r="W43" s="14">
        <f>'LIMRES_PM2,5'!$K43/'LIMRES_PM2,5'!$E43</f>
        <v>0</v>
      </c>
      <c r="X43" s="14">
        <f>'LIMRES_PM2,5'!$L43/'LIMRES_PM2,5'!$E43</f>
        <v>0</v>
      </c>
      <c r="Y43" s="14">
        <f>'LIMRES_PM2,5'!$M43/'LIMRES_PM2,5'!$E43</f>
        <v>0.02382985696</v>
      </c>
      <c r="Z43" s="14">
        <f>'LIMRES_PM2,5'!$N43/'LIMRES_PM2,5'!$E43</f>
        <v>0.1226450868</v>
      </c>
    </row>
    <row r="44" ht="15.75" customHeight="1">
      <c r="A44" s="15"/>
      <c r="B44" s="9" t="s">
        <v>143</v>
      </c>
      <c r="C44" s="10">
        <v>263025.0</v>
      </c>
      <c r="D44" s="10">
        <v>20674.0</v>
      </c>
      <c r="E44" s="10">
        <v>2065088.0</v>
      </c>
      <c r="F44" s="10">
        <v>475178.0</v>
      </c>
      <c r="G44" s="10">
        <v>403782.0</v>
      </c>
      <c r="H44" s="10">
        <v>782983.0</v>
      </c>
      <c r="I44" s="10">
        <v>97247.0</v>
      </c>
      <c r="J44" s="10">
        <v>0.0</v>
      </c>
      <c r="K44" s="10">
        <v>0.0</v>
      </c>
      <c r="L44" s="10">
        <v>0.0</v>
      </c>
      <c r="M44" s="10">
        <v>86399.0</v>
      </c>
      <c r="N44" s="10">
        <v>273023.0</v>
      </c>
      <c r="P44" s="14">
        <f>'LIMRES_PM2,5'!$C44/'LIMRES_PM2,5'!$E44</f>
        <v>0.1273674536</v>
      </c>
      <c r="Q44" s="14">
        <f>'LIMRES_PM2,5'!$D44/'LIMRES_PM2,5'!$E44</f>
        <v>0.01001119565</v>
      </c>
      <c r="R44" s="14">
        <f>'LIMRES_PM2,5'!$F44/'LIMRES_PM2,5'!$E44</f>
        <v>0.2301006059</v>
      </c>
      <c r="S44" s="14">
        <f>'LIMRES_PM2,5'!$G44/'LIMRES_PM2,5'!$E44</f>
        <v>0.1955277451</v>
      </c>
      <c r="T44" s="14">
        <f>'LIMRES_PM2,5'!$H44/'LIMRES_PM2,5'!$E44</f>
        <v>0.3791523654</v>
      </c>
      <c r="U44" s="14">
        <f>'LIMRES_PM2,5'!$I44/'LIMRES_PM2,5'!$E44</f>
        <v>0.04709097143</v>
      </c>
      <c r="V44" s="14">
        <f>'LIMRES_PM2,5'!$J44/'LIMRES_PM2,5'!$E44</f>
        <v>0</v>
      </c>
      <c r="W44" s="14">
        <f>'LIMRES_PM2,5'!$K44/'LIMRES_PM2,5'!$E44</f>
        <v>0</v>
      </c>
      <c r="X44" s="14">
        <f>'LIMRES_PM2,5'!$L44/'LIMRES_PM2,5'!$E44</f>
        <v>0</v>
      </c>
      <c r="Y44" s="14">
        <f>'LIMRES_PM2,5'!$M44/'LIMRES_PM2,5'!$E44</f>
        <v>0.04183792652</v>
      </c>
      <c r="Z44" s="14">
        <f>'LIMRES_PM2,5'!$N44/'LIMRES_PM2,5'!$E44</f>
        <v>0.1322088938</v>
      </c>
    </row>
    <row r="45" ht="15.75" customHeight="1">
      <c r="A45" s="15"/>
      <c r="B45" s="9" t="s">
        <v>144</v>
      </c>
      <c r="C45" s="10">
        <v>402734.0</v>
      </c>
      <c r="D45" s="10">
        <v>13257.0</v>
      </c>
      <c r="E45" s="10">
        <v>2225161.0</v>
      </c>
      <c r="F45" s="10">
        <v>319698.0</v>
      </c>
      <c r="G45" s="10">
        <v>742504.0</v>
      </c>
      <c r="H45" s="10">
        <v>1737444.0</v>
      </c>
      <c r="I45" s="10">
        <v>278217.0</v>
      </c>
      <c r="J45" s="10">
        <v>0.0</v>
      </c>
      <c r="K45" s="10">
        <v>0.0</v>
      </c>
      <c r="L45" s="10">
        <v>0.0</v>
      </c>
      <c r="M45" s="10">
        <v>39345.0</v>
      </c>
      <c r="N45" s="10">
        <v>363097.0</v>
      </c>
      <c r="P45" s="14">
        <f>'LIMRES_PM2,5'!$C45/'LIMRES_PM2,5'!$E45</f>
        <v>0.1809909485</v>
      </c>
      <c r="Q45" s="14">
        <f>'LIMRES_PM2,5'!$D45/'LIMRES_PM2,5'!$E45</f>
        <v>0.005957771146</v>
      </c>
      <c r="R45" s="14">
        <f>'LIMRES_PM2,5'!$F45/'LIMRES_PM2,5'!$E45</f>
        <v>0.1436740982</v>
      </c>
      <c r="S45" s="14">
        <f>'LIMRES_PM2,5'!$G45/'LIMRES_PM2,5'!$E45</f>
        <v>0.3336855176</v>
      </c>
      <c r="T45" s="14">
        <f>'LIMRES_PM2,5'!$H45/'LIMRES_PM2,5'!$E45</f>
        <v>0.7808172083</v>
      </c>
      <c r="U45" s="14">
        <f>'LIMRES_PM2,5'!$I45/'LIMRES_PM2,5'!$E45</f>
        <v>0.125032301</v>
      </c>
      <c r="V45" s="14">
        <f>'LIMRES_PM2,5'!$J45/'LIMRES_PM2,5'!$E45</f>
        <v>0</v>
      </c>
      <c r="W45" s="14">
        <f>'LIMRES_PM2,5'!$K45/'LIMRES_PM2,5'!$E45</f>
        <v>0</v>
      </c>
      <c r="X45" s="14">
        <f>'LIMRES_PM2,5'!$L45/'LIMRES_PM2,5'!$E45</f>
        <v>0</v>
      </c>
      <c r="Y45" s="14">
        <f>'LIMRES_PM2,5'!$M45/'LIMRES_PM2,5'!$E45</f>
        <v>0.01768186662</v>
      </c>
      <c r="Z45" s="14">
        <f>'LIMRES_PM2,5'!$N45/'LIMRES_PM2,5'!$E45</f>
        <v>0.1631778554</v>
      </c>
    </row>
    <row r="46" ht="15.75" customHeight="1">
      <c r="A46" s="15"/>
      <c r="B46" s="9" t="s">
        <v>145</v>
      </c>
      <c r="C46" s="10">
        <v>777343.0</v>
      </c>
      <c r="D46" s="10">
        <v>26546.0</v>
      </c>
      <c r="E46" s="10">
        <v>2310718.0</v>
      </c>
      <c r="F46" s="10">
        <v>447863.0</v>
      </c>
      <c r="G46" s="10">
        <v>1108817.0</v>
      </c>
      <c r="H46" s="10">
        <v>1882301.0</v>
      </c>
      <c r="I46" s="10">
        <v>292541.0</v>
      </c>
      <c r="J46" s="10">
        <v>0.0</v>
      </c>
      <c r="K46" s="10">
        <v>0.0</v>
      </c>
      <c r="L46" s="10">
        <v>0.0</v>
      </c>
      <c r="M46" s="10">
        <v>32904.0</v>
      </c>
      <c r="N46" s="10">
        <v>413301.0</v>
      </c>
      <c r="P46" s="14">
        <f>'LIMRES_PM2,5'!$C46/'LIMRES_PM2,5'!$E46</f>
        <v>0.3364075582</v>
      </c>
      <c r="Q46" s="14">
        <f>'LIMRES_PM2,5'!$D46/'LIMRES_PM2,5'!$E46</f>
        <v>0.0114882041</v>
      </c>
      <c r="R46" s="14">
        <f>'LIMRES_PM2,5'!$F46/'LIMRES_PM2,5'!$E46</f>
        <v>0.193819843</v>
      </c>
      <c r="S46" s="14">
        <f>'LIMRES_PM2,5'!$G46/'LIMRES_PM2,5'!$E46</f>
        <v>0.4798582086</v>
      </c>
      <c r="T46" s="14">
        <f>'LIMRES_PM2,5'!$H46/'LIMRES_PM2,5'!$E46</f>
        <v>0.8145957231</v>
      </c>
      <c r="U46" s="14">
        <f>'LIMRES_PM2,5'!$I46/'LIMRES_PM2,5'!$E46</f>
        <v>0.1266017749</v>
      </c>
      <c r="V46" s="14">
        <f>'LIMRES_PM2,5'!$J46/'LIMRES_PM2,5'!$E46</f>
        <v>0</v>
      </c>
      <c r="W46" s="14">
        <f>'LIMRES_PM2,5'!$K46/'LIMRES_PM2,5'!$E46</f>
        <v>0</v>
      </c>
      <c r="X46" s="14">
        <f>'LIMRES_PM2,5'!$L46/'LIMRES_PM2,5'!$E46</f>
        <v>0</v>
      </c>
      <c r="Y46" s="14">
        <f>'LIMRES_PM2,5'!$M46/'LIMRES_PM2,5'!$E46</f>
        <v>0.01423972982</v>
      </c>
      <c r="Z46" s="14">
        <f>'LIMRES_PM2,5'!$N46/'LIMRES_PM2,5'!$E46</f>
        <v>0.1788625873</v>
      </c>
    </row>
    <row r="47" ht="15.75" customHeight="1">
      <c r="A47" s="15"/>
      <c r="B47" s="9" t="s">
        <v>146</v>
      </c>
      <c r="C47" s="10">
        <v>429441.0</v>
      </c>
      <c r="D47" s="10">
        <v>10815.0</v>
      </c>
      <c r="E47" s="10">
        <v>1993055.0</v>
      </c>
      <c r="F47" s="10">
        <v>346182.0</v>
      </c>
      <c r="G47" s="10">
        <v>1453322.0</v>
      </c>
      <c r="H47" s="10">
        <v>2784600.0</v>
      </c>
      <c r="I47" s="10">
        <v>393759.0</v>
      </c>
      <c r="J47" s="10">
        <v>0.0</v>
      </c>
      <c r="K47" s="10">
        <v>0.0</v>
      </c>
      <c r="L47" s="10">
        <v>0.0</v>
      </c>
      <c r="M47" s="10">
        <v>53279.0</v>
      </c>
      <c r="N47" s="10">
        <v>327838.0</v>
      </c>
      <c r="P47" s="14">
        <f>'LIMRES_PM2,5'!$C47/'LIMRES_PM2,5'!$E47</f>
        <v>0.2154687151</v>
      </c>
      <c r="Q47" s="14">
        <f>'LIMRES_PM2,5'!$D47/'LIMRES_PM2,5'!$E47</f>
        <v>0.005426342976</v>
      </c>
      <c r="R47" s="14">
        <f>'LIMRES_PM2,5'!$F47/'LIMRES_PM2,5'!$E47</f>
        <v>0.1736941529</v>
      </c>
      <c r="S47" s="14">
        <f>'LIMRES_PM2,5'!$G47/'LIMRES_PM2,5'!$E47</f>
        <v>0.7291931231</v>
      </c>
      <c r="T47" s="14">
        <f>'LIMRES_PM2,5'!$H47/'LIMRES_PM2,5'!$E47</f>
        <v>1.397151609</v>
      </c>
      <c r="U47" s="14">
        <f>'LIMRES_PM2,5'!$I47/'LIMRES_PM2,5'!$E47</f>
        <v>0.1975655464</v>
      </c>
      <c r="V47" s="14">
        <f>'LIMRES_PM2,5'!$J47/'LIMRES_PM2,5'!$E47</f>
        <v>0</v>
      </c>
      <c r="W47" s="14">
        <f>'LIMRES_PM2,5'!$K47/'LIMRES_PM2,5'!$E47</f>
        <v>0</v>
      </c>
      <c r="X47" s="14">
        <f>'LIMRES_PM2,5'!$L47/'LIMRES_PM2,5'!$E47</f>
        <v>0</v>
      </c>
      <c r="Y47" s="14">
        <f>'LIMRES_PM2,5'!$M47/'LIMRES_PM2,5'!$E47</f>
        <v>0.02673232801</v>
      </c>
      <c r="Z47" s="14">
        <f>'LIMRES_PM2,5'!$N47/'LIMRES_PM2,5'!$E47</f>
        <v>0.1644901922</v>
      </c>
    </row>
    <row r="48" ht="15.75" customHeight="1">
      <c r="A48" s="15"/>
      <c r="B48" s="9" t="s">
        <v>147</v>
      </c>
      <c r="C48" s="10">
        <v>576964.0</v>
      </c>
      <c r="D48" s="10">
        <v>29275.0</v>
      </c>
      <c r="E48" s="10">
        <v>2080242.0</v>
      </c>
      <c r="F48" s="10">
        <v>398733.0</v>
      </c>
      <c r="G48" s="10">
        <v>1348361.0</v>
      </c>
      <c r="H48" s="10">
        <v>3187178.0</v>
      </c>
      <c r="I48" s="10">
        <v>510830.0</v>
      </c>
      <c r="J48" s="10">
        <v>0.0</v>
      </c>
      <c r="K48" s="10">
        <v>0.0</v>
      </c>
      <c r="L48" s="10">
        <v>0.0</v>
      </c>
      <c r="M48" s="10">
        <v>34261.0</v>
      </c>
      <c r="N48" s="10">
        <v>327838.0</v>
      </c>
      <c r="P48" s="14">
        <f>'LIMRES_PM2,5'!$C48/'LIMRES_PM2,5'!$E48</f>
        <v>0.2773542694</v>
      </c>
      <c r="Q48" s="14">
        <f>'LIMRES_PM2,5'!$D48/'LIMRES_PM2,5'!$E48</f>
        <v>0.01407288191</v>
      </c>
      <c r="R48" s="14">
        <f>'LIMRES_PM2,5'!$F48/'LIMRES_PM2,5'!$E48</f>
        <v>0.1916762569</v>
      </c>
      <c r="S48" s="14">
        <f>'LIMRES_PM2,5'!$G48/'LIMRES_PM2,5'!$E48</f>
        <v>0.6481750681</v>
      </c>
      <c r="T48" s="14">
        <f>'LIMRES_PM2,5'!$H48/'LIMRES_PM2,5'!$E48</f>
        <v>1.532118859</v>
      </c>
      <c r="U48" s="14">
        <f>'LIMRES_PM2,5'!$I48/'LIMRES_PM2,5'!$E48</f>
        <v>0.2455627759</v>
      </c>
      <c r="V48" s="14">
        <f>'LIMRES_PM2,5'!$J48/'LIMRES_PM2,5'!$E48</f>
        <v>0</v>
      </c>
      <c r="W48" s="14">
        <f>'LIMRES_PM2,5'!$K48/'LIMRES_PM2,5'!$E48</f>
        <v>0</v>
      </c>
      <c r="X48" s="14">
        <f>'LIMRES_PM2,5'!$L48/'LIMRES_PM2,5'!$E48</f>
        <v>0</v>
      </c>
      <c r="Y48" s="14">
        <f>'LIMRES_PM2,5'!$M48/'LIMRES_PM2,5'!$E48</f>
        <v>0.01646971843</v>
      </c>
      <c r="Z48" s="14">
        <f>'LIMRES_PM2,5'!$N48/'LIMRES_PM2,5'!$E48</f>
        <v>0.1575960874</v>
      </c>
    </row>
    <row r="49" ht="15.75" customHeight="1">
      <c r="A49" s="16"/>
      <c r="B49" s="9" t="s">
        <v>148</v>
      </c>
      <c r="C49" s="10">
        <v>54163.0</v>
      </c>
      <c r="D49" s="10">
        <v>28431.0</v>
      </c>
      <c r="E49" s="10">
        <v>2310718.0</v>
      </c>
      <c r="F49" s="10">
        <v>471112.0</v>
      </c>
      <c r="G49" s="10">
        <v>31339.0</v>
      </c>
      <c r="H49" s="10">
        <v>19550.0</v>
      </c>
      <c r="I49" s="10">
        <v>0.0</v>
      </c>
      <c r="J49" s="10">
        <v>0.0</v>
      </c>
      <c r="K49" s="10">
        <v>0.0</v>
      </c>
      <c r="L49" s="10">
        <v>0.0</v>
      </c>
      <c r="M49" s="10">
        <v>89092.0</v>
      </c>
      <c r="N49" s="10">
        <v>407576.0</v>
      </c>
      <c r="P49" s="14">
        <f>'LIMRES_PM2,5'!$C49/'LIMRES_PM2,5'!$E49</f>
        <v>0.0234399005</v>
      </c>
      <c r="Q49" s="14">
        <f>'LIMRES_PM2,5'!$D49/'LIMRES_PM2,5'!$E49</f>
        <v>0.01230396786</v>
      </c>
      <c r="R49" s="14">
        <f>'LIMRES_PM2,5'!$F49/'LIMRES_PM2,5'!$E49</f>
        <v>0.2038812179</v>
      </c>
      <c r="S49" s="14">
        <f>'LIMRES_PM2,5'!$G49/'LIMRES_PM2,5'!$E49</f>
        <v>0.01356245115</v>
      </c>
      <c r="T49" s="14">
        <f>'LIMRES_PM2,5'!$H49/'LIMRES_PM2,5'!$E49</f>
        <v>0.008460573726</v>
      </c>
      <c r="U49" s="14">
        <f>'LIMRES_PM2,5'!$I49/'LIMRES_PM2,5'!$E49</f>
        <v>0</v>
      </c>
      <c r="V49" s="14">
        <f>'LIMRES_PM2,5'!$J49/'LIMRES_PM2,5'!$E49</f>
        <v>0</v>
      </c>
      <c r="W49" s="14">
        <f>'LIMRES_PM2,5'!$K49/'LIMRES_PM2,5'!$E49</f>
        <v>0</v>
      </c>
      <c r="X49" s="14">
        <f>'LIMRES_PM2,5'!$L49/'LIMRES_PM2,5'!$E49</f>
        <v>0</v>
      </c>
      <c r="Y49" s="14">
        <f>'LIMRES_PM2,5'!$M49/'LIMRES_PM2,5'!$E49</f>
        <v>0.0385559813</v>
      </c>
      <c r="Z49" s="14">
        <f>'LIMRES_PM2,5'!$N49/'LIMRES_PM2,5'!$E49</f>
        <v>0.1763850024</v>
      </c>
    </row>
    <row r="50" ht="15.75" customHeight="1">
      <c r="A50" s="8" t="s">
        <v>43</v>
      </c>
      <c r="B50" s="9" t="s">
        <v>149</v>
      </c>
      <c r="C50" s="10">
        <v>228899.0</v>
      </c>
      <c r="D50" s="10">
        <v>53346.0</v>
      </c>
      <c r="E50" s="10">
        <v>1957235.0</v>
      </c>
      <c r="F50" s="10">
        <v>576847.0</v>
      </c>
      <c r="G50" s="10">
        <v>1440634.0</v>
      </c>
      <c r="H50" s="10">
        <v>2408372.0</v>
      </c>
      <c r="I50" s="10">
        <v>441698.0</v>
      </c>
      <c r="J50" s="10">
        <v>0.0</v>
      </c>
      <c r="K50" s="10">
        <v>0.0</v>
      </c>
      <c r="L50" s="10">
        <v>0.0</v>
      </c>
      <c r="M50" s="10">
        <v>18596.0</v>
      </c>
      <c r="N50" s="10">
        <v>342926.0</v>
      </c>
      <c r="P50" s="14">
        <f>'LIMRES_PM2,5'!$C50/'LIMRES_PM2,5'!$E50</f>
        <v>0.1169501874</v>
      </c>
      <c r="Q50" s="14">
        <f>'LIMRES_PM2,5'!$D50/'LIMRES_PM2,5'!$E50</f>
        <v>0.02725579708</v>
      </c>
      <c r="R50" s="14">
        <f>'LIMRES_PM2,5'!$F50/'LIMRES_PM2,5'!$E50</f>
        <v>0.2947254673</v>
      </c>
      <c r="S50" s="14">
        <f>'LIMRES_PM2,5'!$G50/'LIMRES_PM2,5'!$E50</f>
        <v>0.7360557112</v>
      </c>
      <c r="T50" s="14">
        <f>'LIMRES_PM2,5'!$H50/'LIMRES_PM2,5'!$E50</f>
        <v>1.230497104</v>
      </c>
      <c r="U50" s="14">
        <f>'LIMRES_PM2,5'!$I50/'LIMRES_PM2,5'!$E50</f>
        <v>0.2256744847</v>
      </c>
      <c r="V50" s="14">
        <f>'LIMRES_PM2,5'!$J50/'LIMRES_PM2,5'!$E50</f>
        <v>0</v>
      </c>
      <c r="W50" s="14">
        <f>'LIMRES_PM2,5'!$K50/'LIMRES_PM2,5'!$E50</f>
        <v>0</v>
      </c>
      <c r="X50" s="14">
        <f>'LIMRES_PM2,5'!$L50/'LIMRES_PM2,5'!$E50</f>
        <v>0</v>
      </c>
      <c r="Y50" s="14">
        <f>'LIMRES_PM2,5'!$M50/'LIMRES_PM2,5'!$E50</f>
        <v>0.009501158522</v>
      </c>
      <c r="Z50" s="14">
        <f>'LIMRES_PM2,5'!$N50/'LIMRES_PM2,5'!$E50</f>
        <v>0.1752094153</v>
      </c>
    </row>
    <row r="51" ht="15.75" customHeight="1">
      <c r="A51" s="15"/>
      <c r="B51" s="9" t="s">
        <v>150</v>
      </c>
      <c r="C51" s="10">
        <v>312330.0</v>
      </c>
      <c r="D51" s="10">
        <v>49766.0</v>
      </c>
      <c r="E51" s="10">
        <v>2105103.0</v>
      </c>
      <c r="F51" s="10">
        <v>454601.0</v>
      </c>
      <c r="G51" s="10">
        <v>1323348.0</v>
      </c>
      <c r="H51" s="10">
        <v>2409086.0</v>
      </c>
      <c r="I51" s="10">
        <v>436039.0</v>
      </c>
      <c r="J51" s="10">
        <v>29955.0</v>
      </c>
      <c r="K51" s="10">
        <v>0.0</v>
      </c>
      <c r="L51" s="10">
        <v>0.0</v>
      </c>
      <c r="M51" s="10">
        <v>0.0</v>
      </c>
      <c r="N51" s="10">
        <v>337916.0</v>
      </c>
      <c r="P51" s="14">
        <f>'LIMRES_PM2,5'!$C51/'LIMRES_PM2,5'!$E51</f>
        <v>0.1483680371</v>
      </c>
      <c r="Q51" s="14">
        <f>'LIMRES_PM2,5'!$D51/'LIMRES_PM2,5'!$E51</f>
        <v>0.02364064846</v>
      </c>
      <c r="R51" s="14">
        <f>'LIMRES_PM2,5'!$F51/'LIMRES_PM2,5'!$E51</f>
        <v>0.2159519035</v>
      </c>
      <c r="S51" s="14">
        <f>'LIMRES_PM2,5'!$G51/'LIMRES_PM2,5'!$E51</f>
        <v>0.6286381236</v>
      </c>
      <c r="T51" s="14">
        <f>'LIMRES_PM2,5'!$H51/'LIMRES_PM2,5'!$E51</f>
        <v>1.14440291</v>
      </c>
      <c r="U51" s="14">
        <f>'LIMRES_PM2,5'!$I51/'LIMRES_PM2,5'!$E51</f>
        <v>0.2071342827</v>
      </c>
      <c r="V51" s="14">
        <f>'LIMRES_PM2,5'!$J51/'LIMRES_PM2,5'!$E51</f>
        <v>0.01422970753</v>
      </c>
      <c r="W51" s="14">
        <f>'LIMRES_PM2,5'!$K51/'LIMRES_PM2,5'!$E51</f>
        <v>0</v>
      </c>
      <c r="X51" s="14">
        <f>'LIMRES_PM2,5'!$L51/'LIMRES_PM2,5'!$E51</f>
        <v>0</v>
      </c>
      <c r="Y51" s="14">
        <f>'LIMRES_PM2,5'!$M51/'LIMRES_PM2,5'!$E51</f>
        <v>0</v>
      </c>
      <c r="Z51" s="14">
        <f>'LIMRES_PM2,5'!$N51/'LIMRES_PM2,5'!$E51</f>
        <v>0.1605223117</v>
      </c>
    </row>
    <row r="52" ht="15.75" customHeight="1">
      <c r="A52" s="15"/>
      <c r="B52" s="9" t="s">
        <v>151</v>
      </c>
      <c r="C52" s="10">
        <v>240260.0</v>
      </c>
      <c r="D52" s="10">
        <v>62704.0</v>
      </c>
      <c r="E52" s="10">
        <v>2014917.0</v>
      </c>
      <c r="F52" s="10">
        <v>381414.0</v>
      </c>
      <c r="G52" s="10">
        <v>1424406.0</v>
      </c>
      <c r="H52" s="10">
        <v>2829401.0</v>
      </c>
      <c r="I52" s="10">
        <v>479859.0</v>
      </c>
      <c r="J52" s="10">
        <v>0.0</v>
      </c>
      <c r="K52" s="10">
        <v>0.0</v>
      </c>
      <c r="L52" s="10">
        <v>0.0</v>
      </c>
      <c r="M52" s="10">
        <v>29669.0</v>
      </c>
      <c r="N52" s="10">
        <v>264500.0</v>
      </c>
      <c r="P52" s="14">
        <f>'LIMRES_PM2,5'!$C52/'LIMRES_PM2,5'!$E52</f>
        <v>0.1192406437</v>
      </c>
      <c r="Q52" s="14">
        <f>'LIMRES_PM2,5'!$D52/'LIMRES_PM2,5'!$E52</f>
        <v>0.03111989228</v>
      </c>
      <c r="R52" s="14">
        <f>'LIMRES_PM2,5'!$F52/'LIMRES_PM2,5'!$E52</f>
        <v>0.1892951422</v>
      </c>
      <c r="S52" s="14">
        <f>'LIMRES_PM2,5'!$G52/'LIMRES_PM2,5'!$E52</f>
        <v>0.7069303599</v>
      </c>
      <c r="T52" s="14">
        <f>'LIMRES_PM2,5'!$H52/'LIMRES_PM2,5'!$E52</f>
        <v>1.404227072</v>
      </c>
      <c r="U52" s="14">
        <f>'LIMRES_PM2,5'!$I52/'LIMRES_PM2,5'!$E52</f>
        <v>0.2381532341</v>
      </c>
      <c r="V52" s="14">
        <f>'LIMRES_PM2,5'!$J52/'LIMRES_PM2,5'!$E52</f>
        <v>0</v>
      </c>
      <c r="W52" s="14">
        <f>'LIMRES_PM2,5'!$K52/'LIMRES_PM2,5'!$E52</f>
        <v>0</v>
      </c>
      <c r="X52" s="14">
        <f>'LIMRES_PM2,5'!$L52/'LIMRES_PM2,5'!$E52</f>
        <v>0</v>
      </c>
      <c r="Y52" s="14">
        <f>'LIMRES_PM2,5'!$M52/'LIMRES_PM2,5'!$E52</f>
        <v>0.014724676</v>
      </c>
      <c r="Z52" s="14">
        <f>'LIMRES_PM2,5'!$N52/'LIMRES_PM2,5'!$E52</f>
        <v>0.1312709159</v>
      </c>
    </row>
    <row r="53" ht="15.75" customHeight="1">
      <c r="A53" s="15"/>
      <c r="B53" s="9" t="s">
        <v>152</v>
      </c>
      <c r="C53" s="10">
        <v>511408.0</v>
      </c>
      <c r="D53" s="10">
        <v>96279.0</v>
      </c>
      <c r="E53" s="10">
        <v>2123876.0</v>
      </c>
      <c r="F53" s="10">
        <v>678763.0</v>
      </c>
      <c r="G53" s="10">
        <v>2397725.0</v>
      </c>
      <c r="H53" s="10">
        <v>5803442.0</v>
      </c>
      <c r="I53" s="10">
        <v>959672.0</v>
      </c>
      <c r="J53" s="10">
        <v>0.0</v>
      </c>
      <c r="K53" s="10">
        <v>0.0</v>
      </c>
      <c r="L53" s="10">
        <v>0.0</v>
      </c>
      <c r="M53" s="10">
        <v>44130.0</v>
      </c>
      <c r="N53" s="10">
        <v>301958.0</v>
      </c>
      <c r="P53" s="14">
        <f>'LIMRES_PM2,5'!$C53/'LIMRES_PM2,5'!$E53</f>
        <v>0.240789952</v>
      </c>
      <c r="Q53" s="14">
        <f>'LIMRES_PM2,5'!$D53/'LIMRES_PM2,5'!$E53</f>
        <v>0.04533174253</v>
      </c>
      <c r="R53" s="14">
        <f>'LIMRES_PM2,5'!$F53/'LIMRES_PM2,5'!$E53</f>
        <v>0.319586925</v>
      </c>
      <c r="S53" s="14">
        <f>'LIMRES_PM2,5'!$G53/'LIMRES_PM2,5'!$E53</f>
        <v>1.128938318</v>
      </c>
      <c r="T53" s="14">
        <f>'LIMRES_PM2,5'!$H53/'LIMRES_PM2,5'!$E53</f>
        <v>2.732476849</v>
      </c>
      <c r="U53" s="14">
        <f>'LIMRES_PM2,5'!$I53/'LIMRES_PM2,5'!$E53</f>
        <v>0.4518493547</v>
      </c>
      <c r="V53" s="14">
        <f>'LIMRES_PM2,5'!$J53/'LIMRES_PM2,5'!$E53</f>
        <v>0</v>
      </c>
      <c r="W53" s="14">
        <f>'LIMRES_PM2,5'!$K53/'LIMRES_PM2,5'!$E53</f>
        <v>0</v>
      </c>
      <c r="X53" s="14">
        <f>'LIMRES_PM2,5'!$L53/'LIMRES_PM2,5'!$E53</f>
        <v>0</v>
      </c>
      <c r="Y53" s="14">
        <f>'LIMRES_PM2,5'!$M53/'LIMRES_PM2,5'!$E53</f>
        <v>0.02077804919</v>
      </c>
      <c r="Z53" s="14">
        <f>'LIMRES_PM2,5'!$N53/'LIMRES_PM2,5'!$E53</f>
        <v>0.1421730836</v>
      </c>
    </row>
    <row r="54" ht="15.75" customHeight="1">
      <c r="A54" s="15"/>
      <c r="B54" s="9" t="s">
        <v>153</v>
      </c>
      <c r="C54" s="10">
        <v>274621.0</v>
      </c>
      <c r="D54" s="10">
        <v>23204.0</v>
      </c>
      <c r="E54" s="10">
        <v>1999433.0</v>
      </c>
      <c r="F54" s="10">
        <v>325453.0</v>
      </c>
      <c r="G54" s="10">
        <v>1664248.0</v>
      </c>
      <c r="H54" s="10">
        <v>3666834.0</v>
      </c>
      <c r="I54" s="10">
        <v>491325.0</v>
      </c>
      <c r="J54" s="10">
        <v>0.0</v>
      </c>
      <c r="K54" s="10">
        <v>0.0</v>
      </c>
      <c r="L54" s="10">
        <v>0.0</v>
      </c>
      <c r="M54" s="10">
        <v>22645.0</v>
      </c>
      <c r="N54" s="10">
        <v>240669.0</v>
      </c>
      <c r="P54" s="14">
        <f>'LIMRES_PM2,5'!$C54/'LIMRES_PM2,5'!$E54</f>
        <v>0.1373494386</v>
      </c>
      <c r="Q54" s="14">
        <f>'LIMRES_PM2,5'!$D54/'LIMRES_PM2,5'!$E54</f>
        <v>0.0116052901</v>
      </c>
      <c r="R54" s="14">
        <f>'LIMRES_PM2,5'!$F54/'LIMRES_PM2,5'!$E54</f>
        <v>0.162772646</v>
      </c>
      <c r="S54" s="14">
        <f>'LIMRES_PM2,5'!$G54/'LIMRES_PM2,5'!$E54</f>
        <v>0.8323599741</v>
      </c>
      <c r="T54" s="14">
        <f>'LIMRES_PM2,5'!$H54/'LIMRES_PM2,5'!$E54</f>
        <v>1.833936921</v>
      </c>
      <c r="U54" s="14">
        <f>'LIMRES_PM2,5'!$I54/'LIMRES_PM2,5'!$E54</f>
        <v>0.2457321651</v>
      </c>
      <c r="V54" s="14">
        <f>'LIMRES_PM2,5'!$J54/'LIMRES_PM2,5'!$E54</f>
        <v>0</v>
      </c>
      <c r="W54" s="14">
        <f>'LIMRES_PM2,5'!$K54/'LIMRES_PM2,5'!$E54</f>
        <v>0</v>
      </c>
      <c r="X54" s="14">
        <f>'LIMRES_PM2,5'!$L54/'LIMRES_PM2,5'!$E54</f>
        <v>0</v>
      </c>
      <c r="Y54" s="14">
        <f>'LIMRES_PM2,5'!$M54/'LIMRES_PM2,5'!$E54</f>
        <v>0.01132571084</v>
      </c>
      <c r="Z54" s="14">
        <f>'LIMRES_PM2,5'!$N54/'LIMRES_PM2,5'!$E54</f>
        <v>0.1203686245</v>
      </c>
    </row>
    <row r="55" ht="15.75" customHeight="1">
      <c r="A55" s="15"/>
      <c r="B55" s="9" t="s">
        <v>154</v>
      </c>
      <c r="C55" s="10">
        <v>286974.0</v>
      </c>
      <c r="D55" s="10">
        <v>93305.0</v>
      </c>
      <c r="E55" s="10">
        <v>2029196.0</v>
      </c>
      <c r="F55" s="10">
        <v>727576.0</v>
      </c>
      <c r="G55" s="10">
        <v>2976857.0</v>
      </c>
      <c r="H55" s="10">
        <v>4606456.0</v>
      </c>
      <c r="I55" s="10">
        <v>633810.0</v>
      </c>
      <c r="J55" s="10">
        <v>0.0</v>
      </c>
      <c r="K55" s="10">
        <v>0.0</v>
      </c>
      <c r="L55" s="10">
        <v>0.0</v>
      </c>
      <c r="M55" s="10">
        <v>0.0</v>
      </c>
      <c r="N55" s="10">
        <v>325137.0</v>
      </c>
      <c r="P55" s="14">
        <f>'LIMRES_PM2,5'!$C55/'LIMRES_PM2,5'!$E55</f>
        <v>0.1414225141</v>
      </c>
      <c r="Q55" s="14">
        <f>'LIMRES_PM2,5'!$D55/'LIMRES_PM2,5'!$E55</f>
        <v>0.04598126549</v>
      </c>
      <c r="R55" s="14">
        <f>'LIMRES_PM2,5'!$F55/'LIMRES_PM2,5'!$E55</f>
        <v>0.3585538312</v>
      </c>
      <c r="S55" s="14">
        <f>'LIMRES_PM2,5'!$G55/'LIMRES_PM2,5'!$E55</f>
        <v>1.467013044</v>
      </c>
      <c r="T55" s="14">
        <f>'LIMRES_PM2,5'!$H55/'LIMRES_PM2,5'!$E55</f>
        <v>2.270089237</v>
      </c>
      <c r="U55" s="14">
        <f>'LIMRES_PM2,5'!$I55/'LIMRES_PM2,5'!$E55</f>
        <v>0.3123453821</v>
      </c>
      <c r="V55" s="14">
        <f>'LIMRES_PM2,5'!$J55/'LIMRES_PM2,5'!$E55</f>
        <v>0</v>
      </c>
      <c r="W55" s="14">
        <f>'LIMRES_PM2,5'!$K55/'LIMRES_PM2,5'!$E55</f>
        <v>0</v>
      </c>
      <c r="X55" s="14">
        <f>'LIMRES_PM2,5'!$L55/'LIMRES_PM2,5'!$E55</f>
        <v>0</v>
      </c>
      <c r="Y55" s="14">
        <f>'LIMRES_PM2,5'!$M55/'LIMRES_PM2,5'!$E55</f>
        <v>0</v>
      </c>
      <c r="Z55" s="14">
        <f>'LIMRES_PM2,5'!$N55/'LIMRES_PM2,5'!$E55</f>
        <v>0.1602294702</v>
      </c>
    </row>
    <row r="56" ht="15.75" customHeight="1">
      <c r="A56" s="15"/>
      <c r="B56" s="9" t="s">
        <v>155</v>
      </c>
      <c r="C56" s="10">
        <v>202712.0</v>
      </c>
      <c r="D56" s="10">
        <v>65473.0</v>
      </c>
      <c r="E56" s="10">
        <v>1965414.0</v>
      </c>
      <c r="F56" s="10">
        <v>578209.0</v>
      </c>
      <c r="G56" s="10">
        <v>790757.0</v>
      </c>
      <c r="H56" s="10">
        <v>1040060.0</v>
      </c>
      <c r="I56" s="10">
        <v>170211.0</v>
      </c>
      <c r="J56" s="10">
        <v>0.0</v>
      </c>
      <c r="K56" s="10">
        <v>0.0</v>
      </c>
      <c r="L56" s="10">
        <v>0.0</v>
      </c>
      <c r="M56" s="10">
        <v>44246.0</v>
      </c>
      <c r="N56" s="10">
        <v>321541.0</v>
      </c>
      <c r="P56" s="14">
        <f>'LIMRES_PM2,5'!$C56/'LIMRES_PM2,5'!$E56</f>
        <v>0.103139593</v>
      </c>
      <c r="Q56" s="14">
        <f>'LIMRES_PM2,5'!$D56/'LIMRES_PM2,5'!$E56</f>
        <v>0.03331257435</v>
      </c>
      <c r="R56" s="14">
        <f>'LIMRES_PM2,5'!$F56/'LIMRES_PM2,5'!$E56</f>
        <v>0.2941919616</v>
      </c>
      <c r="S56" s="14">
        <f>'LIMRES_PM2,5'!$G56/'LIMRES_PM2,5'!$E56</f>
        <v>0.4023360981</v>
      </c>
      <c r="T56" s="14">
        <f>'LIMRES_PM2,5'!$H56/'LIMRES_PM2,5'!$E56</f>
        <v>0.5291811293</v>
      </c>
      <c r="U56" s="14">
        <f>'LIMRES_PM2,5'!$I56/'LIMRES_PM2,5'!$E56</f>
        <v>0.08660312789</v>
      </c>
      <c r="V56" s="14">
        <f>'LIMRES_PM2,5'!$J56/'LIMRES_PM2,5'!$E56</f>
        <v>0</v>
      </c>
      <c r="W56" s="14">
        <f>'LIMRES_PM2,5'!$K56/'LIMRES_PM2,5'!$E56</f>
        <v>0</v>
      </c>
      <c r="X56" s="14">
        <f>'LIMRES_PM2,5'!$L56/'LIMRES_PM2,5'!$E56</f>
        <v>0</v>
      </c>
      <c r="Y56" s="14">
        <f>'LIMRES_PM2,5'!$M56/'LIMRES_PM2,5'!$E56</f>
        <v>0.0225123053</v>
      </c>
      <c r="Z56" s="14">
        <f>'LIMRES_PM2,5'!$N56/'LIMRES_PM2,5'!$E56</f>
        <v>0.1635996284</v>
      </c>
    </row>
    <row r="57" ht="15.75" customHeight="1">
      <c r="A57" s="16"/>
      <c r="B57" s="9" t="s">
        <v>156</v>
      </c>
      <c r="C57" s="10">
        <v>67647.0</v>
      </c>
      <c r="D57" s="10">
        <v>40103.0</v>
      </c>
      <c r="E57" s="10">
        <v>1989502.0</v>
      </c>
      <c r="F57" s="10">
        <v>662296.0</v>
      </c>
      <c r="G57" s="10">
        <v>36115.0</v>
      </c>
      <c r="H57" s="10">
        <v>15142.0</v>
      </c>
      <c r="I57" s="10">
        <v>0.0</v>
      </c>
      <c r="J57" s="10">
        <v>0.0</v>
      </c>
      <c r="K57" s="10">
        <v>0.0</v>
      </c>
      <c r="L57" s="10">
        <v>0.0</v>
      </c>
      <c r="M57" s="10">
        <v>109326.0</v>
      </c>
      <c r="N57" s="10">
        <v>353267.0</v>
      </c>
      <c r="P57" s="14">
        <f>'LIMRES_PM2,5'!$C57/'LIMRES_PM2,5'!$E57</f>
        <v>0.03400197637</v>
      </c>
      <c r="Q57" s="14">
        <f>'LIMRES_PM2,5'!$D57/'LIMRES_PM2,5'!$E57</f>
        <v>0.0201573057</v>
      </c>
      <c r="R57" s="14">
        <f>'LIMRES_PM2,5'!$F57/'LIMRES_PM2,5'!$E57</f>
        <v>0.3328953678</v>
      </c>
      <c r="S57" s="14">
        <f>'LIMRES_PM2,5'!$G57/'LIMRES_PM2,5'!$E57</f>
        <v>0.01815278396</v>
      </c>
      <c r="T57" s="14">
        <f>'LIMRES_PM2,5'!$H57/'LIMRES_PM2,5'!$E57</f>
        <v>0.007610949876</v>
      </c>
      <c r="U57" s="14">
        <f>'LIMRES_PM2,5'!$I57/'LIMRES_PM2,5'!$E57</f>
        <v>0</v>
      </c>
      <c r="V57" s="14">
        <f>'LIMRES_PM2,5'!$J57/'LIMRES_PM2,5'!$E57</f>
        <v>0</v>
      </c>
      <c r="W57" s="14">
        <f>'LIMRES_PM2,5'!$K57/'LIMRES_PM2,5'!$E57</f>
        <v>0</v>
      </c>
      <c r="X57" s="14">
        <f>'LIMRES_PM2,5'!$L57/'LIMRES_PM2,5'!$E57</f>
        <v>0</v>
      </c>
      <c r="Y57" s="14">
        <f>'LIMRES_PM2,5'!$M57/'LIMRES_PM2,5'!$E57</f>
        <v>0.05495144011</v>
      </c>
      <c r="Z57" s="14">
        <f>'LIMRES_PM2,5'!$N57/'LIMRES_PM2,5'!$E57</f>
        <v>0.1775655415</v>
      </c>
    </row>
    <row r="58" ht="15.75" customHeight="1">
      <c r="A58" s="8" t="s">
        <v>52</v>
      </c>
      <c r="B58" s="9" t="s">
        <v>157</v>
      </c>
      <c r="C58" s="10">
        <v>355741.0</v>
      </c>
      <c r="D58" s="10">
        <v>54168.0</v>
      </c>
      <c r="E58" s="10">
        <v>1863825.0</v>
      </c>
      <c r="F58" s="10">
        <v>598212.0</v>
      </c>
      <c r="G58" s="10">
        <v>1562781.0</v>
      </c>
      <c r="H58" s="10">
        <v>3462555.0</v>
      </c>
      <c r="I58" s="10">
        <v>471978.0</v>
      </c>
      <c r="J58" s="10">
        <v>0.0</v>
      </c>
      <c r="K58" s="10">
        <v>0.0</v>
      </c>
      <c r="L58" s="10">
        <v>152802.0</v>
      </c>
      <c r="M58" s="10">
        <v>61661.0</v>
      </c>
      <c r="N58" s="10">
        <v>543841.0</v>
      </c>
      <c r="P58" s="14">
        <f>'LIMRES_PM2,5'!$C58/'LIMRES_PM2,5'!$E58</f>
        <v>0.1908660953</v>
      </c>
      <c r="Q58" s="14">
        <f>'LIMRES_PM2,5'!$D58/'LIMRES_PM2,5'!$E58</f>
        <v>0.02906281437</v>
      </c>
      <c r="R58" s="14">
        <f>'LIMRES_PM2,5'!$F58/'LIMRES_PM2,5'!$E58</f>
        <v>0.3209593175</v>
      </c>
      <c r="S58" s="14">
        <f>'LIMRES_PM2,5'!$G58/'LIMRES_PM2,5'!$E58</f>
        <v>0.838480544</v>
      </c>
      <c r="T58" s="14">
        <f>'LIMRES_PM2,5'!$H58/'LIMRES_PM2,5'!$E58</f>
        <v>1.857768299</v>
      </c>
      <c r="U58" s="14">
        <f>'LIMRES_PM2,5'!$I58/'LIMRES_PM2,5'!$E58</f>
        <v>0.2532308559</v>
      </c>
      <c r="V58" s="14">
        <f>'LIMRES_PM2,5'!$J58/'LIMRES_PM2,5'!$E58</f>
        <v>0</v>
      </c>
      <c r="W58" s="14">
        <f>'LIMRES_PM2,5'!$K58/'LIMRES_PM2,5'!$E58</f>
        <v>0</v>
      </c>
      <c r="X58" s="14">
        <f>'LIMRES_PM2,5'!$L58/'LIMRES_PM2,5'!$E58</f>
        <v>0.08198301879</v>
      </c>
      <c r="Y58" s="14">
        <f>'LIMRES_PM2,5'!$M58/'LIMRES_PM2,5'!$E58</f>
        <v>0.03308304159</v>
      </c>
      <c r="Z58" s="14">
        <f>'LIMRES_PM2,5'!$N58/'LIMRES_PM2,5'!$E58</f>
        <v>0.2917875874</v>
      </c>
    </row>
    <row r="59" ht="15.75" customHeight="1">
      <c r="A59" s="15"/>
      <c r="B59" s="9" t="s">
        <v>158</v>
      </c>
      <c r="C59" s="10">
        <v>478359.0</v>
      </c>
      <c r="D59" s="10">
        <v>73532.0</v>
      </c>
      <c r="E59" s="10">
        <v>2493141.0</v>
      </c>
      <c r="F59" s="10">
        <v>694393.0</v>
      </c>
      <c r="G59" s="10">
        <v>2366868.0</v>
      </c>
      <c r="H59" s="10">
        <v>5241978.0</v>
      </c>
      <c r="I59" s="10">
        <v>771968.0</v>
      </c>
      <c r="J59" s="10">
        <v>0.0</v>
      </c>
      <c r="K59" s="10">
        <v>0.0</v>
      </c>
      <c r="L59" s="10">
        <v>190501.0</v>
      </c>
      <c r="M59" s="10">
        <v>44946.0</v>
      </c>
      <c r="N59" s="10">
        <v>624520.0</v>
      </c>
      <c r="P59" s="14">
        <f>'LIMRES_PM2,5'!$C59/'LIMRES_PM2,5'!$E59</f>
        <v>0.1918700146</v>
      </c>
      <c r="Q59" s="14">
        <f>'LIMRES_PM2,5'!$D59/'LIMRES_PM2,5'!$E59</f>
        <v>0.02949371897</v>
      </c>
      <c r="R59" s="14">
        <f>'LIMRES_PM2,5'!$F59/'LIMRES_PM2,5'!$E59</f>
        <v>0.2785213512</v>
      </c>
      <c r="S59" s="14">
        <f>'LIMRES_PM2,5'!$G59/'LIMRES_PM2,5'!$E59</f>
        <v>0.9493518417</v>
      </c>
      <c r="T59" s="14">
        <f>'LIMRES_PM2,5'!$H59/'LIMRES_PM2,5'!$E59</f>
        <v>2.102559783</v>
      </c>
      <c r="U59" s="14">
        <f>'LIMRES_PM2,5'!$I59/'LIMRES_PM2,5'!$E59</f>
        <v>0.3096367193</v>
      </c>
      <c r="V59" s="14">
        <f>'LIMRES_PM2,5'!$J59/'LIMRES_PM2,5'!$E59</f>
        <v>0</v>
      </c>
      <c r="W59" s="14">
        <f>'LIMRES_PM2,5'!$K59/'LIMRES_PM2,5'!$E59</f>
        <v>0</v>
      </c>
      <c r="X59" s="14">
        <f>'LIMRES_PM2,5'!$L59/'LIMRES_PM2,5'!$E59</f>
        <v>0.07641003858</v>
      </c>
      <c r="Y59" s="14">
        <f>'LIMRES_PM2,5'!$M59/'LIMRES_PM2,5'!$E59</f>
        <v>0.01802786124</v>
      </c>
      <c r="Z59" s="14">
        <f>'LIMRES_PM2,5'!$N59/'LIMRES_PM2,5'!$E59</f>
        <v>0.2504952588</v>
      </c>
    </row>
    <row r="60" ht="15.75" customHeight="1">
      <c r="A60" s="15"/>
      <c r="B60" s="9" t="s">
        <v>159</v>
      </c>
      <c r="C60" s="10">
        <v>527080.0</v>
      </c>
      <c r="D60" s="10">
        <v>53429.0</v>
      </c>
      <c r="E60" s="10">
        <v>2357168.0</v>
      </c>
      <c r="F60" s="10">
        <v>564358.0</v>
      </c>
      <c r="G60" s="10">
        <v>3135762.0</v>
      </c>
      <c r="H60" s="10">
        <v>6320978.0</v>
      </c>
      <c r="I60" s="10">
        <v>962423.0</v>
      </c>
      <c r="J60" s="10">
        <v>0.0</v>
      </c>
      <c r="K60" s="10">
        <v>0.0</v>
      </c>
      <c r="L60" s="10">
        <v>96663.0</v>
      </c>
      <c r="M60" s="10">
        <v>14424.0</v>
      </c>
      <c r="N60" s="10">
        <v>565200.0</v>
      </c>
      <c r="P60" s="14">
        <f>'LIMRES_PM2,5'!$C60/'LIMRES_PM2,5'!$E60</f>
        <v>0.2236073118</v>
      </c>
      <c r="Q60" s="14">
        <f>'LIMRES_PM2,5'!$D60/'LIMRES_PM2,5'!$E60</f>
        <v>0.02266660671</v>
      </c>
      <c r="R60" s="14">
        <f>'LIMRES_PM2,5'!$F60/'LIMRES_PM2,5'!$E60</f>
        <v>0.2394220522</v>
      </c>
      <c r="S60" s="14">
        <f>'LIMRES_PM2,5'!$G60/'LIMRES_PM2,5'!$E60</f>
        <v>1.330309083</v>
      </c>
      <c r="T60" s="14">
        <f>'LIMRES_PM2,5'!$H60/'LIMRES_PM2,5'!$E60</f>
        <v>2.681598427</v>
      </c>
      <c r="U60" s="14">
        <f>'LIMRES_PM2,5'!$I60/'LIMRES_PM2,5'!$E60</f>
        <v>0.4082963115</v>
      </c>
      <c r="V60" s="14">
        <f>'LIMRES_PM2,5'!$J60/'LIMRES_PM2,5'!$E60</f>
        <v>0</v>
      </c>
      <c r="W60" s="14">
        <f>'LIMRES_PM2,5'!$K60/'LIMRES_PM2,5'!$E60</f>
        <v>0</v>
      </c>
      <c r="X60" s="14">
        <f>'LIMRES_PM2,5'!$L60/'LIMRES_PM2,5'!$E60</f>
        <v>0.04100810803</v>
      </c>
      <c r="Y60" s="14">
        <f>'LIMRES_PM2,5'!$M60/'LIMRES_PM2,5'!$E60</f>
        <v>0.006119207456</v>
      </c>
      <c r="Z60" s="14">
        <f>'LIMRES_PM2,5'!$N60/'LIMRES_PM2,5'!$E60</f>
        <v>0.2397792605</v>
      </c>
    </row>
    <row r="61" ht="15.75" customHeight="1">
      <c r="A61" s="15"/>
      <c r="B61" s="9" t="s">
        <v>160</v>
      </c>
      <c r="C61" s="10">
        <v>443060.0</v>
      </c>
      <c r="D61" s="10">
        <v>77087.0</v>
      </c>
      <c r="E61" s="10">
        <v>2374156.0</v>
      </c>
      <c r="F61" s="10">
        <v>813580.0</v>
      </c>
      <c r="G61" s="10">
        <v>3216997.0</v>
      </c>
      <c r="H61" s="10">
        <v>5074029.0</v>
      </c>
      <c r="I61" s="10">
        <v>833179.0</v>
      </c>
      <c r="J61" s="10">
        <v>289030.0</v>
      </c>
      <c r="K61" s="10">
        <v>0.0</v>
      </c>
      <c r="L61" s="10">
        <v>1.6042583E7</v>
      </c>
      <c r="M61" s="10">
        <v>48338.0</v>
      </c>
      <c r="N61" s="10">
        <v>715898.0</v>
      </c>
      <c r="P61" s="14">
        <f>'LIMRES_PM2,5'!$C61/'LIMRES_PM2,5'!$E61</f>
        <v>0.1866178971</v>
      </c>
      <c r="Q61" s="14">
        <f>'LIMRES_PM2,5'!$D61/'LIMRES_PM2,5'!$E61</f>
        <v>0.03246922275</v>
      </c>
      <c r="R61" s="14">
        <f>'LIMRES_PM2,5'!$F61/'LIMRES_PM2,5'!$E61</f>
        <v>0.3426817783</v>
      </c>
      <c r="S61" s="14">
        <f>'LIMRES_PM2,5'!$G61/'LIMRES_PM2,5'!$E61</f>
        <v>1.355006579</v>
      </c>
      <c r="T61" s="14">
        <f>'LIMRES_PM2,5'!$H61/'LIMRES_PM2,5'!$E61</f>
        <v>2.137192754</v>
      </c>
      <c r="U61" s="14">
        <f>'LIMRES_PM2,5'!$I61/'LIMRES_PM2,5'!$E61</f>
        <v>0.3509369224</v>
      </c>
      <c r="V61" s="14">
        <f>'LIMRES_PM2,5'!$J61/'LIMRES_PM2,5'!$E61</f>
        <v>0.1217401047</v>
      </c>
      <c r="W61" s="14">
        <f>'LIMRES_PM2,5'!$K61/'LIMRES_PM2,5'!$E61</f>
        <v>0</v>
      </c>
      <c r="X61" s="14">
        <f>'LIMRES_PM2,5'!$L61/'LIMRES_PM2,5'!$E61</f>
        <v>6.757173075</v>
      </c>
      <c r="Y61" s="14">
        <f>'LIMRES_PM2,5'!$M61/'LIMRES_PM2,5'!$E61</f>
        <v>0.02036007743</v>
      </c>
      <c r="Z61" s="14">
        <f>'LIMRES_PM2,5'!$N61/'LIMRES_PM2,5'!$E61</f>
        <v>0.3015378939</v>
      </c>
    </row>
    <row r="62" ht="15.75" customHeight="1">
      <c r="A62" s="15"/>
      <c r="B62" s="9" t="s">
        <v>161</v>
      </c>
      <c r="C62" s="10">
        <v>525236.0</v>
      </c>
      <c r="D62" s="10">
        <v>117923.0</v>
      </c>
      <c r="E62" s="10">
        <v>1859514.0</v>
      </c>
      <c r="F62" s="10">
        <v>945607.0</v>
      </c>
      <c r="G62" s="10">
        <v>2472870.0</v>
      </c>
      <c r="H62" s="10">
        <v>4583108.0</v>
      </c>
      <c r="I62" s="10">
        <v>764639.0</v>
      </c>
      <c r="J62" s="10">
        <v>0.0</v>
      </c>
      <c r="K62" s="10">
        <v>0.0</v>
      </c>
      <c r="L62" s="10">
        <v>119924.0</v>
      </c>
      <c r="M62" s="10">
        <v>86375.0</v>
      </c>
      <c r="N62" s="10">
        <v>1118039.0</v>
      </c>
      <c r="P62" s="14">
        <f>'LIMRES_PM2,5'!$C62/'LIMRES_PM2,5'!$E62</f>
        <v>0.28245875</v>
      </c>
      <c r="Q62" s="14">
        <f>'LIMRES_PM2,5'!$D62/'LIMRES_PM2,5'!$E62</f>
        <v>0.06341603236</v>
      </c>
      <c r="R62" s="14">
        <f>'LIMRES_PM2,5'!$F62/'LIMRES_PM2,5'!$E62</f>
        <v>0.5085237325</v>
      </c>
      <c r="S62" s="14">
        <f>'LIMRES_PM2,5'!$G62/'LIMRES_PM2,5'!$E62</f>
        <v>1.329847476</v>
      </c>
      <c r="T62" s="14">
        <f>'LIMRES_PM2,5'!$H62/'LIMRES_PM2,5'!$E62</f>
        <v>2.464680556</v>
      </c>
      <c r="U62" s="14">
        <f>'LIMRES_PM2,5'!$I62/'LIMRES_PM2,5'!$E62</f>
        <v>0.4112036801</v>
      </c>
      <c r="V62" s="14">
        <f>'LIMRES_PM2,5'!$J62/'LIMRES_PM2,5'!$E62</f>
        <v>0</v>
      </c>
      <c r="W62" s="14">
        <f>'LIMRES_PM2,5'!$K62/'LIMRES_PM2,5'!$E62</f>
        <v>0</v>
      </c>
      <c r="X62" s="14">
        <f>'LIMRES_PM2,5'!$L62/'LIMRES_PM2,5'!$E62</f>
        <v>0.06449211998</v>
      </c>
      <c r="Y62" s="14">
        <f>'LIMRES_PM2,5'!$M62/'LIMRES_PM2,5'!$E62</f>
        <v>0.04645030906</v>
      </c>
      <c r="Z62" s="14">
        <f>'LIMRES_PM2,5'!$N62/'LIMRES_PM2,5'!$E62</f>
        <v>0.6012533382</v>
      </c>
    </row>
    <row r="63" ht="15.75" customHeight="1">
      <c r="A63" s="15"/>
      <c r="B63" s="9" t="s">
        <v>162</v>
      </c>
      <c r="C63" s="10">
        <v>374302.0</v>
      </c>
      <c r="D63" s="10">
        <v>70194.0</v>
      </c>
      <c r="E63" s="10">
        <v>1882646.0</v>
      </c>
      <c r="F63" s="10">
        <v>747504.0</v>
      </c>
      <c r="G63" s="10">
        <v>1731460.0</v>
      </c>
      <c r="H63" s="10">
        <v>3698849.0</v>
      </c>
      <c r="I63" s="10">
        <v>549962.0</v>
      </c>
      <c r="J63" s="10">
        <v>0.0</v>
      </c>
      <c r="K63" s="10">
        <v>0.0</v>
      </c>
      <c r="L63" s="10">
        <v>131391.0</v>
      </c>
      <c r="M63" s="10">
        <v>85471.0</v>
      </c>
      <c r="N63" s="10">
        <v>800590.0</v>
      </c>
      <c r="P63" s="14">
        <f>'LIMRES_PM2,5'!$C63/'LIMRES_PM2,5'!$E63</f>
        <v>0.1988169842</v>
      </c>
      <c r="Q63" s="14">
        <f>'LIMRES_PM2,5'!$D63/'LIMRES_PM2,5'!$E63</f>
        <v>0.03728475773</v>
      </c>
      <c r="R63" s="14">
        <f>'LIMRES_PM2,5'!$F63/'LIMRES_PM2,5'!$E63</f>
        <v>0.3970496843</v>
      </c>
      <c r="S63" s="14">
        <f>'LIMRES_PM2,5'!$G63/'LIMRES_PM2,5'!$E63</f>
        <v>0.91969494</v>
      </c>
      <c r="T63" s="14">
        <f>'LIMRES_PM2,5'!$H63/'LIMRES_PM2,5'!$E63</f>
        <v>1.964707651</v>
      </c>
      <c r="U63" s="14">
        <f>'LIMRES_PM2,5'!$I63/'LIMRES_PM2,5'!$E63</f>
        <v>0.2921218328</v>
      </c>
      <c r="V63" s="14">
        <f>'LIMRES_PM2,5'!$J63/'LIMRES_PM2,5'!$E63</f>
        <v>0</v>
      </c>
      <c r="W63" s="14">
        <f>'LIMRES_PM2,5'!$K63/'LIMRES_PM2,5'!$E63</f>
        <v>0</v>
      </c>
      <c r="X63" s="14">
        <f>'LIMRES_PM2,5'!$L63/'LIMRES_PM2,5'!$E63</f>
        <v>0.06979060323</v>
      </c>
      <c r="Y63" s="14">
        <f>'LIMRES_PM2,5'!$M63/'LIMRES_PM2,5'!$E63</f>
        <v>0.04539940063</v>
      </c>
      <c r="Z63" s="14">
        <f>'LIMRES_PM2,5'!$N63/'LIMRES_PM2,5'!$E63</f>
        <v>0.4252472318</v>
      </c>
    </row>
    <row r="64" ht="15.75" customHeight="1">
      <c r="A64" s="15"/>
      <c r="B64" s="9" t="s">
        <v>163</v>
      </c>
      <c r="C64" s="10">
        <v>269267.0</v>
      </c>
      <c r="D64" s="10">
        <v>26320.0</v>
      </c>
      <c r="E64" s="10">
        <v>1863980.0</v>
      </c>
      <c r="F64" s="10">
        <v>388154.0</v>
      </c>
      <c r="G64" s="10">
        <v>2570853.0</v>
      </c>
      <c r="H64" s="10">
        <v>1733552.0</v>
      </c>
      <c r="I64" s="10">
        <v>249346.0</v>
      </c>
      <c r="J64" s="10">
        <v>0.0</v>
      </c>
      <c r="K64" s="10">
        <v>0.0</v>
      </c>
      <c r="L64" s="10">
        <v>134996.0</v>
      </c>
      <c r="M64" s="10">
        <v>52934.0</v>
      </c>
      <c r="N64" s="10">
        <v>502672.0</v>
      </c>
      <c r="P64" s="14">
        <f>'LIMRES_PM2,5'!$C64/'LIMRES_PM2,5'!$E64</f>
        <v>0.144458095</v>
      </c>
      <c r="Q64" s="14">
        <f>'LIMRES_PM2,5'!$D64/'LIMRES_PM2,5'!$E64</f>
        <v>0.01412032318</v>
      </c>
      <c r="R64" s="14">
        <f>'LIMRES_PM2,5'!$F64/'LIMRES_PM2,5'!$E64</f>
        <v>0.2082393588</v>
      </c>
      <c r="S64" s="14">
        <f>'LIMRES_PM2,5'!$G64/'LIMRES_PM2,5'!$E64</f>
        <v>1.379227781</v>
      </c>
      <c r="T64" s="14">
        <f>'LIMRES_PM2,5'!$H64/'LIMRES_PM2,5'!$E64</f>
        <v>0.9300271462</v>
      </c>
      <c r="U64" s="14">
        <f>'LIMRES_PM2,5'!$I64/'LIMRES_PM2,5'!$E64</f>
        <v>0.1337707486</v>
      </c>
      <c r="V64" s="14">
        <f>'LIMRES_PM2,5'!$J64/'LIMRES_PM2,5'!$E64</f>
        <v>0</v>
      </c>
      <c r="W64" s="14">
        <f>'LIMRES_PM2,5'!$K64/'LIMRES_PM2,5'!$E64</f>
        <v>0</v>
      </c>
      <c r="X64" s="14">
        <f>'LIMRES_PM2,5'!$L64/'LIMRES_PM2,5'!$E64</f>
        <v>0.07242352386</v>
      </c>
      <c r="Y64" s="14">
        <f>'LIMRES_PM2,5'!$M64/'LIMRES_PM2,5'!$E64</f>
        <v>0.02839837337</v>
      </c>
      <c r="Z64" s="14">
        <f>'LIMRES_PM2,5'!$N64/'LIMRES_PM2,5'!$E64</f>
        <v>0.2696767133</v>
      </c>
    </row>
    <row r="65" ht="15.75" customHeight="1">
      <c r="A65" s="16"/>
      <c r="B65" s="9" t="s">
        <v>164</v>
      </c>
      <c r="C65" s="10">
        <v>33459.0</v>
      </c>
      <c r="D65" s="10">
        <v>10818.0</v>
      </c>
      <c r="E65" s="10">
        <v>2429667.0</v>
      </c>
      <c r="F65" s="10">
        <v>236643.0</v>
      </c>
      <c r="G65" s="10">
        <v>17426.0</v>
      </c>
      <c r="H65" s="10">
        <v>0.0</v>
      </c>
      <c r="I65" s="10">
        <v>0.0</v>
      </c>
      <c r="J65" s="10">
        <v>0.0</v>
      </c>
      <c r="K65" s="10">
        <v>0.0</v>
      </c>
      <c r="L65" s="10">
        <v>972737.0</v>
      </c>
      <c r="M65" s="10">
        <v>39986.0</v>
      </c>
      <c r="N65" s="10">
        <v>451379.0</v>
      </c>
      <c r="P65" s="14">
        <f>'LIMRES_PM2,5'!$C65/'LIMRES_PM2,5'!$E65</f>
        <v>0.01377102294</v>
      </c>
      <c r="Q65" s="14">
        <f>'LIMRES_PM2,5'!$D65/'LIMRES_PM2,5'!$E65</f>
        <v>0.004452462004</v>
      </c>
      <c r="R65" s="14">
        <f>'LIMRES_PM2,5'!$F65/'LIMRES_PM2,5'!$E65</f>
        <v>0.09739729765</v>
      </c>
      <c r="S65" s="14">
        <f>'LIMRES_PM2,5'!$G65/'LIMRES_PM2,5'!$E65</f>
        <v>0.007172176269</v>
      </c>
      <c r="T65" s="14">
        <f>'LIMRES_PM2,5'!$H65/'LIMRES_PM2,5'!$E65</f>
        <v>0</v>
      </c>
      <c r="U65" s="14">
        <f>'LIMRES_PM2,5'!$I65/'LIMRES_PM2,5'!$E65</f>
        <v>0</v>
      </c>
      <c r="V65" s="14">
        <f>'LIMRES_PM2,5'!$J65/'LIMRES_PM2,5'!$E65</f>
        <v>0</v>
      </c>
      <c r="W65" s="14">
        <f>'LIMRES_PM2,5'!$K65/'LIMRES_PM2,5'!$E65</f>
        <v>0</v>
      </c>
      <c r="X65" s="14">
        <f>'LIMRES_PM2,5'!$L65/'LIMRES_PM2,5'!$E65</f>
        <v>0.4003581561</v>
      </c>
      <c r="Y65" s="14">
        <f>'LIMRES_PM2,5'!$M65/'LIMRES_PM2,5'!$E65</f>
        <v>0.01645739931</v>
      </c>
      <c r="Z65" s="14">
        <f>'LIMRES_PM2,5'!$N65/'LIMRES_PM2,5'!$E65</f>
        <v>0.1857781334</v>
      </c>
    </row>
    <row r="66" ht="15.75" customHeight="1">
      <c r="A66" s="8" t="s">
        <v>61</v>
      </c>
      <c r="B66" s="9" t="s">
        <v>165</v>
      </c>
      <c r="C66" s="10"/>
      <c r="D66" s="10"/>
      <c r="E66" s="10"/>
      <c r="F66" s="10"/>
      <c r="G66" s="10"/>
      <c r="H66" s="10"/>
      <c r="I66" s="10"/>
      <c r="J66" s="10"/>
      <c r="K66" s="10"/>
      <c r="L66" s="10"/>
      <c r="M66" s="10"/>
      <c r="N66" s="10"/>
      <c r="P66" s="14" t="str">
        <f>'LIMRES_PM2,5'!$C66/'LIMRES_PM2,5'!$E66</f>
        <v>#DIV/0!</v>
      </c>
      <c r="Q66" s="14" t="str">
        <f>'LIMRES_PM2,5'!$D66/'LIMRES_PM2,5'!$E66</f>
        <v>#DIV/0!</v>
      </c>
      <c r="R66" s="14" t="str">
        <f>'LIMRES_PM2,5'!$F66/'LIMRES_PM2,5'!$E66</f>
        <v>#DIV/0!</v>
      </c>
      <c r="S66" s="14" t="str">
        <f>'LIMRES_PM2,5'!$G66/'LIMRES_PM2,5'!$E66</f>
        <v>#DIV/0!</v>
      </c>
      <c r="T66" s="14" t="str">
        <f>'LIMRES_PM2,5'!$H66/'LIMRES_PM2,5'!$E66</f>
        <v>#DIV/0!</v>
      </c>
      <c r="U66" s="14" t="str">
        <f>'LIMRES_PM2,5'!$I66/'LIMRES_PM2,5'!$E66</f>
        <v>#DIV/0!</v>
      </c>
      <c r="V66" s="14" t="str">
        <f>'LIMRES_PM2,5'!$J66/'LIMRES_PM2,5'!$E66</f>
        <v>#DIV/0!</v>
      </c>
      <c r="W66" s="14" t="str">
        <f>'LIMRES_PM2,5'!$K66/'LIMRES_PM2,5'!$E66</f>
        <v>#DIV/0!</v>
      </c>
      <c r="X66" s="14" t="str">
        <f>'LIMRES_PM2,5'!$L66/'LIMRES_PM2,5'!$E66</f>
        <v>#DIV/0!</v>
      </c>
      <c r="Y66" s="14" t="str">
        <f>'LIMRES_PM2,5'!$M66/'LIMRES_PM2,5'!$E66</f>
        <v>#DIV/0!</v>
      </c>
      <c r="Z66" s="14" t="str">
        <f>'LIMRES_PM2,5'!$N66/'LIMRES_PM2,5'!$E66</f>
        <v>#DIV/0!</v>
      </c>
    </row>
    <row r="67" ht="15.75" customHeight="1">
      <c r="A67" s="15"/>
      <c r="B67" s="9" t="s">
        <v>166</v>
      </c>
      <c r="C67" s="10"/>
      <c r="D67" s="10"/>
      <c r="E67" s="10"/>
      <c r="F67" s="10"/>
      <c r="G67" s="10"/>
      <c r="H67" s="10"/>
      <c r="I67" s="10"/>
      <c r="J67" s="10"/>
      <c r="K67" s="10"/>
      <c r="L67" s="10"/>
      <c r="M67" s="10"/>
      <c r="N67" s="10"/>
      <c r="P67" s="14" t="str">
        <f>'LIMRES_PM2,5'!$C67/'LIMRES_PM2,5'!$E67</f>
        <v>#DIV/0!</v>
      </c>
      <c r="Q67" s="14" t="str">
        <f>'LIMRES_PM2,5'!$D67/'LIMRES_PM2,5'!$E67</f>
        <v>#DIV/0!</v>
      </c>
      <c r="R67" s="14" t="str">
        <f>'LIMRES_PM2,5'!$F67/'LIMRES_PM2,5'!$E67</f>
        <v>#DIV/0!</v>
      </c>
      <c r="S67" s="14" t="str">
        <f>'LIMRES_PM2,5'!$G67/'LIMRES_PM2,5'!$E67</f>
        <v>#DIV/0!</v>
      </c>
      <c r="T67" s="14" t="str">
        <f>'LIMRES_PM2,5'!$H67/'LIMRES_PM2,5'!$E67</f>
        <v>#DIV/0!</v>
      </c>
      <c r="U67" s="14" t="str">
        <f>'LIMRES_PM2,5'!$I67/'LIMRES_PM2,5'!$E67</f>
        <v>#DIV/0!</v>
      </c>
      <c r="V67" s="14" t="str">
        <f>'LIMRES_PM2,5'!$J67/'LIMRES_PM2,5'!$E67</f>
        <v>#DIV/0!</v>
      </c>
      <c r="W67" s="14" t="str">
        <f>'LIMRES_PM2,5'!$K67/'LIMRES_PM2,5'!$E67</f>
        <v>#DIV/0!</v>
      </c>
      <c r="X67" s="14" t="str">
        <f>'LIMRES_PM2,5'!$L67/'LIMRES_PM2,5'!$E67</f>
        <v>#DIV/0!</v>
      </c>
      <c r="Y67" s="14" t="str">
        <f>'LIMRES_PM2,5'!$M67/'LIMRES_PM2,5'!$E67</f>
        <v>#DIV/0!</v>
      </c>
      <c r="Z67" s="14" t="str">
        <f>'LIMRES_PM2,5'!$N67/'LIMRES_PM2,5'!$E67</f>
        <v>#DIV/0!</v>
      </c>
    </row>
    <row r="68" ht="15.75" customHeight="1">
      <c r="A68" s="15"/>
      <c r="B68" s="9" t="s">
        <v>167</v>
      </c>
      <c r="C68" s="10"/>
      <c r="D68" s="10"/>
      <c r="E68" s="10"/>
      <c r="F68" s="10"/>
      <c r="G68" s="10"/>
      <c r="H68" s="10"/>
      <c r="I68" s="10"/>
      <c r="J68" s="10"/>
      <c r="K68" s="10"/>
      <c r="L68" s="10"/>
      <c r="M68" s="10"/>
      <c r="N68" s="10"/>
      <c r="P68" s="14" t="str">
        <f>'LIMRES_PM2,5'!$C68/'LIMRES_PM2,5'!$E68</f>
        <v>#DIV/0!</v>
      </c>
      <c r="Q68" s="14" t="str">
        <f>'LIMRES_PM2,5'!$D68/'LIMRES_PM2,5'!$E68</f>
        <v>#DIV/0!</v>
      </c>
      <c r="R68" s="14" t="str">
        <f>'LIMRES_PM2,5'!$F68/'LIMRES_PM2,5'!$E68</f>
        <v>#DIV/0!</v>
      </c>
      <c r="S68" s="14" t="str">
        <f>'LIMRES_PM2,5'!$G68/'LIMRES_PM2,5'!$E68</f>
        <v>#DIV/0!</v>
      </c>
      <c r="T68" s="14" t="str">
        <f>'LIMRES_PM2,5'!$H68/'LIMRES_PM2,5'!$E68</f>
        <v>#DIV/0!</v>
      </c>
      <c r="U68" s="14" t="str">
        <f>'LIMRES_PM2,5'!$I68/'LIMRES_PM2,5'!$E68</f>
        <v>#DIV/0!</v>
      </c>
      <c r="V68" s="14" t="str">
        <f>'LIMRES_PM2,5'!$J68/'LIMRES_PM2,5'!$E68</f>
        <v>#DIV/0!</v>
      </c>
      <c r="W68" s="14" t="str">
        <f>'LIMRES_PM2,5'!$K68/'LIMRES_PM2,5'!$E68</f>
        <v>#DIV/0!</v>
      </c>
      <c r="X68" s="14" t="str">
        <f>'LIMRES_PM2,5'!$L68/'LIMRES_PM2,5'!$E68</f>
        <v>#DIV/0!</v>
      </c>
      <c r="Y68" s="14" t="str">
        <f>'LIMRES_PM2,5'!$M68/'LIMRES_PM2,5'!$E68</f>
        <v>#DIV/0!</v>
      </c>
      <c r="Z68" s="14" t="str">
        <f>'LIMRES_PM2,5'!$N68/'LIMRES_PM2,5'!$E68</f>
        <v>#DIV/0!</v>
      </c>
    </row>
    <row r="69" ht="15.75" customHeight="1">
      <c r="A69" s="15"/>
      <c r="B69" s="9" t="s">
        <v>168</v>
      </c>
      <c r="C69" s="10"/>
      <c r="D69" s="10"/>
      <c r="E69" s="10"/>
      <c r="F69" s="10"/>
      <c r="G69" s="10"/>
      <c r="H69" s="10"/>
      <c r="I69" s="10"/>
      <c r="J69" s="10"/>
      <c r="K69" s="10"/>
      <c r="L69" s="10"/>
      <c r="M69" s="10"/>
      <c r="N69" s="10"/>
      <c r="P69" s="14" t="str">
        <f>'LIMRES_PM2,5'!$C69/'LIMRES_PM2,5'!$E69</f>
        <v>#DIV/0!</v>
      </c>
      <c r="Q69" s="14" t="str">
        <f>'LIMRES_PM2,5'!$D69/'LIMRES_PM2,5'!$E69</f>
        <v>#DIV/0!</v>
      </c>
      <c r="R69" s="14" t="str">
        <f>'LIMRES_PM2,5'!$F69/'LIMRES_PM2,5'!$E69</f>
        <v>#DIV/0!</v>
      </c>
      <c r="S69" s="14" t="str">
        <f>'LIMRES_PM2,5'!$G69/'LIMRES_PM2,5'!$E69</f>
        <v>#DIV/0!</v>
      </c>
      <c r="T69" s="14" t="str">
        <f>'LIMRES_PM2,5'!$H69/'LIMRES_PM2,5'!$E69</f>
        <v>#DIV/0!</v>
      </c>
      <c r="U69" s="14" t="str">
        <f>'LIMRES_PM2,5'!$I69/'LIMRES_PM2,5'!$E69</f>
        <v>#DIV/0!</v>
      </c>
      <c r="V69" s="14" t="str">
        <f>'LIMRES_PM2,5'!$J69/'LIMRES_PM2,5'!$E69</f>
        <v>#DIV/0!</v>
      </c>
      <c r="W69" s="14" t="str">
        <f>'LIMRES_PM2,5'!$K69/'LIMRES_PM2,5'!$E69</f>
        <v>#DIV/0!</v>
      </c>
      <c r="X69" s="14" t="str">
        <f>'LIMRES_PM2,5'!$L69/'LIMRES_PM2,5'!$E69</f>
        <v>#DIV/0!</v>
      </c>
      <c r="Y69" s="14" t="str">
        <f>'LIMRES_PM2,5'!$M69/'LIMRES_PM2,5'!$E69</f>
        <v>#DIV/0!</v>
      </c>
      <c r="Z69" s="14" t="str">
        <f>'LIMRES_PM2,5'!$N69/'LIMRES_PM2,5'!$E69</f>
        <v>#DIV/0!</v>
      </c>
    </row>
    <row r="70" ht="15.75" customHeight="1">
      <c r="A70" s="15"/>
      <c r="B70" s="9" t="s">
        <v>169</v>
      </c>
      <c r="C70" s="10"/>
      <c r="D70" s="10"/>
      <c r="E70" s="10"/>
      <c r="F70" s="10"/>
      <c r="G70" s="10"/>
      <c r="H70" s="10"/>
      <c r="I70" s="10"/>
      <c r="J70" s="10"/>
      <c r="K70" s="10"/>
      <c r="L70" s="10"/>
      <c r="M70" s="10"/>
      <c r="N70" s="10"/>
      <c r="P70" s="14" t="str">
        <f>'LIMRES_PM2,5'!$C70/'LIMRES_PM2,5'!$E70</f>
        <v>#DIV/0!</v>
      </c>
      <c r="Q70" s="14" t="str">
        <f>'LIMRES_PM2,5'!$D70/'LIMRES_PM2,5'!$E70</f>
        <v>#DIV/0!</v>
      </c>
      <c r="R70" s="14" t="str">
        <f>'LIMRES_PM2,5'!$F70/'LIMRES_PM2,5'!$E70</f>
        <v>#DIV/0!</v>
      </c>
      <c r="S70" s="14" t="str">
        <f>'LIMRES_PM2,5'!$G70/'LIMRES_PM2,5'!$E70</f>
        <v>#DIV/0!</v>
      </c>
      <c r="T70" s="14" t="str">
        <f>'LIMRES_PM2,5'!$H70/'LIMRES_PM2,5'!$E70</f>
        <v>#DIV/0!</v>
      </c>
      <c r="U70" s="14" t="str">
        <f>'LIMRES_PM2,5'!$I70/'LIMRES_PM2,5'!$E70</f>
        <v>#DIV/0!</v>
      </c>
      <c r="V70" s="14" t="str">
        <f>'LIMRES_PM2,5'!$J70/'LIMRES_PM2,5'!$E70</f>
        <v>#DIV/0!</v>
      </c>
      <c r="W70" s="14" t="str">
        <f>'LIMRES_PM2,5'!$K70/'LIMRES_PM2,5'!$E70</f>
        <v>#DIV/0!</v>
      </c>
      <c r="X70" s="14" t="str">
        <f>'LIMRES_PM2,5'!$L70/'LIMRES_PM2,5'!$E70</f>
        <v>#DIV/0!</v>
      </c>
      <c r="Y70" s="14" t="str">
        <f>'LIMRES_PM2,5'!$M70/'LIMRES_PM2,5'!$E70</f>
        <v>#DIV/0!</v>
      </c>
      <c r="Z70" s="14" t="str">
        <f>'LIMRES_PM2,5'!$N70/'LIMRES_PM2,5'!$E70</f>
        <v>#DIV/0!</v>
      </c>
    </row>
    <row r="71" ht="15.75" customHeight="1">
      <c r="A71" s="15"/>
      <c r="B71" s="9" t="s">
        <v>170</v>
      </c>
      <c r="C71" s="10"/>
      <c r="D71" s="10"/>
      <c r="E71" s="10"/>
      <c r="F71" s="10"/>
      <c r="G71" s="10"/>
      <c r="H71" s="10"/>
      <c r="I71" s="10"/>
      <c r="J71" s="10"/>
      <c r="K71" s="10"/>
      <c r="L71" s="10"/>
      <c r="M71" s="10"/>
      <c r="N71" s="10"/>
      <c r="P71" s="14" t="str">
        <f>'LIMRES_PM2,5'!$C71/'LIMRES_PM2,5'!$E71</f>
        <v>#DIV/0!</v>
      </c>
      <c r="Q71" s="14" t="str">
        <f>'LIMRES_PM2,5'!$D71/'LIMRES_PM2,5'!$E71</f>
        <v>#DIV/0!</v>
      </c>
      <c r="R71" s="14" t="str">
        <f>'LIMRES_PM2,5'!$F71/'LIMRES_PM2,5'!$E71</f>
        <v>#DIV/0!</v>
      </c>
      <c r="S71" s="14" t="str">
        <f>'LIMRES_PM2,5'!$G71/'LIMRES_PM2,5'!$E71</f>
        <v>#DIV/0!</v>
      </c>
      <c r="T71" s="14" t="str">
        <f>'LIMRES_PM2,5'!$H71/'LIMRES_PM2,5'!$E71</f>
        <v>#DIV/0!</v>
      </c>
      <c r="U71" s="14" t="str">
        <f>'LIMRES_PM2,5'!$I71/'LIMRES_PM2,5'!$E71</f>
        <v>#DIV/0!</v>
      </c>
      <c r="V71" s="14" t="str">
        <f>'LIMRES_PM2,5'!$J71/'LIMRES_PM2,5'!$E71</f>
        <v>#DIV/0!</v>
      </c>
      <c r="W71" s="14" t="str">
        <f>'LIMRES_PM2,5'!$K71/'LIMRES_PM2,5'!$E71</f>
        <v>#DIV/0!</v>
      </c>
      <c r="X71" s="14" t="str">
        <f>'LIMRES_PM2,5'!$L71/'LIMRES_PM2,5'!$E71</f>
        <v>#DIV/0!</v>
      </c>
      <c r="Y71" s="14" t="str">
        <f>'LIMRES_PM2,5'!$M71/'LIMRES_PM2,5'!$E71</f>
        <v>#DIV/0!</v>
      </c>
      <c r="Z71" s="14" t="str">
        <f>'LIMRES_PM2,5'!$N71/'LIMRES_PM2,5'!$E71</f>
        <v>#DIV/0!</v>
      </c>
    </row>
    <row r="72" ht="15.75" customHeight="1">
      <c r="A72" s="15"/>
      <c r="B72" s="9" t="s">
        <v>171</v>
      </c>
      <c r="C72" s="10"/>
      <c r="D72" s="10"/>
      <c r="E72" s="10"/>
      <c r="F72" s="10"/>
      <c r="G72" s="10"/>
      <c r="H72" s="10"/>
      <c r="I72" s="10"/>
      <c r="J72" s="10"/>
      <c r="K72" s="10"/>
      <c r="L72" s="10"/>
      <c r="M72" s="10"/>
      <c r="N72" s="10"/>
      <c r="P72" s="14" t="str">
        <f>'LIMRES_PM2,5'!$C72/'LIMRES_PM2,5'!$E72</f>
        <v>#DIV/0!</v>
      </c>
      <c r="Q72" s="14" t="str">
        <f>'LIMRES_PM2,5'!$D72/'LIMRES_PM2,5'!$E72</f>
        <v>#DIV/0!</v>
      </c>
      <c r="R72" s="14" t="str">
        <f>'LIMRES_PM2,5'!$F72/'LIMRES_PM2,5'!$E72</f>
        <v>#DIV/0!</v>
      </c>
      <c r="S72" s="14" t="str">
        <f>'LIMRES_PM2,5'!$G72/'LIMRES_PM2,5'!$E72</f>
        <v>#DIV/0!</v>
      </c>
      <c r="T72" s="14" t="str">
        <f>'LIMRES_PM2,5'!$H72/'LIMRES_PM2,5'!$E72</f>
        <v>#DIV/0!</v>
      </c>
      <c r="U72" s="14" t="str">
        <f>'LIMRES_PM2,5'!$I72/'LIMRES_PM2,5'!$E72</f>
        <v>#DIV/0!</v>
      </c>
      <c r="V72" s="14" t="str">
        <f>'LIMRES_PM2,5'!$J72/'LIMRES_PM2,5'!$E72</f>
        <v>#DIV/0!</v>
      </c>
      <c r="W72" s="14" t="str">
        <f>'LIMRES_PM2,5'!$K72/'LIMRES_PM2,5'!$E72</f>
        <v>#DIV/0!</v>
      </c>
      <c r="X72" s="14" t="str">
        <f>'LIMRES_PM2,5'!$L72/'LIMRES_PM2,5'!$E72</f>
        <v>#DIV/0!</v>
      </c>
      <c r="Y72" s="14" t="str">
        <f>'LIMRES_PM2,5'!$M72/'LIMRES_PM2,5'!$E72</f>
        <v>#DIV/0!</v>
      </c>
      <c r="Z72" s="14" t="str">
        <f>'LIMRES_PM2,5'!$N72/'LIMRES_PM2,5'!$E72</f>
        <v>#DIV/0!</v>
      </c>
    </row>
    <row r="73" ht="15.75" customHeight="1">
      <c r="A73" s="16"/>
      <c r="B73" s="9" t="s">
        <v>172</v>
      </c>
      <c r="C73" s="10"/>
      <c r="D73" s="10"/>
      <c r="E73" s="10"/>
      <c r="F73" s="10"/>
      <c r="G73" s="10"/>
      <c r="H73" s="10"/>
      <c r="I73" s="10"/>
      <c r="J73" s="10"/>
      <c r="K73" s="10"/>
      <c r="L73" s="10"/>
      <c r="M73" s="10"/>
      <c r="N73" s="10"/>
      <c r="P73" s="14" t="str">
        <f>'LIMRES_PM2,5'!$C73/'LIMRES_PM2,5'!$E73</f>
        <v>#DIV/0!</v>
      </c>
      <c r="Q73" s="14" t="str">
        <f>'LIMRES_PM2,5'!$D73/'LIMRES_PM2,5'!$E73</f>
        <v>#DIV/0!</v>
      </c>
      <c r="R73" s="14" t="str">
        <f>'LIMRES_PM2,5'!$F73/'LIMRES_PM2,5'!$E73</f>
        <v>#DIV/0!</v>
      </c>
      <c r="S73" s="14" t="str">
        <f>'LIMRES_PM2,5'!$G73/'LIMRES_PM2,5'!$E73</f>
        <v>#DIV/0!</v>
      </c>
      <c r="T73" s="14" t="str">
        <f>'LIMRES_PM2,5'!$H73/'LIMRES_PM2,5'!$E73</f>
        <v>#DIV/0!</v>
      </c>
      <c r="U73" s="14" t="str">
        <f>'LIMRES_PM2,5'!$I73/'LIMRES_PM2,5'!$E73</f>
        <v>#DIV/0!</v>
      </c>
      <c r="V73" s="14" t="str">
        <f>'LIMRES_PM2,5'!$J73/'LIMRES_PM2,5'!$E73</f>
        <v>#DIV/0!</v>
      </c>
      <c r="W73" s="14" t="str">
        <f>'LIMRES_PM2,5'!$K73/'LIMRES_PM2,5'!$E73</f>
        <v>#DIV/0!</v>
      </c>
      <c r="X73" s="14" t="str">
        <f>'LIMRES_PM2,5'!$L73/'LIMRES_PM2,5'!$E73</f>
        <v>#DIV/0!</v>
      </c>
      <c r="Y73" s="14" t="str">
        <f>'LIMRES_PM2,5'!$M73/'LIMRES_PM2,5'!$E73</f>
        <v>#DIV/0!</v>
      </c>
      <c r="Z73" s="14" t="str">
        <f>'LIMRES_PM2,5'!$N73/'LIMRES_PM2,5'!$E73</f>
        <v>#DIV/0!</v>
      </c>
    </row>
    <row r="74" ht="15.75" customHeight="1">
      <c r="A74" s="8" t="s">
        <v>70</v>
      </c>
      <c r="B74" s="9" t="s">
        <v>173</v>
      </c>
      <c r="C74" s="10"/>
      <c r="D74" s="10"/>
      <c r="E74" s="10"/>
      <c r="F74" s="10"/>
      <c r="G74" s="10"/>
      <c r="H74" s="10"/>
      <c r="I74" s="10"/>
      <c r="J74" s="10"/>
      <c r="K74" s="10"/>
      <c r="L74" s="10"/>
      <c r="M74" s="10"/>
      <c r="N74" s="10"/>
      <c r="P74" s="14" t="str">
        <f>'LIMRES_PM2,5'!$C74/'LIMRES_PM2,5'!$E74</f>
        <v>#DIV/0!</v>
      </c>
      <c r="Q74" s="14" t="str">
        <f>'LIMRES_PM2,5'!$D74/'LIMRES_PM2,5'!$E74</f>
        <v>#DIV/0!</v>
      </c>
      <c r="R74" s="14" t="str">
        <f>'LIMRES_PM2,5'!$F74/'LIMRES_PM2,5'!$E74</f>
        <v>#DIV/0!</v>
      </c>
      <c r="S74" s="14" t="str">
        <f>'LIMRES_PM2,5'!$G74/'LIMRES_PM2,5'!$E74</f>
        <v>#DIV/0!</v>
      </c>
      <c r="T74" s="14" t="str">
        <f>'LIMRES_PM2,5'!$H74/'LIMRES_PM2,5'!$E74</f>
        <v>#DIV/0!</v>
      </c>
      <c r="U74" s="14" t="str">
        <f>'LIMRES_PM2,5'!$I74/'LIMRES_PM2,5'!$E74</f>
        <v>#DIV/0!</v>
      </c>
      <c r="V74" s="14" t="str">
        <f>'LIMRES_PM2,5'!$J74/'LIMRES_PM2,5'!$E74</f>
        <v>#DIV/0!</v>
      </c>
      <c r="W74" s="14" t="str">
        <f>'LIMRES_PM2,5'!$K74/'LIMRES_PM2,5'!$E74</f>
        <v>#DIV/0!</v>
      </c>
      <c r="X74" s="14" t="str">
        <f>'LIMRES_PM2,5'!$L74/'LIMRES_PM2,5'!$E74</f>
        <v>#DIV/0!</v>
      </c>
      <c r="Y74" s="14" t="str">
        <f>'LIMRES_PM2,5'!$M74/'LIMRES_PM2,5'!$E74</f>
        <v>#DIV/0!</v>
      </c>
      <c r="Z74" s="14" t="str">
        <f>'LIMRES_PM2,5'!$N74/'LIMRES_PM2,5'!$E74</f>
        <v>#DIV/0!</v>
      </c>
    </row>
    <row r="75" ht="15.75" customHeight="1">
      <c r="A75" s="15"/>
      <c r="B75" s="9" t="s">
        <v>174</v>
      </c>
      <c r="C75" s="10"/>
      <c r="D75" s="10"/>
      <c r="E75" s="10"/>
      <c r="F75" s="10"/>
      <c r="G75" s="10"/>
      <c r="H75" s="10"/>
      <c r="I75" s="10"/>
      <c r="J75" s="10"/>
      <c r="K75" s="10"/>
      <c r="L75" s="10"/>
      <c r="M75" s="10"/>
      <c r="N75" s="10"/>
      <c r="P75" s="14" t="str">
        <f>'LIMRES_PM2,5'!$C75/'LIMRES_PM2,5'!$E75</f>
        <v>#DIV/0!</v>
      </c>
      <c r="Q75" s="14" t="str">
        <f>'LIMRES_PM2,5'!$D75/'LIMRES_PM2,5'!$E75</f>
        <v>#DIV/0!</v>
      </c>
      <c r="R75" s="14" t="str">
        <f>'LIMRES_PM2,5'!$F75/'LIMRES_PM2,5'!$E75</f>
        <v>#DIV/0!</v>
      </c>
      <c r="S75" s="14" t="str">
        <f>'LIMRES_PM2,5'!$G75/'LIMRES_PM2,5'!$E75</f>
        <v>#DIV/0!</v>
      </c>
      <c r="T75" s="14" t="str">
        <f>'LIMRES_PM2,5'!$H75/'LIMRES_PM2,5'!$E75</f>
        <v>#DIV/0!</v>
      </c>
      <c r="U75" s="14" t="str">
        <f>'LIMRES_PM2,5'!$I75/'LIMRES_PM2,5'!$E75</f>
        <v>#DIV/0!</v>
      </c>
      <c r="V75" s="14" t="str">
        <f>'LIMRES_PM2,5'!$J75/'LIMRES_PM2,5'!$E75</f>
        <v>#DIV/0!</v>
      </c>
      <c r="W75" s="14" t="str">
        <f>'LIMRES_PM2,5'!$K75/'LIMRES_PM2,5'!$E75</f>
        <v>#DIV/0!</v>
      </c>
      <c r="X75" s="14" t="str">
        <f>'LIMRES_PM2,5'!$L75/'LIMRES_PM2,5'!$E75</f>
        <v>#DIV/0!</v>
      </c>
      <c r="Y75" s="14" t="str">
        <f>'LIMRES_PM2,5'!$M75/'LIMRES_PM2,5'!$E75</f>
        <v>#DIV/0!</v>
      </c>
      <c r="Z75" s="14" t="str">
        <f>'LIMRES_PM2,5'!$N75/'LIMRES_PM2,5'!$E75</f>
        <v>#DIV/0!</v>
      </c>
    </row>
    <row r="76" ht="15.75" customHeight="1">
      <c r="A76" s="15"/>
      <c r="B76" s="9" t="s">
        <v>175</v>
      </c>
      <c r="C76" s="10"/>
      <c r="D76" s="10"/>
      <c r="E76" s="10"/>
      <c r="F76" s="10"/>
      <c r="G76" s="10"/>
      <c r="H76" s="10"/>
      <c r="I76" s="10"/>
      <c r="J76" s="10"/>
      <c r="K76" s="10"/>
      <c r="L76" s="10"/>
      <c r="M76" s="10"/>
      <c r="N76" s="10"/>
      <c r="P76" s="14" t="str">
        <f>'LIMRES_PM2,5'!$C76/'LIMRES_PM2,5'!$E76</f>
        <v>#DIV/0!</v>
      </c>
      <c r="Q76" s="14" t="str">
        <f>'LIMRES_PM2,5'!$D76/'LIMRES_PM2,5'!$E76</f>
        <v>#DIV/0!</v>
      </c>
      <c r="R76" s="14" t="str">
        <f>'LIMRES_PM2,5'!$F76/'LIMRES_PM2,5'!$E76</f>
        <v>#DIV/0!</v>
      </c>
      <c r="S76" s="14" t="str">
        <f>'LIMRES_PM2,5'!$G76/'LIMRES_PM2,5'!$E76</f>
        <v>#DIV/0!</v>
      </c>
      <c r="T76" s="14" t="str">
        <f>'LIMRES_PM2,5'!$H76/'LIMRES_PM2,5'!$E76</f>
        <v>#DIV/0!</v>
      </c>
      <c r="U76" s="14" t="str">
        <f>'LIMRES_PM2,5'!$I76/'LIMRES_PM2,5'!$E76</f>
        <v>#DIV/0!</v>
      </c>
      <c r="V76" s="14" t="str">
        <f>'LIMRES_PM2,5'!$J76/'LIMRES_PM2,5'!$E76</f>
        <v>#DIV/0!</v>
      </c>
      <c r="W76" s="14" t="str">
        <f>'LIMRES_PM2,5'!$K76/'LIMRES_PM2,5'!$E76</f>
        <v>#DIV/0!</v>
      </c>
      <c r="X76" s="14" t="str">
        <f>'LIMRES_PM2,5'!$L76/'LIMRES_PM2,5'!$E76</f>
        <v>#DIV/0!</v>
      </c>
      <c r="Y76" s="14" t="str">
        <f>'LIMRES_PM2,5'!$M76/'LIMRES_PM2,5'!$E76</f>
        <v>#DIV/0!</v>
      </c>
      <c r="Z76" s="14" t="str">
        <f>'LIMRES_PM2,5'!$N76/'LIMRES_PM2,5'!$E76</f>
        <v>#DIV/0!</v>
      </c>
    </row>
    <row r="77" ht="15.75" customHeight="1">
      <c r="A77" s="15"/>
      <c r="B77" s="9" t="s">
        <v>176</v>
      </c>
      <c r="C77" s="10"/>
      <c r="D77" s="10"/>
      <c r="E77" s="10"/>
      <c r="F77" s="10"/>
      <c r="G77" s="10"/>
      <c r="H77" s="10"/>
      <c r="I77" s="10"/>
      <c r="J77" s="10"/>
      <c r="K77" s="10"/>
      <c r="L77" s="10"/>
      <c r="M77" s="10"/>
      <c r="N77" s="10"/>
      <c r="P77" s="14" t="str">
        <f>'LIMRES_PM2,5'!$C77/'LIMRES_PM2,5'!$E77</f>
        <v>#DIV/0!</v>
      </c>
      <c r="Q77" s="14" t="str">
        <f>'LIMRES_PM2,5'!$D77/'LIMRES_PM2,5'!$E77</f>
        <v>#DIV/0!</v>
      </c>
      <c r="R77" s="14" t="str">
        <f>'LIMRES_PM2,5'!$F77/'LIMRES_PM2,5'!$E77</f>
        <v>#DIV/0!</v>
      </c>
      <c r="S77" s="14" t="str">
        <f>'LIMRES_PM2,5'!$G77/'LIMRES_PM2,5'!$E77</f>
        <v>#DIV/0!</v>
      </c>
      <c r="T77" s="14" t="str">
        <f>'LIMRES_PM2,5'!$H77/'LIMRES_PM2,5'!$E77</f>
        <v>#DIV/0!</v>
      </c>
      <c r="U77" s="14" t="str">
        <f>'LIMRES_PM2,5'!$I77/'LIMRES_PM2,5'!$E77</f>
        <v>#DIV/0!</v>
      </c>
      <c r="V77" s="14" t="str">
        <f>'LIMRES_PM2,5'!$J77/'LIMRES_PM2,5'!$E77</f>
        <v>#DIV/0!</v>
      </c>
      <c r="W77" s="14" t="str">
        <f>'LIMRES_PM2,5'!$K77/'LIMRES_PM2,5'!$E77</f>
        <v>#DIV/0!</v>
      </c>
      <c r="X77" s="14" t="str">
        <f>'LIMRES_PM2,5'!$L77/'LIMRES_PM2,5'!$E77</f>
        <v>#DIV/0!</v>
      </c>
      <c r="Y77" s="14" t="str">
        <f>'LIMRES_PM2,5'!$M77/'LIMRES_PM2,5'!$E77</f>
        <v>#DIV/0!</v>
      </c>
      <c r="Z77" s="14" t="str">
        <f>'LIMRES_PM2,5'!$N77/'LIMRES_PM2,5'!$E77</f>
        <v>#DIV/0!</v>
      </c>
    </row>
    <row r="78" ht="15.75" customHeight="1">
      <c r="A78" s="15"/>
      <c r="B78" s="9" t="s">
        <v>177</v>
      </c>
      <c r="C78" s="10"/>
      <c r="D78" s="10"/>
      <c r="E78" s="10"/>
      <c r="F78" s="10"/>
      <c r="G78" s="10"/>
      <c r="H78" s="10"/>
      <c r="I78" s="10"/>
      <c r="J78" s="10"/>
      <c r="K78" s="10"/>
      <c r="L78" s="10"/>
      <c r="M78" s="10"/>
      <c r="N78" s="10"/>
      <c r="P78" s="14" t="str">
        <f>'LIMRES_PM2,5'!$C78/'LIMRES_PM2,5'!$E78</f>
        <v>#DIV/0!</v>
      </c>
      <c r="Q78" s="14" t="str">
        <f>'LIMRES_PM2,5'!$D78/'LIMRES_PM2,5'!$E78</f>
        <v>#DIV/0!</v>
      </c>
      <c r="R78" s="14" t="str">
        <f>'LIMRES_PM2,5'!$F78/'LIMRES_PM2,5'!$E78</f>
        <v>#DIV/0!</v>
      </c>
      <c r="S78" s="14" t="str">
        <f>'LIMRES_PM2,5'!$G78/'LIMRES_PM2,5'!$E78</f>
        <v>#DIV/0!</v>
      </c>
      <c r="T78" s="14" t="str">
        <f>'LIMRES_PM2,5'!$H78/'LIMRES_PM2,5'!$E78</f>
        <v>#DIV/0!</v>
      </c>
      <c r="U78" s="14" t="str">
        <f>'LIMRES_PM2,5'!$I78/'LIMRES_PM2,5'!$E78</f>
        <v>#DIV/0!</v>
      </c>
      <c r="V78" s="14" t="str">
        <f>'LIMRES_PM2,5'!$J78/'LIMRES_PM2,5'!$E78</f>
        <v>#DIV/0!</v>
      </c>
      <c r="W78" s="14" t="str">
        <f>'LIMRES_PM2,5'!$K78/'LIMRES_PM2,5'!$E78</f>
        <v>#DIV/0!</v>
      </c>
      <c r="X78" s="14" t="str">
        <f>'LIMRES_PM2,5'!$L78/'LIMRES_PM2,5'!$E78</f>
        <v>#DIV/0!</v>
      </c>
      <c r="Y78" s="14" t="str">
        <f>'LIMRES_PM2,5'!$M78/'LIMRES_PM2,5'!$E78</f>
        <v>#DIV/0!</v>
      </c>
      <c r="Z78" s="14" t="str">
        <f>'LIMRES_PM2,5'!$N78/'LIMRES_PM2,5'!$E78</f>
        <v>#DIV/0!</v>
      </c>
    </row>
    <row r="79" ht="15.75" customHeight="1">
      <c r="A79" s="15"/>
      <c r="B79" s="9" t="s">
        <v>178</v>
      </c>
      <c r="C79" s="10"/>
      <c r="D79" s="10"/>
      <c r="E79" s="10"/>
      <c r="F79" s="10"/>
      <c r="G79" s="10"/>
      <c r="H79" s="10"/>
      <c r="I79" s="10"/>
      <c r="J79" s="10"/>
      <c r="K79" s="10"/>
      <c r="L79" s="10"/>
      <c r="M79" s="10"/>
      <c r="N79" s="10"/>
      <c r="P79" s="14" t="str">
        <f>'LIMRES_PM2,5'!$C79/'LIMRES_PM2,5'!$E79</f>
        <v>#DIV/0!</v>
      </c>
      <c r="Q79" s="14" t="str">
        <f>'LIMRES_PM2,5'!$D79/'LIMRES_PM2,5'!$E79</f>
        <v>#DIV/0!</v>
      </c>
      <c r="R79" s="14" t="str">
        <f>'LIMRES_PM2,5'!$F79/'LIMRES_PM2,5'!$E79</f>
        <v>#DIV/0!</v>
      </c>
      <c r="S79" s="14" t="str">
        <f>'LIMRES_PM2,5'!$G79/'LIMRES_PM2,5'!$E79</f>
        <v>#DIV/0!</v>
      </c>
      <c r="T79" s="14" t="str">
        <f>'LIMRES_PM2,5'!$H79/'LIMRES_PM2,5'!$E79</f>
        <v>#DIV/0!</v>
      </c>
      <c r="U79" s="14" t="str">
        <f>'LIMRES_PM2,5'!$I79/'LIMRES_PM2,5'!$E79</f>
        <v>#DIV/0!</v>
      </c>
      <c r="V79" s="14" t="str">
        <f>'LIMRES_PM2,5'!$J79/'LIMRES_PM2,5'!$E79</f>
        <v>#DIV/0!</v>
      </c>
      <c r="W79" s="14" t="str">
        <f>'LIMRES_PM2,5'!$K79/'LIMRES_PM2,5'!$E79</f>
        <v>#DIV/0!</v>
      </c>
      <c r="X79" s="14" t="str">
        <f>'LIMRES_PM2,5'!$L79/'LIMRES_PM2,5'!$E79</f>
        <v>#DIV/0!</v>
      </c>
      <c r="Y79" s="14" t="str">
        <f>'LIMRES_PM2,5'!$M79/'LIMRES_PM2,5'!$E79</f>
        <v>#DIV/0!</v>
      </c>
      <c r="Z79" s="14" t="str">
        <f>'LIMRES_PM2,5'!$N79/'LIMRES_PM2,5'!$E79</f>
        <v>#DIV/0!</v>
      </c>
    </row>
    <row r="80" ht="15.75" customHeight="1">
      <c r="A80" s="15"/>
      <c r="B80" s="9" t="s">
        <v>179</v>
      </c>
      <c r="C80" s="10"/>
      <c r="D80" s="10"/>
      <c r="E80" s="10"/>
      <c r="F80" s="10"/>
      <c r="G80" s="10"/>
      <c r="H80" s="10"/>
      <c r="I80" s="10"/>
      <c r="J80" s="10"/>
      <c r="K80" s="10"/>
      <c r="L80" s="10"/>
      <c r="M80" s="10"/>
      <c r="N80" s="10"/>
      <c r="P80" s="14" t="str">
        <f>'LIMRES_PM2,5'!$C80/'LIMRES_PM2,5'!$E80</f>
        <v>#DIV/0!</v>
      </c>
      <c r="Q80" s="14" t="str">
        <f>'LIMRES_PM2,5'!$D80/'LIMRES_PM2,5'!$E80</f>
        <v>#DIV/0!</v>
      </c>
      <c r="R80" s="14" t="str">
        <f>'LIMRES_PM2,5'!$F80/'LIMRES_PM2,5'!$E80</f>
        <v>#DIV/0!</v>
      </c>
      <c r="S80" s="14" t="str">
        <f>'LIMRES_PM2,5'!$G80/'LIMRES_PM2,5'!$E80</f>
        <v>#DIV/0!</v>
      </c>
      <c r="T80" s="14" t="str">
        <f>'LIMRES_PM2,5'!$H80/'LIMRES_PM2,5'!$E80</f>
        <v>#DIV/0!</v>
      </c>
      <c r="U80" s="14" t="str">
        <f>'LIMRES_PM2,5'!$I80/'LIMRES_PM2,5'!$E80</f>
        <v>#DIV/0!</v>
      </c>
      <c r="V80" s="14" t="str">
        <f>'LIMRES_PM2,5'!$J80/'LIMRES_PM2,5'!$E80</f>
        <v>#DIV/0!</v>
      </c>
      <c r="W80" s="14" t="str">
        <f>'LIMRES_PM2,5'!$K80/'LIMRES_PM2,5'!$E80</f>
        <v>#DIV/0!</v>
      </c>
      <c r="X80" s="14" t="str">
        <f>'LIMRES_PM2,5'!$L80/'LIMRES_PM2,5'!$E80</f>
        <v>#DIV/0!</v>
      </c>
      <c r="Y80" s="14" t="str">
        <f>'LIMRES_PM2,5'!$M80/'LIMRES_PM2,5'!$E80</f>
        <v>#DIV/0!</v>
      </c>
      <c r="Z80" s="14" t="str">
        <f>'LIMRES_PM2,5'!$N80/'LIMRES_PM2,5'!$E80</f>
        <v>#DIV/0!</v>
      </c>
    </row>
    <row r="81" ht="15.75" customHeight="1">
      <c r="A81" s="16"/>
      <c r="B81" s="9" t="s">
        <v>180</v>
      </c>
      <c r="C81" s="10"/>
      <c r="D81" s="10"/>
      <c r="E81" s="10"/>
      <c r="F81" s="10"/>
      <c r="G81" s="10"/>
      <c r="H81" s="10"/>
      <c r="I81" s="10"/>
      <c r="J81" s="10"/>
      <c r="K81" s="10"/>
      <c r="L81" s="10"/>
      <c r="M81" s="10"/>
      <c r="N81" s="10"/>
      <c r="P81" s="14" t="str">
        <f>'LIMRES_PM2,5'!$C81/'LIMRES_PM2,5'!$E81</f>
        <v>#DIV/0!</v>
      </c>
      <c r="Q81" s="14" t="str">
        <f>'LIMRES_PM2,5'!$D81/'LIMRES_PM2,5'!$E81</f>
        <v>#DIV/0!</v>
      </c>
      <c r="R81" s="14" t="str">
        <f>'LIMRES_PM2,5'!$F81/'LIMRES_PM2,5'!$E81</f>
        <v>#DIV/0!</v>
      </c>
      <c r="S81" s="14" t="str">
        <f>'LIMRES_PM2,5'!$G81/'LIMRES_PM2,5'!$E81</f>
        <v>#DIV/0!</v>
      </c>
      <c r="T81" s="14" t="str">
        <f>'LIMRES_PM2,5'!$H81/'LIMRES_PM2,5'!$E81</f>
        <v>#DIV/0!</v>
      </c>
      <c r="U81" s="14" t="str">
        <f>'LIMRES_PM2,5'!$I81/'LIMRES_PM2,5'!$E81</f>
        <v>#DIV/0!</v>
      </c>
      <c r="V81" s="14" t="str">
        <f>'LIMRES_PM2,5'!$J81/'LIMRES_PM2,5'!$E81</f>
        <v>#DIV/0!</v>
      </c>
      <c r="W81" s="14" t="str">
        <f>'LIMRES_PM2,5'!$K81/'LIMRES_PM2,5'!$E81</f>
        <v>#DIV/0!</v>
      </c>
      <c r="X81" s="14" t="str">
        <f>'LIMRES_PM2,5'!$L81/'LIMRES_PM2,5'!$E81</f>
        <v>#DIV/0!</v>
      </c>
      <c r="Y81" s="14" t="str">
        <f>'LIMRES_PM2,5'!$M81/'LIMRES_PM2,5'!$E81</f>
        <v>#DIV/0!</v>
      </c>
      <c r="Z81" s="14" t="str">
        <f>'LIMRES_PM2,5'!$N81/'LIMRES_PM2,5'!$E81</f>
        <v>#DIV/0!</v>
      </c>
    </row>
    <row r="82" ht="15.75" customHeight="1">
      <c r="A82" s="8" t="s">
        <v>79</v>
      </c>
      <c r="B82" s="51" t="s">
        <v>181</v>
      </c>
      <c r="C82" s="52"/>
      <c r="D82" s="52"/>
      <c r="E82" s="52"/>
      <c r="F82" s="52"/>
      <c r="G82" s="52"/>
      <c r="H82" s="52"/>
      <c r="I82" s="52"/>
      <c r="J82" s="52"/>
      <c r="K82" s="52"/>
      <c r="L82" s="52"/>
      <c r="M82" s="52"/>
      <c r="N82" s="52"/>
      <c r="P82" s="14" t="str">
        <f>'LIMRES_PM2,5'!$C82/'LIMRES_PM2,5'!$E82</f>
        <v>#DIV/0!</v>
      </c>
      <c r="Q82" s="14" t="str">
        <f>'LIMRES_PM2,5'!$D82/'LIMRES_PM2,5'!$E82</f>
        <v>#DIV/0!</v>
      </c>
      <c r="R82" s="14" t="str">
        <f>'LIMRES_PM2,5'!$F82/'LIMRES_PM2,5'!$E82</f>
        <v>#DIV/0!</v>
      </c>
      <c r="S82" s="14" t="str">
        <f>'LIMRES_PM2,5'!$G82/'LIMRES_PM2,5'!$E82</f>
        <v>#DIV/0!</v>
      </c>
      <c r="T82" s="14" t="str">
        <f>'LIMRES_PM2,5'!$H82/'LIMRES_PM2,5'!$E82</f>
        <v>#DIV/0!</v>
      </c>
      <c r="U82" s="14" t="str">
        <f>'LIMRES_PM2,5'!$I82/'LIMRES_PM2,5'!$E82</f>
        <v>#DIV/0!</v>
      </c>
      <c r="V82" s="14" t="str">
        <f>'LIMRES_PM2,5'!$J82/'LIMRES_PM2,5'!$E82</f>
        <v>#DIV/0!</v>
      </c>
      <c r="W82" s="14" t="str">
        <f>'LIMRES_PM2,5'!$K82/'LIMRES_PM2,5'!$E82</f>
        <v>#DIV/0!</v>
      </c>
      <c r="X82" s="14" t="str">
        <f>'LIMRES_PM2,5'!$L82/'LIMRES_PM2,5'!$E82</f>
        <v>#DIV/0!</v>
      </c>
      <c r="Y82" s="14" t="str">
        <f>'LIMRES_PM2,5'!$M82/'LIMRES_PM2,5'!$E82</f>
        <v>#DIV/0!</v>
      </c>
      <c r="Z82" s="14" t="str">
        <f>'LIMRES_PM2,5'!$N82/'LIMRES_PM2,5'!$E82</f>
        <v>#DIV/0!</v>
      </c>
    </row>
    <row r="83" ht="15.75" customHeight="1">
      <c r="A83" s="15"/>
      <c r="B83" s="51" t="s">
        <v>182</v>
      </c>
      <c r="C83" s="52"/>
      <c r="D83" s="52"/>
      <c r="E83" s="52"/>
      <c r="F83" s="52"/>
      <c r="G83" s="52"/>
      <c r="H83" s="52"/>
      <c r="I83" s="52"/>
      <c r="J83" s="52"/>
      <c r="K83" s="52"/>
      <c r="L83" s="52"/>
      <c r="M83" s="52"/>
      <c r="N83" s="52"/>
      <c r="P83" s="14" t="str">
        <f>'LIMRES_PM2,5'!$C83/'LIMRES_PM2,5'!$E83</f>
        <v>#DIV/0!</v>
      </c>
      <c r="Q83" s="14" t="str">
        <f>'LIMRES_PM2,5'!$D83/'LIMRES_PM2,5'!$E83</f>
        <v>#DIV/0!</v>
      </c>
      <c r="R83" s="14" t="str">
        <f>'LIMRES_PM2,5'!$F83/'LIMRES_PM2,5'!$E83</f>
        <v>#DIV/0!</v>
      </c>
      <c r="S83" s="14" t="str">
        <f>'LIMRES_PM2,5'!$G83/'LIMRES_PM2,5'!$E83</f>
        <v>#DIV/0!</v>
      </c>
      <c r="T83" s="14" t="str">
        <f>'LIMRES_PM2,5'!$H83/'LIMRES_PM2,5'!$E83</f>
        <v>#DIV/0!</v>
      </c>
      <c r="U83" s="14" t="str">
        <f>'LIMRES_PM2,5'!$I83/'LIMRES_PM2,5'!$E83</f>
        <v>#DIV/0!</v>
      </c>
      <c r="V83" s="14" t="str">
        <f>'LIMRES_PM2,5'!$J83/'LIMRES_PM2,5'!$E83</f>
        <v>#DIV/0!</v>
      </c>
      <c r="W83" s="14" t="str">
        <f>'LIMRES_PM2,5'!$K83/'LIMRES_PM2,5'!$E83</f>
        <v>#DIV/0!</v>
      </c>
      <c r="X83" s="14" t="str">
        <f>'LIMRES_PM2,5'!$L83/'LIMRES_PM2,5'!$E83</f>
        <v>#DIV/0!</v>
      </c>
      <c r="Y83" s="14" t="str">
        <f>'LIMRES_PM2,5'!$M83/'LIMRES_PM2,5'!$E83</f>
        <v>#DIV/0!</v>
      </c>
      <c r="Z83" s="14" t="str">
        <f>'LIMRES_PM2,5'!$N83/'LIMRES_PM2,5'!$E83</f>
        <v>#DIV/0!</v>
      </c>
    </row>
    <row r="84" ht="15.75" customHeight="1">
      <c r="A84" s="15"/>
      <c r="B84" s="51" t="s">
        <v>183</v>
      </c>
      <c r="C84" s="52"/>
      <c r="D84" s="52"/>
      <c r="E84" s="52"/>
      <c r="F84" s="52"/>
      <c r="G84" s="52"/>
      <c r="H84" s="52"/>
      <c r="I84" s="52"/>
      <c r="J84" s="52"/>
      <c r="K84" s="52"/>
      <c r="L84" s="52"/>
      <c r="M84" s="52"/>
      <c r="N84" s="52"/>
      <c r="P84" s="14" t="str">
        <f>'LIMRES_PM2,5'!$C84/'LIMRES_PM2,5'!$E84</f>
        <v>#DIV/0!</v>
      </c>
      <c r="Q84" s="14" t="str">
        <f>'LIMRES_PM2,5'!$D84/'LIMRES_PM2,5'!$E84</f>
        <v>#DIV/0!</v>
      </c>
      <c r="R84" s="14" t="str">
        <f>'LIMRES_PM2,5'!$F84/'LIMRES_PM2,5'!$E84</f>
        <v>#DIV/0!</v>
      </c>
      <c r="S84" s="14" t="str">
        <f>'LIMRES_PM2,5'!$G84/'LIMRES_PM2,5'!$E84</f>
        <v>#DIV/0!</v>
      </c>
      <c r="T84" s="14" t="str">
        <f>'LIMRES_PM2,5'!$H84/'LIMRES_PM2,5'!$E84</f>
        <v>#DIV/0!</v>
      </c>
      <c r="U84" s="14" t="str">
        <f>'LIMRES_PM2,5'!$I84/'LIMRES_PM2,5'!$E84</f>
        <v>#DIV/0!</v>
      </c>
      <c r="V84" s="14" t="str">
        <f>'LIMRES_PM2,5'!$J84/'LIMRES_PM2,5'!$E84</f>
        <v>#DIV/0!</v>
      </c>
      <c r="W84" s="14" t="str">
        <f>'LIMRES_PM2,5'!$K84/'LIMRES_PM2,5'!$E84</f>
        <v>#DIV/0!</v>
      </c>
      <c r="X84" s="14" t="str">
        <f>'LIMRES_PM2,5'!$L84/'LIMRES_PM2,5'!$E84</f>
        <v>#DIV/0!</v>
      </c>
      <c r="Y84" s="14" t="str">
        <f>'LIMRES_PM2,5'!$M84/'LIMRES_PM2,5'!$E84</f>
        <v>#DIV/0!</v>
      </c>
      <c r="Z84" s="14" t="str">
        <f>'LIMRES_PM2,5'!$N84/'LIMRES_PM2,5'!$E84</f>
        <v>#DIV/0!</v>
      </c>
    </row>
    <row r="85" ht="15.75" customHeight="1">
      <c r="A85" s="15"/>
      <c r="B85" s="51" t="s">
        <v>184</v>
      </c>
      <c r="C85" s="52"/>
      <c r="D85" s="52"/>
      <c r="E85" s="52"/>
      <c r="F85" s="52"/>
      <c r="G85" s="52"/>
      <c r="H85" s="52"/>
      <c r="I85" s="52"/>
      <c r="J85" s="52"/>
      <c r="K85" s="52"/>
      <c r="L85" s="52"/>
      <c r="M85" s="52"/>
      <c r="N85" s="52"/>
      <c r="P85" s="14" t="str">
        <f>'LIMRES_PM2,5'!$C85/'LIMRES_PM2,5'!$E85</f>
        <v>#DIV/0!</v>
      </c>
      <c r="Q85" s="14" t="str">
        <f>'LIMRES_PM2,5'!$D85/'LIMRES_PM2,5'!$E85</f>
        <v>#DIV/0!</v>
      </c>
      <c r="R85" s="14" t="str">
        <f>'LIMRES_PM2,5'!$F85/'LIMRES_PM2,5'!$E85</f>
        <v>#DIV/0!</v>
      </c>
      <c r="S85" s="14" t="str">
        <f>'LIMRES_PM2,5'!$G85/'LIMRES_PM2,5'!$E85</f>
        <v>#DIV/0!</v>
      </c>
      <c r="T85" s="14" t="str">
        <f>'LIMRES_PM2,5'!$H85/'LIMRES_PM2,5'!$E85</f>
        <v>#DIV/0!</v>
      </c>
      <c r="U85" s="14" t="str">
        <f>'LIMRES_PM2,5'!$I85/'LIMRES_PM2,5'!$E85</f>
        <v>#DIV/0!</v>
      </c>
      <c r="V85" s="14" t="str">
        <f>'LIMRES_PM2,5'!$J85/'LIMRES_PM2,5'!$E85</f>
        <v>#DIV/0!</v>
      </c>
      <c r="W85" s="14" t="str">
        <f>'LIMRES_PM2,5'!$K85/'LIMRES_PM2,5'!$E85</f>
        <v>#DIV/0!</v>
      </c>
      <c r="X85" s="14" t="str">
        <f>'LIMRES_PM2,5'!$L85/'LIMRES_PM2,5'!$E85</f>
        <v>#DIV/0!</v>
      </c>
      <c r="Y85" s="14" t="str">
        <f>'LIMRES_PM2,5'!$M85/'LIMRES_PM2,5'!$E85</f>
        <v>#DIV/0!</v>
      </c>
      <c r="Z85" s="14" t="str">
        <f>'LIMRES_PM2,5'!$N85/'LIMRES_PM2,5'!$E85</f>
        <v>#DIV/0!</v>
      </c>
    </row>
    <row r="86" ht="15.75" customHeight="1">
      <c r="A86" s="15"/>
      <c r="B86" s="51" t="s">
        <v>185</v>
      </c>
      <c r="C86" s="52"/>
      <c r="D86" s="52"/>
      <c r="E86" s="52"/>
      <c r="F86" s="52"/>
      <c r="G86" s="52"/>
      <c r="H86" s="52"/>
      <c r="I86" s="52"/>
      <c r="J86" s="52"/>
      <c r="K86" s="52"/>
      <c r="L86" s="52"/>
      <c r="M86" s="52"/>
      <c r="N86" s="52"/>
      <c r="P86" s="14" t="str">
        <f>'LIMRES_PM2,5'!$C86/'LIMRES_PM2,5'!$E86</f>
        <v>#DIV/0!</v>
      </c>
      <c r="Q86" s="14" t="str">
        <f>'LIMRES_PM2,5'!$D86/'LIMRES_PM2,5'!$E86</f>
        <v>#DIV/0!</v>
      </c>
      <c r="R86" s="14" t="str">
        <f>'LIMRES_PM2,5'!$F86/'LIMRES_PM2,5'!$E86</f>
        <v>#DIV/0!</v>
      </c>
      <c r="S86" s="14" t="str">
        <f>'LIMRES_PM2,5'!$G86/'LIMRES_PM2,5'!$E86</f>
        <v>#DIV/0!</v>
      </c>
      <c r="T86" s="14" t="str">
        <f>'LIMRES_PM2,5'!$H86/'LIMRES_PM2,5'!$E86</f>
        <v>#DIV/0!</v>
      </c>
      <c r="U86" s="14" t="str">
        <f>'LIMRES_PM2,5'!$I86/'LIMRES_PM2,5'!$E86</f>
        <v>#DIV/0!</v>
      </c>
      <c r="V86" s="14" t="str">
        <f>'LIMRES_PM2,5'!$J86/'LIMRES_PM2,5'!$E86</f>
        <v>#DIV/0!</v>
      </c>
      <c r="W86" s="14" t="str">
        <f>'LIMRES_PM2,5'!$K86/'LIMRES_PM2,5'!$E86</f>
        <v>#DIV/0!</v>
      </c>
      <c r="X86" s="14" t="str">
        <f>'LIMRES_PM2,5'!$L86/'LIMRES_PM2,5'!$E86</f>
        <v>#DIV/0!</v>
      </c>
      <c r="Y86" s="14" t="str">
        <f>'LIMRES_PM2,5'!$M86/'LIMRES_PM2,5'!$E86</f>
        <v>#DIV/0!</v>
      </c>
      <c r="Z86" s="14" t="str">
        <f>'LIMRES_PM2,5'!$N86/'LIMRES_PM2,5'!$E86</f>
        <v>#DIV/0!</v>
      </c>
    </row>
    <row r="87" ht="15.75" customHeight="1">
      <c r="A87" s="15"/>
      <c r="B87" s="51" t="s">
        <v>186</v>
      </c>
      <c r="C87" s="52"/>
      <c r="D87" s="52"/>
      <c r="E87" s="52"/>
      <c r="F87" s="52"/>
      <c r="G87" s="52"/>
      <c r="H87" s="52"/>
      <c r="I87" s="52"/>
      <c r="J87" s="52"/>
      <c r="K87" s="52"/>
      <c r="L87" s="52"/>
      <c r="M87" s="52"/>
      <c r="N87" s="52"/>
      <c r="P87" s="14" t="str">
        <f>'LIMRES_PM2,5'!$C87/'LIMRES_PM2,5'!$E87</f>
        <v>#DIV/0!</v>
      </c>
      <c r="Q87" s="14" t="str">
        <f>'LIMRES_PM2,5'!$D87/'LIMRES_PM2,5'!$E87</f>
        <v>#DIV/0!</v>
      </c>
      <c r="R87" s="14" t="str">
        <f>'LIMRES_PM2,5'!$F87/'LIMRES_PM2,5'!$E87</f>
        <v>#DIV/0!</v>
      </c>
      <c r="S87" s="14" t="str">
        <f>'LIMRES_PM2,5'!$G87/'LIMRES_PM2,5'!$E87</f>
        <v>#DIV/0!</v>
      </c>
      <c r="T87" s="14" t="str">
        <f>'LIMRES_PM2,5'!$H87/'LIMRES_PM2,5'!$E87</f>
        <v>#DIV/0!</v>
      </c>
      <c r="U87" s="14" t="str">
        <f>'LIMRES_PM2,5'!$I87/'LIMRES_PM2,5'!$E87</f>
        <v>#DIV/0!</v>
      </c>
      <c r="V87" s="14" t="str">
        <f>'LIMRES_PM2,5'!$J87/'LIMRES_PM2,5'!$E87</f>
        <v>#DIV/0!</v>
      </c>
      <c r="W87" s="14" t="str">
        <f>'LIMRES_PM2,5'!$K87/'LIMRES_PM2,5'!$E87</f>
        <v>#DIV/0!</v>
      </c>
      <c r="X87" s="14" t="str">
        <f>'LIMRES_PM2,5'!$L87/'LIMRES_PM2,5'!$E87</f>
        <v>#DIV/0!</v>
      </c>
      <c r="Y87" s="14" t="str">
        <f>'LIMRES_PM2,5'!$M87/'LIMRES_PM2,5'!$E87</f>
        <v>#DIV/0!</v>
      </c>
      <c r="Z87" s="14" t="str">
        <f>'LIMRES_PM2,5'!$N87/'LIMRES_PM2,5'!$E87</f>
        <v>#DIV/0!</v>
      </c>
    </row>
    <row r="88" ht="15.75" customHeight="1">
      <c r="A88" s="15"/>
      <c r="B88" s="51" t="s">
        <v>187</v>
      </c>
      <c r="C88" s="52"/>
      <c r="D88" s="52"/>
      <c r="E88" s="52"/>
      <c r="F88" s="52"/>
      <c r="G88" s="52"/>
      <c r="H88" s="52"/>
      <c r="I88" s="52"/>
      <c r="J88" s="52"/>
      <c r="K88" s="52"/>
      <c r="L88" s="52"/>
      <c r="M88" s="52"/>
      <c r="N88" s="52"/>
      <c r="P88" s="14" t="str">
        <f>'LIMRES_PM2,5'!$C88/'LIMRES_PM2,5'!$E88</f>
        <v>#DIV/0!</v>
      </c>
      <c r="Q88" s="14" t="str">
        <f>'LIMRES_PM2,5'!$D88/'LIMRES_PM2,5'!$E88</f>
        <v>#DIV/0!</v>
      </c>
      <c r="R88" s="14" t="str">
        <f>'LIMRES_PM2,5'!$F88/'LIMRES_PM2,5'!$E88</f>
        <v>#DIV/0!</v>
      </c>
      <c r="S88" s="14" t="str">
        <f>'LIMRES_PM2,5'!$G88/'LIMRES_PM2,5'!$E88</f>
        <v>#DIV/0!</v>
      </c>
      <c r="T88" s="14" t="str">
        <f>'LIMRES_PM2,5'!$H88/'LIMRES_PM2,5'!$E88</f>
        <v>#DIV/0!</v>
      </c>
      <c r="U88" s="14" t="str">
        <f>'LIMRES_PM2,5'!$I88/'LIMRES_PM2,5'!$E88</f>
        <v>#DIV/0!</v>
      </c>
      <c r="V88" s="14" t="str">
        <f>'LIMRES_PM2,5'!$J88/'LIMRES_PM2,5'!$E88</f>
        <v>#DIV/0!</v>
      </c>
      <c r="W88" s="14" t="str">
        <f>'LIMRES_PM2,5'!$K88/'LIMRES_PM2,5'!$E88</f>
        <v>#DIV/0!</v>
      </c>
      <c r="X88" s="14" t="str">
        <f>'LIMRES_PM2,5'!$L88/'LIMRES_PM2,5'!$E88</f>
        <v>#DIV/0!</v>
      </c>
      <c r="Y88" s="14" t="str">
        <f>'LIMRES_PM2,5'!$M88/'LIMRES_PM2,5'!$E88</f>
        <v>#DIV/0!</v>
      </c>
      <c r="Z88" s="14" t="str">
        <f>'LIMRES_PM2,5'!$N88/'LIMRES_PM2,5'!$E88</f>
        <v>#DIV/0!</v>
      </c>
    </row>
    <row r="89" ht="15.75" customHeight="1">
      <c r="A89" s="16"/>
      <c r="B89" s="51" t="s">
        <v>188</v>
      </c>
      <c r="C89" s="52"/>
      <c r="D89" s="52"/>
      <c r="E89" s="52"/>
      <c r="F89" s="52"/>
      <c r="G89" s="52"/>
      <c r="H89" s="52"/>
      <c r="I89" s="52"/>
      <c r="J89" s="52"/>
      <c r="K89" s="52"/>
      <c r="L89" s="52"/>
      <c r="M89" s="52"/>
      <c r="N89" s="52"/>
      <c r="P89" s="14" t="str">
        <f>'LIMRES_PM2,5'!$C89/'LIMRES_PM2,5'!$E89</f>
        <v>#DIV/0!</v>
      </c>
      <c r="Q89" s="14" t="str">
        <f>'LIMRES_PM2,5'!$D89/'LIMRES_PM2,5'!$E89</f>
        <v>#DIV/0!</v>
      </c>
      <c r="R89" s="14" t="str">
        <f>'LIMRES_PM2,5'!$F89/'LIMRES_PM2,5'!$E89</f>
        <v>#DIV/0!</v>
      </c>
      <c r="S89" s="14" t="str">
        <f>'LIMRES_PM2,5'!$G89/'LIMRES_PM2,5'!$E89</f>
        <v>#DIV/0!</v>
      </c>
      <c r="T89" s="14" t="str">
        <f>'LIMRES_PM2,5'!$H89/'LIMRES_PM2,5'!$E89</f>
        <v>#DIV/0!</v>
      </c>
      <c r="U89" s="14" t="str">
        <f>'LIMRES_PM2,5'!$I89/'LIMRES_PM2,5'!$E89</f>
        <v>#DIV/0!</v>
      </c>
      <c r="V89" s="14" t="str">
        <f>'LIMRES_PM2,5'!$J89/'LIMRES_PM2,5'!$E89</f>
        <v>#DIV/0!</v>
      </c>
      <c r="W89" s="14" t="str">
        <f>'LIMRES_PM2,5'!$K89/'LIMRES_PM2,5'!$E89</f>
        <v>#DIV/0!</v>
      </c>
      <c r="X89" s="14" t="str">
        <f>'LIMRES_PM2,5'!$L89/'LIMRES_PM2,5'!$E89</f>
        <v>#DIV/0!</v>
      </c>
      <c r="Y89" s="14" t="str">
        <f>'LIMRES_PM2,5'!$M89/'LIMRES_PM2,5'!$E89</f>
        <v>#DIV/0!</v>
      </c>
      <c r="Z89" s="14" t="str">
        <f>'LIMRES_PM2,5'!$N89/'LIMRES_PM2,5'!$E89</f>
        <v>#DIV/0!</v>
      </c>
    </row>
    <row r="90" ht="15.75" customHeight="1">
      <c r="A90" s="8" t="s">
        <v>189</v>
      </c>
      <c r="B90" s="51" t="s">
        <v>190</v>
      </c>
      <c r="C90" s="52"/>
      <c r="D90" s="52"/>
      <c r="E90" s="52"/>
      <c r="F90" s="52"/>
      <c r="G90" s="52"/>
      <c r="H90" s="52"/>
      <c r="I90" s="52"/>
      <c r="J90" s="52"/>
      <c r="K90" s="52"/>
      <c r="L90" s="52"/>
      <c r="M90" s="52"/>
      <c r="N90" s="52"/>
      <c r="P90" s="14" t="str">
        <f>'LIMRES_PM2,5'!$C90/'LIMRES_PM2,5'!$E90</f>
        <v>#DIV/0!</v>
      </c>
      <c r="Q90" s="14" t="str">
        <f>'LIMRES_PM2,5'!$D90/'LIMRES_PM2,5'!$E90</f>
        <v>#DIV/0!</v>
      </c>
      <c r="R90" s="14" t="str">
        <f>'LIMRES_PM2,5'!$F90/'LIMRES_PM2,5'!$E90</f>
        <v>#DIV/0!</v>
      </c>
      <c r="S90" s="14" t="str">
        <f>'LIMRES_PM2,5'!$G90/'LIMRES_PM2,5'!$E90</f>
        <v>#DIV/0!</v>
      </c>
      <c r="T90" s="14" t="str">
        <f>'LIMRES_PM2,5'!$H90/'LIMRES_PM2,5'!$E90</f>
        <v>#DIV/0!</v>
      </c>
      <c r="U90" s="14" t="str">
        <f>'LIMRES_PM2,5'!$I90/'LIMRES_PM2,5'!$E90</f>
        <v>#DIV/0!</v>
      </c>
      <c r="V90" s="14" t="str">
        <f>'LIMRES_PM2,5'!$J90/'LIMRES_PM2,5'!$E90</f>
        <v>#DIV/0!</v>
      </c>
      <c r="W90" s="14" t="str">
        <f>'LIMRES_PM2,5'!$K90/'LIMRES_PM2,5'!$E90</f>
        <v>#DIV/0!</v>
      </c>
      <c r="X90" s="14" t="str">
        <f>'LIMRES_PM2,5'!$L90/'LIMRES_PM2,5'!$E90</f>
        <v>#DIV/0!</v>
      </c>
      <c r="Y90" s="14" t="str">
        <f>'LIMRES_PM2,5'!$M90/'LIMRES_PM2,5'!$E90</f>
        <v>#DIV/0!</v>
      </c>
      <c r="Z90" s="14" t="str">
        <f>'LIMRES_PM2,5'!$N90/'LIMRES_PM2,5'!$E90</f>
        <v>#DIV/0!</v>
      </c>
    </row>
    <row r="91" ht="15.75" customHeight="1">
      <c r="A91" s="15"/>
      <c r="B91" s="51" t="s">
        <v>191</v>
      </c>
      <c r="C91" s="52"/>
      <c r="D91" s="52"/>
      <c r="E91" s="52"/>
      <c r="F91" s="52"/>
      <c r="G91" s="52"/>
      <c r="H91" s="52"/>
      <c r="I91" s="52"/>
      <c r="J91" s="52"/>
      <c r="K91" s="52"/>
      <c r="L91" s="52"/>
      <c r="M91" s="52"/>
      <c r="N91" s="52"/>
      <c r="P91" s="14" t="str">
        <f>'LIMRES_PM2,5'!$C91/'LIMRES_PM2,5'!$E91</f>
        <v>#DIV/0!</v>
      </c>
      <c r="Q91" s="14" t="str">
        <f>'LIMRES_PM2,5'!$D91/'LIMRES_PM2,5'!$E91</f>
        <v>#DIV/0!</v>
      </c>
      <c r="R91" s="14" t="str">
        <f>'LIMRES_PM2,5'!$F91/'LIMRES_PM2,5'!$E91</f>
        <v>#DIV/0!</v>
      </c>
      <c r="S91" s="14" t="str">
        <f>'LIMRES_PM2,5'!$G91/'LIMRES_PM2,5'!$E91</f>
        <v>#DIV/0!</v>
      </c>
      <c r="T91" s="14" t="str">
        <f>'LIMRES_PM2,5'!$H91/'LIMRES_PM2,5'!$E91</f>
        <v>#DIV/0!</v>
      </c>
      <c r="U91" s="14" t="str">
        <f>'LIMRES_PM2,5'!$I91/'LIMRES_PM2,5'!$E91</f>
        <v>#DIV/0!</v>
      </c>
      <c r="V91" s="14" t="str">
        <f>'LIMRES_PM2,5'!$J91/'LIMRES_PM2,5'!$E91</f>
        <v>#DIV/0!</v>
      </c>
      <c r="W91" s="14" t="str">
        <f>'LIMRES_PM2,5'!$K91/'LIMRES_PM2,5'!$E91</f>
        <v>#DIV/0!</v>
      </c>
      <c r="X91" s="14" t="str">
        <f>'LIMRES_PM2,5'!$L91/'LIMRES_PM2,5'!$E91</f>
        <v>#DIV/0!</v>
      </c>
      <c r="Y91" s="14" t="str">
        <f>'LIMRES_PM2,5'!$M91/'LIMRES_PM2,5'!$E91</f>
        <v>#DIV/0!</v>
      </c>
      <c r="Z91" s="14" t="str">
        <f>'LIMRES_PM2,5'!$N91/'LIMRES_PM2,5'!$E91</f>
        <v>#DIV/0!</v>
      </c>
    </row>
    <row r="92" ht="15.75" customHeight="1">
      <c r="A92" s="15"/>
      <c r="B92" s="51" t="s">
        <v>192</v>
      </c>
      <c r="C92" s="52"/>
      <c r="D92" s="52"/>
      <c r="E92" s="52"/>
      <c r="F92" s="52"/>
      <c r="G92" s="52"/>
      <c r="H92" s="52"/>
      <c r="I92" s="52"/>
      <c r="J92" s="52"/>
      <c r="K92" s="52"/>
      <c r="L92" s="52"/>
      <c r="M92" s="52"/>
      <c r="N92" s="52"/>
      <c r="P92" s="14" t="str">
        <f>'LIMRES_PM2,5'!$C92/'LIMRES_PM2,5'!$E92</f>
        <v>#DIV/0!</v>
      </c>
      <c r="Q92" s="14" t="str">
        <f>'LIMRES_PM2,5'!$D92/'LIMRES_PM2,5'!$E92</f>
        <v>#DIV/0!</v>
      </c>
      <c r="R92" s="14" t="str">
        <f>'LIMRES_PM2,5'!$F92/'LIMRES_PM2,5'!$E92</f>
        <v>#DIV/0!</v>
      </c>
      <c r="S92" s="14" t="str">
        <f>'LIMRES_PM2,5'!$G92/'LIMRES_PM2,5'!$E92</f>
        <v>#DIV/0!</v>
      </c>
      <c r="T92" s="14" t="str">
        <f>'LIMRES_PM2,5'!$H92/'LIMRES_PM2,5'!$E92</f>
        <v>#DIV/0!</v>
      </c>
      <c r="U92" s="14" t="str">
        <f>'LIMRES_PM2,5'!$I92/'LIMRES_PM2,5'!$E92</f>
        <v>#DIV/0!</v>
      </c>
      <c r="V92" s="14" t="str">
        <f>'LIMRES_PM2,5'!$J92/'LIMRES_PM2,5'!$E92</f>
        <v>#DIV/0!</v>
      </c>
      <c r="W92" s="14" t="str">
        <f>'LIMRES_PM2,5'!$K92/'LIMRES_PM2,5'!$E92</f>
        <v>#DIV/0!</v>
      </c>
      <c r="X92" s="14" t="str">
        <f>'LIMRES_PM2,5'!$L92/'LIMRES_PM2,5'!$E92</f>
        <v>#DIV/0!</v>
      </c>
      <c r="Y92" s="14" t="str">
        <f>'LIMRES_PM2,5'!$M92/'LIMRES_PM2,5'!$E92</f>
        <v>#DIV/0!</v>
      </c>
      <c r="Z92" s="14" t="str">
        <f>'LIMRES_PM2,5'!$N92/'LIMRES_PM2,5'!$E92</f>
        <v>#DIV/0!</v>
      </c>
    </row>
    <row r="93" ht="15.75" customHeight="1">
      <c r="A93" s="15"/>
      <c r="B93" s="51" t="s">
        <v>193</v>
      </c>
      <c r="C93" s="52"/>
      <c r="D93" s="52"/>
      <c r="E93" s="52"/>
      <c r="F93" s="52"/>
      <c r="G93" s="52"/>
      <c r="H93" s="52"/>
      <c r="I93" s="52"/>
      <c r="J93" s="52"/>
      <c r="K93" s="52"/>
      <c r="L93" s="52"/>
      <c r="M93" s="52"/>
      <c r="N93" s="52"/>
      <c r="P93" s="14" t="str">
        <f>'LIMRES_PM2,5'!$C93/'LIMRES_PM2,5'!$E93</f>
        <v>#DIV/0!</v>
      </c>
      <c r="Q93" s="14" t="str">
        <f>'LIMRES_PM2,5'!$D93/'LIMRES_PM2,5'!$E93</f>
        <v>#DIV/0!</v>
      </c>
      <c r="R93" s="14" t="str">
        <f>'LIMRES_PM2,5'!$F93/'LIMRES_PM2,5'!$E93</f>
        <v>#DIV/0!</v>
      </c>
      <c r="S93" s="14" t="str">
        <f>'LIMRES_PM2,5'!$G93/'LIMRES_PM2,5'!$E93</f>
        <v>#DIV/0!</v>
      </c>
      <c r="T93" s="14" t="str">
        <f>'LIMRES_PM2,5'!$H93/'LIMRES_PM2,5'!$E93</f>
        <v>#DIV/0!</v>
      </c>
      <c r="U93" s="14" t="str">
        <f>'LIMRES_PM2,5'!$I93/'LIMRES_PM2,5'!$E93</f>
        <v>#DIV/0!</v>
      </c>
      <c r="V93" s="14" t="str">
        <f>'LIMRES_PM2,5'!$J93/'LIMRES_PM2,5'!$E93</f>
        <v>#DIV/0!</v>
      </c>
      <c r="W93" s="14" t="str">
        <f>'LIMRES_PM2,5'!$K93/'LIMRES_PM2,5'!$E93</f>
        <v>#DIV/0!</v>
      </c>
      <c r="X93" s="14" t="str">
        <f>'LIMRES_PM2,5'!$L93/'LIMRES_PM2,5'!$E93</f>
        <v>#DIV/0!</v>
      </c>
      <c r="Y93" s="14" t="str">
        <f>'LIMRES_PM2,5'!$M93/'LIMRES_PM2,5'!$E93</f>
        <v>#DIV/0!</v>
      </c>
      <c r="Z93" s="14" t="str">
        <f>'LIMRES_PM2,5'!$N93/'LIMRES_PM2,5'!$E93</f>
        <v>#DIV/0!</v>
      </c>
    </row>
    <row r="94" ht="15.75" customHeight="1">
      <c r="A94" s="15"/>
      <c r="B94" s="51" t="s">
        <v>194</v>
      </c>
      <c r="C94" s="52"/>
      <c r="D94" s="52"/>
      <c r="E94" s="52"/>
      <c r="F94" s="52"/>
      <c r="G94" s="52"/>
      <c r="H94" s="52"/>
      <c r="I94" s="52"/>
      <c r="J94" s="52"/>
      <c r="K94" s="52"/>
      <c r="L94" s="52"/>
      <c r="M94" s="52"/>
      <c r="N94" s="52"/>
      <c r="P94" s="14" t="str">
        <f>'LIMRES_PM2,5'!$C94/'LIMRES_PM2,5'!$E94</f>
        <v>#DIV/0!</v>
      </c>
      <c r="Q94" s="14" t="str">
        <f>'LIMRES_PM2,5'!$D94/'LIMRES_PM2,5'!$E94</f>
        <v>#DIV/0!</v>
      </c>
      <c r="R94" s="14" t="str">
        <f>'LIMRES_PM2,5'!$F94/'LIMRES_PM2,5'!$E94</f>
        <v>#DIV/0!</v>
      </c>
      <c r="S94" s="14" t="str">
        <f>'LIMRES_PM2,5'!$G94/'LIMRES_PM2,5'!$E94</f>
        <v>#DIV/0!</v>
      </c>
      <c r="T94" s="14" t="str">
        <f>'LIMRES_PM2,5'!$H94/'LIMRES_PM2,5'!$E94</f>
        <v>#DIV/0!</v>
      </c>
      <c r="U94" s="14" t="str">
        <f>'LIMRES_PM2,5'!$I94/'LIMRES_PM2,5'!$E94</f>
        <v>#DIV/0!</v>
      </c>
      <c r="V94" s="14" t="str">
        <f>'LIMRES_PM2,5'!$J94/'LIMRES_PM2,5'!$E94</f>
        <v>#DIV/0!</v>
      </c>
      <c r="W94" s="14" t="str">
        <f>'LIMRES_PM2,5'!$K94/'LIMRES_PM2,5'!$E94</f>
        <v>#DIV/0!</v>
      </c>
      <c r="X94" s="14" t="str">
        <f>'LIMRES_PM2,5'!$L94/'LIMRES_PM2,5'!$E94</f>
        <v>#DIV/0!</v>
      </c>
      <c r="Y94" s="14" t="str">
        <f>'LIMRES_PM2,5'!$M94/'LIMRES_PM2,5'!$E94</f>
        <v>#DIV/0!</v>
      </c>
      <c r="Z94" s="14" t="str">
        <f>'LIMRES_PM2,5'!$N94/'LIMRES_PM2,5'!$E94</f>
        <v>#DIV/0!</v>
      </c>
    </row>
    <row r="95" ht="15.75" customHeight="1">
      <c r="A95" s="15"/>
      <c r="B95" s="51" t="s">
        <v>195</v>
      </c>
      <c r="C95" s="52"/>
      <c r="D95" s="52"/>
      <c r="E95" s="52"/>
      <c r="F95" s="52"/>
      <c r="G95" s="52"/>
      <c r="H95" s="52"/>
      <c r="I95" s="52"/>
      <c r="J95" s="52"/>
      <c r="K95" s="52"/>
      <c r="L95" s="52"/>
      <c r="M95" s="52"/>
      <c r="N95" s="52"/>
      <c r="P95" s="14" t="str">
        <f>'LIMRES_PM2,5'!$C95/'LIMRES_PM2,5'!$E95</f>
        <v>#DIV/0!</v>
      </c>
      <c r="Q95" s="14" t="str">
        <f>'LIMRES_PM2,5'!$D95/'LIMRES_PM2,5'!$E95</f>
        <v>#DIV/0!</v>
      </c>
      <c r="R95" s="14" t="str">
        <f>'LIMRES_PM2,5'!$F95/'LIMRES_PM2,5'!$E95</f>
        <v>#DIV/0!</v>
      </c>
      <c r="S95" s="14" t="str">
        <f>'LIMRES_PM2,5'!$G95/'LIMRES_PM2,5'!$E95</f>
        <v>#DIV/0!</v>
      </c>
      <c r="T95" s="14" t="str">
        <f>'LIMRES_PM2,5'!$H95/'LIMRES_PM2,5'!$E95</f>
        <v>#DIV/0!</v>
      </c>
      <c r="U95" s="14" t="str">
        <f>'LIMRES_PM2,5'!$I95/'LIMRES_PM2,5'!$E95</f>
        <v>#DIV/0!</v>
      </c>
      <c r="V95" s="14" t="str">
        <f>'LIMRES_PM2,5'!$J95/'LIMRES_PM2,5'!$E95</f>
        <v>#DIV/0!</v>
      </c>
      <c r="W95" s="14" t="str">
        <f>'LIMRES_PM2,5'!$K95/'LIMRES_PM2,5'!$E95</f>
        <v>#DIV/0!</v>
      </c>
      <c r="X95" s="14" t="str">
        <f>'LIMRES_PM2,5'!$L95/'LIMRES_PM2,5'!$E95</f>
        <v>#DIV/0!</v>
      </c>
      <c r="Y95" s="14" t="str">
        <f>'LIMRES_PM2,5'!$M95/'LIMRES_PM2,5'!$E95</f>
        <v>#DIV/0!</v>
      </c>
      <c r="Z95" s="14" t="str">
        <f>'LIMRES_PM2,5'!$N95/'LIMRES_PM2,5'!$E95</f>
        <v>#DIV/0!</v>
      </c>
    </row>
    <row r="96" ht="15.75" customHeight="1">
      <c r="A96" s="15"/>
      <c r="B96" s="51" t="s">
        <v>196</v>
      </c>
      <c r="C96" s="52"/>
      <c r="D96" s="52"/>
      <c r="E96" s="52"/>
      <c r="F96" s="52"/>
      <c r="G96" s="52"/>
      <c r="H96" s="52"/>
      <c r="I96" s="52"/>
      <c r="J96" s="52"/>
      <c r="K96" s="52"/>
      <c r="L96" s="52"/>
      <c r="M96" s="52"/>
      <c r="N96" s="52"/>
      <c r="P96" s="14" t="str">
        <f>'LIMRES_PM2,5'!$C96/'LIMRES_PM2,5'!$E96</f>
        <v>#DIV/0!</v>
      </c>
      <c r="Q96" s="14" t="str">
        <f>'LIMRES_PM2,5'!$D96/'LIMRES_PM2,5'!$E96</f>
        <v>#DIV/0!</v>
      </c>
      <c r="R96" s="14" t="str">
        <f>'LIMRES_PM2,5'!$F96/'LIMRES_PM2,5'!$E96</f>
        <v>#DIV/0!</v>
      </c>
      <c r="S96" s="14" t="str">
        <f>'LIMRES_PM2,5'!$G96/'LIMRES_PM2,5'!$E96</f>
        <v>#DIV/0!</v>
      </c>
      <c r="T96" s="14" t="str">
        <f>'LIMRES_PM2,5'!$H96/'LIMRES_PM2,5'!$E96</f>
        <v>#DIV/0!</v>
      </c>
      <c r="U96" s="14" t="str">
        <f>'LIMRES_PM2,5'!$I96/'LIMRES_PM2,5'!$E96</f>
        <v>#DIV/0!</v>
      </c>
      <c r="V96" s="14" t="str">
        <f>'LIMRES_PM2,5'!$J96/'LIMRES_PM2,5'!$E96</f>
        <v>#DIV/0!</v>
      </c>
      <c r="W96" s="14" t="str">
        <f>'LIMRES_PM2,5'!$K96/'LIMRES_PM2,5'!$E96</f>
        <v>#DIV/0!</v>
      </c>
      <c r="X96" s="14" t="str">
        <f>'LIMRES_PM2,5'!$L96/'LIMRES_PM2,5'!$E96</f>
        <v>#DIV/0!</v>
      </c>
      <c r="Y96" s="14" t="str">
        <f>'LIMRES_PM2,5'!$M96/'LIMRES_PM2,5'!$E96</f>
        <v>#DIV/0!</v>
      </c>
      <c r="Z96" s="14" t="str">
        <f>'LIMRES_PM2,5'!$N96/'LIMRES_PM2,5'!$E96</f>
        <v>#DIV/0!</v>
      </c>
    </row>
    <row r="97" ht="15.75" customHeight="1">
      <c r="A97" s="16"/>
      <c r="B97" s="51" t="s">
        <v>188</v>
      </c>
      <c r="C97" s="52"/>
      <c r="D97" s="52"/>
      <c r="E97" s="52"/>
      <c r="F97" s="52"/>
      <c r="G97" s="52"/>
      <c r="H97" s="52"/>
      <c r="I97" s="52"/>
      <c r="J97" s="52"/>
      <c r="K97" s="52"/>
      <c r="L97" s="52"/>
      <c r="M97" s="52"/>
      <c r="N97" s="52"/>
      <c r="P97" s="14" t="str">
        <f>'LIMRES_PM2,5'!$C97/'LIMRES_PM2,5'!$E97</f>
        <v>#DIV/0!</v>
      </c>
      <c r="Q97" s="14" t="str">
        <f>'LIMRES_PM2,5'!$D97/'LIMRES_PM2,5'!$E97</f>
        <v>#DIV/0!</v>
      </c>
      <c r="R97" s="14" t="str">
        <f>'LIMRES_PM2,5'!$F97/'LIMRES_PM2,5'!$E97</f>
        <v>#DIV/0!</v>
      </c>
      <c r="S97" s="14" t="str">
        <f>'LIMRES_PM2,5'!$G97/'LIMRES_PM2,5'!$E97</f>
        <v>#DIV/0!</v>
      </c>
      <c r="T97" s="14" t="str">
        <f>'LIMRES_PM2,5'!$H97/'LIMRES_PM2,5'!$E97</f>
        <v>#DIV/0!</v>
      </c>
      <c r="U97" s="14" t="str">
        <f>'LIMRES_PM2,5'!$I97/'LIMRES_PM2,5'!$E97</f>
        <v>#DIV/0!</v>
      </c>
      <c r="V97" s="14" t="str">
        <f>'LIMRES_PM2,5'!$J97/'LIMRES_PM2,5'!$E97</f>
        <v>#DIV/0!</v>
      </c>
      <c r="W97" s="14" t="str">
        <f>'LIMRES_PM2,5'!$K97/'LIMRES_PM2,5'!$E97</f>
        <v>#DIV/0!</v>
      </c>
      <c r="X97" s="14" t="str">
        <f>'LIMRES_PM2,5'!$L97/'LIMRES_PM2,5'!$E97</f>
        <v>#DIV/0!</v>
      </c>
      <c r="Y97" s="14" t="str">
        <f>'LIMRES_PM2,5'!$M97/'LIMRES_PM2,5'!$E97</f>
        <v>#DIV/0!</v>
      </c>
      <c r="Z97" s="14" t="str">
        <f>'LIMRES_PM2,5'!$N97/'LIMRES_PM2,5'!$E97</f>
        <v>#DIV/0!</v>
      </c>
    </row>
    <row r="98" ht="15.75" customHeight="1">
      <c r="A98" s="21"/>
    </row>
    <row r="99" ht="15.75" customHeight="1">
      <c r="A99" s="21"/>
    </row>
    <row r="100" ht="15.75" customHeight="1">
      <c r="A100" s="1"/>
      <c r="B100" s="22" t="s">
        <v>0</v>
      </c>
      <c r="C100" s="23" t="s">
        <v>88</v>
      </c>
      <c r="D100" s="24"/>
      <c r="E100" s="24"/>
      <c r="F100" s="25"/>
      <c r="G100" s="26" t="s">
        <v>89</v>
      </c>
      <c r="H100" s="24"/>
      <c r="I100" s="24"/>
      <c r="J100" s="24"/>
      <c r="K100" s="24"/>
      <c r="L100" s="24"/>
      <c r="M100" s="24"/>
      <c r="N100" s="24"/>
      <c r="O100" s="24"/>
      <c r="P100" s="24"/>
      <c r="Q100" s="24"/>
      <c r="R100" s="24"/>
      <c r="S100" s="24"/>
      <c r="T100" s="24"/>
      <c r="U100" s="24"/>
      <c r="V100" s="24"/>
      <c r="W100" s="25"/>
      <c r="X100" s="27" t="s">
        <v>90</v>
      </c>
      <c r="Y100" s="24"/>
      <c r="Z100" s="24"/>
      <c r="AA100" s="24"/>
      <c r="AB100" s="24"/>
      <c r="AC100" s="24"/>
      <c r="AD100" s="24"/>
      <c r="AE100" s="24"/>
      <c r="AF100" s="24"/>
      <c r="AG100" s="24"/>
      <c r="AH100" s="24"/>
      <c r="AI100" s="24"/>
      <c r="AJ100" s="24"/>
      <c r="AK100" s="24"/>
      <c r="AL100" s="24"/>
      <c r="AM100" s="24"/>
      <c r="AN100" s="24"/>
      <c r="AO100" s="24"/>
      <c r="AP100" s="25"/>
      <c r="AQ100" s="27" t="s">
        <v>91</v>
      </c>
      <c r="AR100" s="24"/>
      <c r="AS100" s="24"/>
      <c r="AT100" s="24"/>
      <c r="AU100" s="24"/>
      <c r="AV100" s="24"/>
      <c r="AW100" s="24"/>
      <c r="AX100" s="24"/>
      <c r="AY100" s="24"/>
      <c r="AZ100" s="24"/>
      <c r="BA100" s="24"/>
      <c r="BB100" s="25"/>
      <c r="BC100" s="23" t="s">
        <v>92</v>
      </c>
      <c r="BD100" s="24"/>
      <c r="BE100" s="24"/>
      <c r="BF100" s="24"/>
      <c r="BG100" s="24"/>
      <c r="BH100" s="24"/>
      <c r="BI100" s="24"/>
      <c r="BJ100" s="24"/>
      <c r="BK100" s="24"/>
      <c r="BL100" s="24"/>
      <c r="BM100" s="25"/>
      <c r="BN100" s="28" t="s">
        <v>93</v>
      </c>
      <c r="BO100" s="24"/>
      <c r="BP100" s="24"/>
      <c r="BQ100" s="24"/>
      <c r="BR100" s="24"/>
      <c r="BS100" s="24"/>
      <c r="BT100" s="24"/>
      <c r="BU100" s="24"/>
      <c r="BV100" s="24"/>
      <c r="BW100" s="24"/>
      <c r="BX100" s="24"/>
      <c r="BY100" s="24"/>
      <c r="BZ100" s="24"/>
      <c r="CA100" s="24"/>
      <c r="CB100" s="25"/>
      <c r="CC100" s="29" t="s">
        <v>94</v>
      </c>
      <c r="CD100" s="24"/>
      <c r="CE100" s="24"/>
      <c r="CF100" s="24"/>
      <c r="CG100" s="24"/>
      <c r="CH100" s="24"/>
      <c r="CI100" s="24"/>
      <c r="CJ100" s="25"/>
    </row>
    <row r="101" ht="15.75" customHeight="1">
      <c r="A101" s="5" t="s">
        <v>13</v>
      </c>
      <c r="B101" s="22" t="s">
        <v>14</v>
      </c>
      <c r="C101" s="30">
        <v>138.9707</v>
      </c>
      <c r="D101" s="30">
        <v>251.0961</v>
      </c>
      <c r="E101" s="30">
        <v>269.07</v>
      </c>
      <c r="F101" s="30">
        <v>311.0442</v>
      </c>
      <c r="G101" s="30">
        <v>167.002</v>
      </c>
      <c r="H101" s="30">
        <v>179.002</v>
      </c>
      <c r="I101" s="30">
        <v>180.9812</v>
      </c>
      <c r="J101" s="30">
        <v>182.9969</v>
      </c>
      <c r="K101" s="30">
        <v>194.9969</v>
      </c>
      <c r="L101" s="30">
        <v>197.0125</v>
      </c>
      <c r="M101" s="30">
        <v>198.9918</v>
      </c>
      <c r="N101" s="30">
        <v>199.0282</v>
      </c>
      <c r="O101" s="30">
        <v>210.9919</v>
      </c>
      <c r="P101" s="30">
        <v>213.0074</v>
      </c>
      <c r="Q101" s="30">
        <v>215.0231</v>
      </c>
      <c r="R101" s="30">
        <v>224.9711</v>
      </c>
      <c r="S101" s="30">
        <v>229.0024</v>
      </c>
      <c r="T101" s="30">
        <v>240.966</v>
      </c>
      <c r="U101" s="30">
        <v>241.9976</v>
      </c>
      <c r="V101" s="30">
        <v>281.0338</v>
      </c>
      <c r="W101" s="30">
        <v>297.0284</v>
      </c>
      <c r="X101" s="30">
        <v>231.0696</v>
      </c>
      <c r="Y101" s="30">
        <v>233.0489</v>
      </c>
      <c r="Z101" s="30">
        <v>235.0646</v>
      </c>
      <c r="AA101" s="30">
        <v>247.0646</v>
      </c>
      <c r="AB101" s="30">
        <v>249.0438</v>
      </c>
      <c r="AC101" s="30">
        <v>249.0806</v>
      </c>
      <c r="AD101" s="31">
        <v>251.0595</v>
      </c>
      <c r="AE101" s="30">
        <v>251.0625</v>
      </c>
      <c r="AF101" s="30">
        <v>263.0595</v>
      </c>
      <c r="AG101" s="30">
        <v>265.0393</v>
      </c>
      <c r="AH101" s="30">
        <v>265.0752</v>
      </c>
      <c r="AI101" s="30">
        <v>267.0547</v>
      </c>
      <c r="AJ101" s="30">
        <v>267.0547</v>
      </c>
      <c r="AK101" s="31">
        <v>279.0542</v>
      </c>
      <c r="AL101" s="31">
        <v>281.07</v>
      </c>
      <c r="AM101" s="30">
        <v>283.0493</v>
      </c>
      <c r="AN101" s="30">
        <v>283.0855</v>
      </c>
      <c r="AO101" s="30">
        <v>295.049</v>
      </c>
      <c r="AP101" s="30">
        <v>297.0648</v>
      </c>
      <c r="AQ101" s="30">
        <v>293.1793</v>
      </c>
      <c r="AR101" s="30">
        <v>303.1272</v>
      </c>
      <c r="AS101" s="30">
        <v>309.1736</v>
      </c>
      <c r="AT101" s="30">
        <v>309.1741</v>
      </c>
      <c r="AU101" s="30">
        <v>315.1271</v>
      </c>
      <c r="AV101" s="30">
        <v>317.1428</v>
      </c>
      <c r="AW101" s="32">
        <v>309.1768</v>
      </c>
      <c r="AX101" s="30">
        <v>321.1384</v>
      </c>
      <c r="AY101" s="30">
        <v>323.1531</v>
      </c>
      <c r="AZ101" s="30">
        <v>333.1013</v>
      </c>
      <c r="BA101" s="30">
        <v>347.117</v>
      </c>
      <c r="BB101" s="30">
        <v>349.1326</v>
      </c>
      <c r="BC101" s="30">
        <v>211.0364</v>
      </c>
      <c r="BD101" s="30">
        <v>225.0062</v>
      </c>
      <c r="BE101" s="30">
        <v>262.0558</v>
      </c>
      <c r="BF101" s="31">
        <v>265.0391</v>
      </c>
      <c r="BG101" s="30">
        <v>278.0517</v>
      </c>
      <c r="BH101" s="30">
        <v>281.0325</v>
      </c>
      <c r="BI101" s="30">
        <v>325.0524</v>
      </c>
      <c r="BJ101" s="30">
        <v>269.9921</v>
      </c>
      <c r="BK101" s="30">
        <v>269.9921</v>
      </c>
      <c r="BL101" s="30">
        <v>310.0238</v>
      </c>
      <c r="BM101" s="30">
        <v>389.014</v>
      </c>
      <c r="BN101" s="30">
        <v>242.9816</v>
      </c>
      <c r="BO101" s="30">
        <v>260.0082</v>
      </c>
      <c r="BP101" s="30">
        <v>273.9874</v>
      </c>
      <c r="BQ101" s="30">
        <v>294.0653</v>
      </c>
      <c r="BR101" s="30">
        <v>294.0653</v>
      </c>
      <c r="BS101" s="30">
        <v>296.0446</v>
      </c>
      <c r="BT101" s="30">
        <v>310.0602</v>
      </c>
      <c r="BU101" s="30">
        <v>312.0395</v>
      </c>
      <c r="BV101" s="30">
        <v>312.0759</v>
      </c>
      <c r="BW101" s="30">
        <v>324.0394</v>
      </c>
      <c r="BX101" s="30">
        <v>326.0551</v>
      </c>
      <c r="BY101" s="30">
        <v>328.0708</v>
      </c>
      <c r="BZ101" s="30">
        <v>342.05</v>
      </c>
      <c r="CA101" s="30">
        <v>362.1279</v>
      </c>
      <c r="CB101" s="30">
        <v>382.1177</v>
      </c>
      <c r="CC101" s="33">
        <v>257.0139</v>
      </c>
      <c r="CD101" s="34">
        <v>273.0063</v>
      </c>
      <c r="CE101" s="34">
        <v>275.0228</v>
      </c>
      <c r="CF101" s="34">
        <v>320.0021</v>
      </c>
      <c r="CG101" s="34">
        <v>217.9751</v>
      </c>
      <c r="CH101" s="34">
        <v>231.0333</v>
      </c>
      <c r="CI101" s="34">
        <v>287.0243</v>
      </c>
      <c r="CJ101" s="34">
        <v>289.0387</v>
      </c>
    </row>
    <row r="102" ht="15.75" customHeight="1">
      <c r="A102" s="8" t="s">
        <v>99</v>
      </c>
      <c r="B102" s="4" t="s">
        <v>100</v>
      </c>
      <c r="C102" s="38">
        <v>45714.0</v>
      </c>
      <c r="D102" s="38">
        <v>374149.0</v>
      </c>
      <c r="E102" s="38">
        <v>133429.0</v>
      </c>
      <c r="F102" s="38">
        <v>0.0</v>
      </c>
      <c r="G102" s="38">
        <v>122690.0</v>
      </c>
      <c r="H102" s="38">
        <v>61150.0</v>
      </c>
      <c r="I102" s="38">
        <v>0.0</v>
      </c>
      <c r="J102" s="38">
        <v>42182.0</v>
      </c>
      <c r="K102" s="38">
        <v>23761.0</v>
      </c>
      <c r="L102" s="38">
        <v>61905.0</v>
      </c>
      <c r="M102" s="38">
        <v>22509.0</v>
      </c>
      <c r="N102" s="38">
        <v>20064.0</v>
      </c>
      <c r="O102" s="38">
        <v>37003.0</v>
      </c>
      <c r="P102" s="38">
        <v>34948.0</v>
      </c>
      <c r="Q102" s="38">
        <v>0.0</v>
      </c>
      <c r="R102" s="38">
        <v>0.0</v>
      </c>
      <c r="S102" s="38">
        <v>0.0</v>
      </c>
      <c r="T102" s="38">
        <v>0.0</v>
      </c>
      <c r="U102" s="38">
        <v>23774.0</v>
      </c>
      <c r="V102" s="38">
        <v>24632.0</v>
      </c>
      <c r="W102" s="38">
        <v>0.0</v>
      </c>
      <c r="X102" s="38">
        <v>130683.0</v>
      </c>
      <c r="Y102" s="38">
        <v>162735.0</v>
      </c>
      <c r="Z102" s="38">
        <v>250934.0</v>
      </c>
      <c r="AA102" s="38">
        <v>91601.0</v>
      </c>
      <c r="AB102" s="38">
        <v>28381.0</v>
      </c>
      <c r="AC102" s="38">
        <v>262948.0</v>
      </c>
      <c r="AD102" s="39">
        <v>332003.0</v>
      </c>
      <c r="AE102" s="38" t="s">
        <v>38</v>
      </c>
      <c r="AF102" s="38">
        <v>116027.0</v>
      </c>
      <c r="AG102" s="38">
        <v>63705.0</v>
      </c>
      <c r="AH102" s="38">
        <v>301142.0</v>
      </c>
      <c r="AI102" s="38">
        <v>17650.0</v>
      </c>
      <c r="AJ102" s="38">
        <v>65303.0</v>
      </c>
      <c r="AK102" s="40">
        <v>315470.0</v>
      </c>
      <c r="AL102" s="39">
        <v>224536.0</v>
      </c>
      <c r="AM102" s="38">
        <v>13230.0</v>
      </c>
      <c r="AN102" s="38">
        <v>46630.0</v>
      </c>
      <c r="AO102" s="38">
        <v>162911.0</v>
      </c>
      <c r="AP102" s="38">
        <v>22958.0</v>
      </c>
      <c r="AQ102" s="38">
        <v>4373640.0</v>
      </c>
      <c r="AR102" s="38">
        <v>0.0</v>
      </c>
      <c r="AS102" s="38">
        <v>0.0</v>
      </c>
      <c r="AT102" s="38">
        <v>4947474.0</v>
      </c>
      <c r="AU102" s="38">
        <v>0.0</v>
      </c>
      <c r="AV102" s="38">
        <v>0.0</v>
      </c>
      <c r="AX102" s="38">
        <v>30731.0</v>
      </c>
      <c r="AY102" s="38">
        <v>134208.0</v>
      </c>
      <c r="AZ102" s="38">
        <v>122073.0</v>
      </c>
      <c r="BA102" s="38">
        <v>0.0</v>
      </c>
      <c r="BB102" s="38">
        <v>18184.0</v>
      </c>
      <c r="BC102" s="38">
        <v>216323.0</v>
      </c>
      <c r="BD102" s="38">
        <v>33160.0</v>
      </c>
      <c r="BE102" s="38">
        <v>24872.0</v>
      </c>
      <c r="BF102" s="38">
        <v>95946.0</v>
      </c>
      <c r="BG102" s="38">
        <v>0.0</v>
      </c>
      <c r="BH102" s="38">
        <v>0.0</v>
      </c>
      <c r="BI102" s="38">
        <v>0.0</v>
      </c>
      <c r="BJ102" s="38">
        <v>27185.0</v>
      </c>
      <c r="BK102" s="38">
        <v>18907.0</v>
      </c>
      <c r="BL102" s="38">
        <v>0.0</v>
      </c>
      <c r="BM102" s="38">
        <v>0.0</v>
      </c>
      <c r="BN102" s="38">
        <v>0.0</v>
      </c>
      <c r="BO102" s="38">
        <v>0.0</v>
      </c>
      <c r="BP102" s="38">
        <v>0.0</v>
      </c>
      <c r="BQ102" s="38">
        <v>494544.0</v>
      </c>
      <c r="BR102" s="38">
        <v>1029150.0</v>
      </c>
      <c r="BS102" s="38">
        <v>644194.0</v>
      </c>
      <c r="BT102" s="38">
        <v>21192.0</v>
      </c>
      <c r="BU102" s="38">
        <v>0.0</v>
      </c>
      <c r="BV102" s="38">
        <v>13726.0</v>
      </c>
      <c r="BW102" s="38">
        <v>10779.0</v>
      </c>
      <c r="BX102" s="38">
        <v>93911.0</v>
      </c>
      <c r="BY102" s="38">
        <v>27819.0</v>
      </c>
      <c r="BZ102" s="38">
        <v>0.0</v>
      </c>
      <c r="CA102" s="38">
        <v>0.0</v>
      </c>
      <c r="CB102" s="38">
        <v>0.0</v>
      </c>
      <c r="CC102" s="38">
        <v>0.0</v>
      </c>
      <c r="CD102" s="38">
        <v>0.0</v>
      </c>
      <c r="CE102" s="38">
        <v>0.0</v>
      </c>
      <c r="CF102" s="38">
        <v>0.0</v>
      </c>
      <c r="CG102" s="38">
        <v>0.0</v>
      </c>
      <c r="CH102" s="38">
        <v>0.0</v>
      </c>
      <c r="CI102" s="38">
        <v>0.0</v>
      </c>
      <c r="CJ102" s="38">
        <v>0.0</v>
      </c>
    </row>
    <row r="103" ht="15.75" customHeight="1">
      <c r="A103" s="15"/>
      <c r="B103" s="4" t="s">
        <v>101</v>
      </c>
      <c r="C103" s="38">
        <v>60646.0</v>
      </c>
      <c r="D103" s="38">
        <v>379905.0</v>
      </c>
      <c r="E103" s="38">
        <v>124197.0</v>
      </c>
      <c r="F103" s="38">
        <v>23610.0</v>
      </c>
      <c r="G103" s="38">
        <v>138269.0</v>
      </c>
      <c r="H103" s="38">
        <v>47403.0</v>
      </c>
      <c r="I103" s="38">
        <v>0.0</v>
      </c>
      <c r="J103" s="38">
        <v>104705.0</v>
      </c>
      <c r="K103" s="38">
        <v>32658.0</v>
      </c>
      <c r="L103" s="38">
        <v>115707.0</v>
      </c>
      <c r="M103" s="38">
        <v>22291.0</v>
      </c>
      <c r="N103" s="38">
        <v>11267.0</v>
      </c>
      <c r="O103" s="38">
        <v>65929.0</v>
      </c>
      <c r="P103" s="38">
        <v>49343.0</v>
      </c>
      <c r="Q103" s="38">
        <v>0.0</v>
      </c>
      <c r="R103" s="38">
        <v>0.0</v>
      </c>
      <c r="S103" s="38">
        <v>0.0</v>
      </c>
      <c r="T103" s="38">
        <v>0.0</v>
      </c>
      <c r="U103" s="38">
        <v>24119.0</v>
      </c>
      <c r="V103" s="38">
        <v>61001.0</v>
      </c>
      <c r="W103" s="38">
        <v>12128.0</v>
      </c>
      <c r="X103" s="38">
        <v>103040.0</v>
      </c>
      <c r="Y103" s="38">
        <v>269019.0</v>
      </c>
      <c r="Z103" s="38">
        <v>256958.0</v>
      </c>
      <c r="AA103" s="38">
        <v>106066.0</v>
      </c>
      <c r="AB103" s="38">
        <v>36231.0</v>
      </c>
      <c r="AC103" s="38">
        <v>286692.0</v>
      </c>
      <c r="AD103" s="39">
        <v>427379.0</v>
      </c>
      <c r="AE103" s="38" t="s">
        <v>38</v>
      </c>
      <c r="AF103" s="38">
        <v>204974.0</v>
      </c>
      <c r="AG103" s="38">
        <v>156974.0</v>
      </c>
      <c r="AH103" s="38">
        <v>451775.0</v>
      </c>
      <c r="AI103" s="38">
        <v>45430.0</v>
      </c>
      <c r="AJ103" s="38">
        <v>187137.0</v>
      </c>
      <c r="AK103" s="40">
        <v>453891.0</v>
      </c>
      <c r="AL103" s="39">
        <v>390888.0</v>
      </c>
      <c r="AM103" s="38">
        <v>61251.0</v>
      </c>
      <c r="AN103" s="38">
        <v>35170.0</v>
      </c>
      <c r="AO103" s="38">
        <v>160911.0</v>
      </c>
      <c r="AP103" s="38">
        <v>44001.0</v>
      </c>
      <c r="AQ103" s="38">
        <v>3581884.0</v>
      </c>
      <c r="AR103" s="38">
        <v>0.0</v>
      </c>
      <c r="AS103" s="38">
        <v>0.0</v>
      </c>
      <c r="AT103" s="38">
        <v>3224665.0</v>
      </c>
      <c r="AU103" s="38">
        <v>0.0</v>
      </c>
      <c r="AV103" s="38">
        <v>0.0</v>
      </c>
      <c r="AX103" s="38">
        <v>55146.0</v>
      </c>
      <c r="AY103" s="38">
        <v>94166.0</v>
      </c>
      <c r="AZ103" s="38">
        <v>0.0</v>
      </c>
      <c r="BA103" s="38">
        <v>0.0</v>
      </c>
      <c r="BB103" s="38">
        <v>26783.0</v>
      </c>
      <c r="BC103" s="38">
        <v>196154.0</v>
      </c>
      <c r="BD103" s="38">
        <v>10616.0</v>
      </c>
      <c r="BE103" s="38">
        <v>24259.0</v>
      </c>
      <c r="BF103" s="38">
        <v>156974.0</v>
      </c>
      <c r="BG103" s="38">
        <v>0.0</v>
      </c>
      <c r="BH103" s="38">
        <v>11228.0</v>
      </c>
      <c r="BI103" s="38">
        <v>0.0</v>
      </c>
      <c r="BJ103" s="38">
        <v>25634.0</v>
      </c>
      <c r="BK103" s="38">
        <v>19515.0</v>
      </c>
      <c r="BL103" s="38">
        <v>0.0</v>
      </c>
      <c r="BM103" s="38">
        <v>0.0</v>
      </c>
      <c r="BN103" s="38">
        <v>0.0</v>
      </c>
      <c r="BO103" s="38">
        <v>0.0</v>
      </c>
      <c r="BP103" s="38">
        <v>0.0</v>
      </c>
      <c r="BQ103" s="38">
        <v>489987.0</v>
      </c>
      <c r="BR103" s="38">
        <v>946340.0</v>
      </c>
      <c r="BS103" s="38">
        <v>958764.0</v>
      </c>
      <c r="BT103" s="38">
        <v>26021.0</v>
      </c>
      <c r="BU103" s="38">
        <v>0.0</v>
      </c>
      <c r="BV103" s="38">
        <v>26904.0</v>
      </c>
      <c r="BW103" s="38">
        <v>14609.0</v>
      </c>
      <c r="BX103" s="38">
        <v>171668.0</v>
      </c>
      <c r="BY103" s="38">
        <v>22491.0</v>
      </c>
      <c r="BZ103" s="38">
        <v>12379.0</v>
      </c>
      <c r="CA103" s="38">
        <v>0.0</v>
      </c>
      <c r="CB103" s="38">
        <v>0.0</v>
      </c>
      <c r="CC103" s="38">
        <v>0.0</v>
      </c>
      <c r="CD103" s="38">
        <v>0.0</v>
      </c>
      <c r="CE103" s="38">
        <v>0.0</v>
      </c>
      <c r="CF103" s="38">
        <v>0.0</v>
      </c>
      <c r="CG103" s="38">
        <v>0.0</v>
      </c>
      <c r="CH103" s="38">
        <v>37008.0</v>
      </c>
    </row>
    <row r="104" ht="15.75" customHeight="1">
      <c r="A104" s="15"/>
      <c r="B104" s="4" t="s">
        <v>102</v>
      </c>
      <c r="C104" s="38">
        <v>95769.0</v>
      </c>
      <c r="D104" s="38">
        <v>486151.0</v>
      </c>
      <c r="E104" s="38">
        <v>90731.0</v>
      </c>
      <c r="F104" s="38">
        <v>15448.0</v>
      </c>
      <c r="G104" s="38">
        <v>176927.0</v>
      </c>
      <c r="H104" s="38">
        <v>59193.0</v>
      </c>
      <c r="I104" s="38">
        <v>0.0</v>
      </c>
      <c r="J104" s="38">
        <v>173330.0</v>
      </c>
      <c r="K104" s="38">
        <v>34597.0</v>
      </c>
      <c r="L104" s="38">
        <v>226569.0</v>
      </c>
      <c r="M104" s="38">
        <v>42149.0</v>
      </c>
      <c r="N104" s="38">
        <v>46857.0</v>
      </c>
      <c r="O104" s="38">
        <v>42207.0</v>
      </c>
      <c r="P104" s="38">
        <v>56637.0</v>
      </c>
      <c r="Q104" s="38">
        <v>0.0</v>
      </c>
      <c r="R104" s="38">
        <v>0.0</v>
      </c>
      <c r="S104" s="38">
        <v>0.0</v>
      </c>
      <c r="T104" s="38">
        <v>0.0</v>
      </c>
      <c r="U104" s="38">
        <v>22929.0</v>
      </c>
      <c r="V104" s="38">
        <v>57583.0</v>
      </c>
      <c r="W104" s="38">
        <v>22847.0</v>
      </c>
      <c r="X104" s="38">
        <v>133977.0</v>
      </c>
      <c r="Y104" s="38">
        <v>299366.0</v>
      </c>
      <c r="Z104" s="38">
        <v>249579.0</v>
      </c>
      <c r="AA104" s="38">
        <v>190514.0</v>
      </c>
      <c r="AB104" s="38">
        <v>48103.0</v>
      </c>
      <c r="AC104" s="38">
        <v>331324.0</v>
      </c>
      <c r="AD104" s="39">
        <v>609726.0</v>
      </c>
      <c r="AE104" s="38" t="s">
        <v>38</v>
      </c>
      <c r="AF104" s="38">
        <v>305499.0</v>
      </c>
      <c r="AG104" s="38">
        <v>209231.0</v>
      </c>
      <c r="AH104" s="38">
        <v>609626.0</v>
      </c>
      <c r="AI104" s="38">
        <v>139870.0</v>
      </c>
      <c r="AJ104" s="38">
        <v>261709.0</v>
      </c>
      <c r="AK104" s="40">
        <v>552467.0</v>
      </c>
      <c r="AL104" s="39">
        <v>469488.0</v>
      </c>
      <c r="AM104" s="38">
        <v>63256.0</v>
      </c>
      <c r="AN104" s="38">
        <v>31228.0</v>
      </c>
      <c r="AO104" s="38">
        <v>211760.0</v>
      </c>
      <c r="AP104" s="38">
        <v>40087.0</v>
      </c>
      <c r="AQ104" s="38">
        <v>4445821.0</v>
      </c>
      <c r="AR104" s="38">
        <v>0.0</v>
      </c>
      <c r="AS104" s="38">
        <v>0.0</v>
      </c>
      <c r="AT104" s="38">
        <v>2148538.0</v>
      </c>
      <c r="AU104" s="38">
        <v>0.0</v>
      </c>
      <c r="AV104" s="38">
        <v>20439.0</v>
      </c>
      <c r="AX104" s="38">
        <v>72430.0</v>
      </c>
      <c r="AY104" s="38">
        <v>107848.0</v>
      </c>
      <c r="AZ104" s="38">
        <v>0.0</v>
      </c>
      <c r="BA104" s="38">
        <v>0.0</v>
      </c>
      <c r="BB104" s="38">
        <v>33592.0</v>
      </c>
      <c r="BC104" s="38">
        <v>205537.0</v>
      </c>
      <c r="BD104" s="38">
        <v>12282.0</v>
      </c>
      <c r="BE104" s="38">
        <v>0.0</v>
      </c>
      <c r="BF104" s="38">
        <v>209231.0</v>
      </c>
      <c r="BG104" s="38">
        <v>0.0</v>
      </c>
      <c r="BH104" s="38">
        <v>21307.0</v>
      </c>
      <c r="BI104" s="38">
        <v>0.0</v>
      </c>
      <c r="BJ104" s="38">
        <v>25107.0</v>
      </c>
      <c r="BK104" s="38">
        <v>20233.0</v>
      </c>
      <c r="BL104" s="38">
        <v>0.0</v>
      </c>
      <c r="BM104" s="38">
        <v>0.0</v>
      </c>
      <c r="BN104" s="38">
        <v>0.0</v>
      </c>
      <c r="BO104" s="38">
        <v>0.0</v>
      </c>
      <c r="BP104" s="38">
        <v>0.0</v>
      </c>
      <c r="BQ104" s="38">
        <v>555966.0</v>
      </c>
      <c r="BR104" s="38">
        <v>1073752.0</v>
      </c>
      <c r="BS104" s="38">
        <v>972686.0</v>
      </c>
      <c r="BT104" s="38">
        <v>39572.0</v>
      </c>
      <c r="BU104" s="38">
        <v>0.0</v>
      </c>
      <c r="BV104" s="38">
        <v>30695.0</v>
      </c>
      <c r="BW104" s="38">
        <v>10194.0</v>
      </c>
      <c r="BX104" s="38">
        <v>181486.0</v>
      </c>
      <c r="BY104" s="38">
        <v>49759.0</v>
      </c>
      <c r="BZ104" s="38">
        <v>0.0</v>
      </c>
      <c r="CA104" s="38">
        <v>0.0</v>
      </c>
      <c r="CB104" s="38">
        <v>0.0</v>
      </c>
      <c r="CC104" s="38">
        <v>0.0</v>
      </c>
      <c r="CD104" s="38">
        <v>0.0</v>
      </c>
      <c r="CE104" s="38">
        <v>0.0</v>
      </c>
      <c r="CF104" s="38">
        <v>0.0</v>
      </c>
      <c r="CG104" s="38">
        <v>0.0</v>
      </c>
      <c r="CH104" s="38">
        <v>40412.0</v>
      </c>
    </row>
    <row r="105" ht="15.75" customHeight="1">
      <c r="A105" s="15"/>
      <c r="B105" s="4" t="s">
        <v>103</v>
      </c>
      <c r="C105" s="38">
        <v>76462.0</v>
      </c>
      <c r="D105" s="38">
        <v>352284.0</v>
      </c>
      <c r="E105" s="38">
        <v>106931.0</v>
      </c>
      <c r="F105" s="38">
        <v>20357.0</v>
      </c>
      <c r="G105" s="38">
        <v>147155.0</v>
      </c>
      <c r="H105" s="38">
        <v>58912.0</v>
      </c>
      <c r="I105" s="38">
        <v>0.0</v>
      </c>
      <c r="J105" s="38">
        <v>96185.0</v>
      </c>
      <c r="K105" s="38">
        <v>31314.0</v>
      </c>
      <c r="L105" s="38">
        <v>110718.0</v>
      </c>
      <c r="M105" s="38">
        <v>33894.0</v>
      </c>
      <c r="N105" s="38">
        <v>41015.0</v>
      </c>
      <c r="O105" s="38">
        <v>51555.0</v>
      </c>
      <c r="P105" s="38">
        <v>27312.0</v>
      </c>
      <c r="Q105" s="38">
        <v>0.0</v>
      </c>
      <c r="R105" s="38">
        <v>0.0</v>
      </c>
      <c r="S105" s="38">
        <v>0.0</v>
      </c>
      <c r="T105" s="38">
        <v>0.0</v>
      </c>
      <c r="U105" s="38">
        <v>38256.0</v>
      </c>
      <c r="V105" s="38">
        <v>52450.0</v>
      </c>
      <c r="W105" s="38">
        <v>17599.0</v>
      </c>
      <c r="X105" s="38">
        <v>126788.0</v>
      </c>
      <c r="Y105" s="38">
        <v>400080.0</v>
      </c>
      <c r="Z105" s="38">
        <v>247475.0</v>
      </c>
      <c r="AA105" s="38">
        <v>272186.0</v>
      </c>
      <c r="AB105" s="38">
        <v>76117.0</v>
      </c>
      <c r="AC105" s="38">
        <v>350804.0</v>
      </c>
      <c r="AD105" s="39">
        <v>588241.0</v>
      </c>
      <c r="AE105" s="38" t="s">
        <v>38</v>
      </c>
      <c r="AF105" s="38">
        <v>247722.0</v>
      </c>
      <c r="AG105" s="38">
        <v>287837.0</v>
      </c>
      <c r="AH105" s="38">
        <v>634573.0</v>
      </c>
      <c r="AI105" s="38">
        <v>95769.0</v>
      </c>
      <c r="AJ105" s="38">
        <v>302591.0</v>
      </c>
      <c r="AK105" s="40">
        <v>571598.0</v>
      </c>
      <c r="AL105" s="39">
        <v>457740.0</v>
      </c>
      <c r="AM105" s="38">
        <v>50308.0</v>
      </c>
      <c r="AN105" s="38">
        <v>60274.0</v>
      </c>
      <c r="AO105" s="38">
        <v>182986.0</v>
      </c>
      <c r="AP105" s="38">
        <v>40767.0</v>
      </c>
      <c r="AQ105" s="38">
        <v>3952230.0</v>
      </c>
      <c r="AR105" s="38">
        <v>0.0</v>
      </c>
      <c r="AS105" s="38">
        <v>0.0</v>
      </c>
      <c r="AT105" s="38">
        <v>2884731.0</v>
      </c>
      <c r="AU105" s="38">
        <v>0.0</v>
      </c>
      <c r="AV105" s="38">
        <v>0.0</v>
      </c>
      <c r="AX105" s="38">
        <v>65785.0</v>
      </c>
      <c r="AY105" s="38">
        <v>97711.0</v>
      </c>
      <c r="AZ105" s="38">
        <v>13765.0</v>
      </c>
      <c r="BA105" s="38">
        <v>0.0</v>
      </c>
      <c r="BB105" s="38">
        <v>33592.0</v>
      </c>
      <c r="BC105" s="38">
        <v>167815.0</v>
      </c>
      <c r="BD105" s="38">
        <v>11753.0</v>
      </c>
      <c r="BE105" s="38">
        <v>21139.0</v>
      </c>
      <c r="BF105" s="38">
        <v>287937.0</v>
      </c>
      <c r="BG105" s="38">
        <v>0.0</v>
      </c>
      <c r="BH105" s="38">
        <v>11442.0</v>
      </c>
      <c r="BI105" s="38">
        <v>0.0</v>
      </c>
      <c r="BJ105" s="38">
        <v>21910.0</v>
      </c>
      <c r="BK105" s="38">
        <v>19819.0</v>
      </c>
      <c r="BL105" s="38">
        <v>0.0</v>
      </c>
      <c r="BM105" s="38">
        <v>0.0</v>
      </c>
      <c r="BN105" s="38">
        <v>0.0</v>
      </c>
      <c r="BO105" s="38">
        <v>0.0</v>
      </c>
      <c r="BP105" s="38">
        <v>0.0</v>
      </c>
      <c r="BQ105" s="38">
        <v>603981.0</v>
      </c>
      <c r="BR105" s="38">
        <v>1067922.0</v>
      </c>
      <c r="BS105" s="38">
        <v>1132219.0</v>
      </c>
      <c r="BT105" s="38">
        <v>38613.0</v>
      </c>
      <c r="BU105" s="38">
        <v>0.0</v>
      </c>
      <c r="BV105" s="38">
        <v>33780.0</v>
      </c>
      <c r="BW105" s="38">
        <v>0.0</v>
      </c>
      <c r="BX105" s="38">
        <v>197404.0</v>
      </c>
      <c r="BY105" s="38">
        <v>50931.0</v>
      </c>
      <c r="BZ105" s="38">
        <v>0.0</v>
      </c>
      <c r="CA105" s="38">
        <v>0.0</v>
      </c>
      <c r="CB105" s="38">
        <v>0.0</v>
      </c>
      <c r="CC105" s="38">
        <v>0.0</v>
      </c>
      <c r="CD105" s="38">
        <v>0.0</v>
      </c>
      <c r="CE105" s="38">
        <v>0.0</v>
      </c>
      <c r="CF105" s="38">
        <v>0.0</v>
      </c>
      <c r="CG105" s="38">
        <v>0.0</v>
      </c>
      <c r="CH105" s="38">
        <v>39365.0</v>
      </c>
    </row>
    <row r="106" ht="15.75" customHeight="1">
      <c r="A106" s="15"/>
      <c r="B106" s="4" t="s">
        <v>104</v>
      </c>
      <c r="C106" s="38">
        <v>32200.0</v>
      </c>
      <c r="D106" s="38">
        <v>205258.0</v>
      </c>
      <c r="E106" s="38">
        <v>94638.0</v>
      </c>
      <c r="F106" s="38">
        <v>11676.0</v>
      </c>
      <c r="G106" s="38">
        <v>51728.0</v>
      </c>
      <c r="H106" s="38">
        <v>61447.0</v>
      </c>
      <c r="I106" s="38">
        <v>0.0</v>
      </c>
      <c r="J106" s="38">
        <v>36528.0</v>
      </c>
      <c r="K106" s="38">
        <v>13888.0</v>
      </c>
      <c r="L106" s="38">
        <v>53290.0</v>
      </c>
      <c r="M106" s="38">
        <v>0.0</v>
      </c>
      <c r="N106" s="38">
        <v>0.0</v>
      </c>
      <c r="O106" s="38">
        <v>17176.0</v>
      </c>
      <c r="P106" s="38">
        <v>20716.0</v>
      </c>
      <c r="Q106" s="38">
        <v>0.0</v>
      </c>
      <c r="R106" s="38">
        <v>0.0</v>
      </c>
      <c r="S106" s="38">
        <v>0.0</v>
      </c>
      <c r="T106" s="38">
        <v>0.0</v>
      </c>
      <c r="U106" s="38">
        <v>17517.0</v>
      </c>
      <c r="V106" s="38">
        <v>15148.0</v>
      </c>
      <c r="W106" s="38">
        <v>0.0</v>
      </c>
      <c r="X106" s="38">
        <v>67475.0</v>
      </c>
      <c r="Y106" s="38">
        <v>204222.0</v>
      </c>
      <c r="Z106" s="38">
        <v>230810.0</v>
      </c>
      <c r="AA106" s="38">
        <v>69982.0</v>
      </c>
      <c r="AB106" s="38">
        <v>34459.0</v>
      </c>
      <c r="AC106" s="38">
        <v>149654.0</v>
      </c>
      <c r="AD106" s="39">
        <v>302238.0</v>
      </c>
      <c r="AE106" s="38" t="s">
        <v>38</v>
      </c>
      <c r="AF106" s="38">
        <v>78945.0</v>
      </c>
      <c r="AG106" s="38">
        <v>74199.0</v>
      </c>
      <c r="AH106" s="38">
        <v>138660.0</v>
      </c>
      <c r="AI106" s="38">
        <v>0.0</v>
      </c>
      <c r="AJ106" s="38">
        <v>97557.0</v>
      </c>
      <c r="AK106" s="40">
        <v>228165.0</v>
      </c>
      <c r="AL106" s="39">
        <v>318617.0</v>
      </c>
      <c r="AM106" s="38">
        <v>20251.0</v>
      </c>
      <c r="AN106" s="38">
        <v>69389.0</v>
      </c>
      <c r="AO106" s="38">
        <v>113084.0</v>
      </c>
      <c r="AP106" s="38">
        <v>22192.0</v>
      </c>
      <c r="AQ106" s="38">
        <v>3964079.0</v>
      </c>
      <c r="AR106" s="38">
        <v>0.0</v>
      </c>
      <c r="AS106" s="38">
        <v>0.0</v>
      </c>
      <c r="AT106" s="38">
        <v>1729937.0</v>
      </c>
      <c r="AU106" s="38">
        <v>0.0</v>
      </c>
      <c r="AV106" s="38">
        <v>10871.0</v>
      </c>
      <c r="AX106" s="38">
        <v>0.0</v>
      </c>
      <c r="AY106" s="38">
        <v>48578.0</v>
      </c>
      <c r="AZ106" s="38">
        <v>0.0</v>
      </c>
      <c r="BA106" s="38">
        <v>0.0</v>
      </c>
      <c r="BB106" s="38">
        <v>27775.0</v>
      </c>
      <c r="BC106" s="38">
        <v>118690.0</v>
      </c>
      <c r="BD106" s="38">
        <v>11629.0</v>
      </c>
      <c r="BE106" s="38">
        <v>0.0</v>
      </c>
      <c r="BF106" s="38">
        <v>74089.0</v>
      </c>
      <c r="BG106" s="38">
        <v>0.0</v>
      </c>
      <c r="BH106" s="38">
        <v>0.0</v>
      </c>
      <c r="BI106" s="38">
        <v>0.0</v>
      </c>
      <c r="BJ106" s="38">
        <v>25711.0</v>
      </c>
      <c r="BK106" s="38">
        <v>18906.0</v>
      </c>
      <c r="BL106" s="38">
        <v>0.0</v>
      </c>
      <c r="BM106" s="38">
        <v>0.0</v>
      </c>
      <c r="BN106" s="38">
        <v>0.0</v>
      </c>
      <c r="BO106" s="38">
        <v>0.0</v>
      </c>
      <c r="BP106" s="38">
        <v>0.0</v>
      </c>
      <c r="BQ106" s="38">
        <v>388118.0</v>
      </c>
      <c r="BR106" s="38">
        <v>796239.0</v>
      </c>
      <c r="BS106" s="38">
        <v>667319.0</v>
      </c>
      <c r="BT106" s="38">
        <v>25158.0</v>
      </c>
      <c r="BU106" s="38">
        <v>0.0</v>
      </c>
      <c r="BV106" s="38">
        <v>18936.0</v>
      </c>
      <c r="BW106" s="38">
        <v>0.0</v>
      </c>
      <c r="BX106" s="38">
        <v>88840.0</v>
      </c>
      <c r="BY106" s="38">
        <v>11838.0</v>
      </c>
      <c r="BZ106" s="38">
        <v>13768.0</v>
      </c>
      <c r="CA106" s="38">
        <v>0.0</v>
      </c>
      <c r="CB106" s="38">
        <v>0.0</v>
      </c>
      <c r="CC106" s="38">
        <v>0.0</v>
      </c>
      <c r="CD106" s="38">
        <v>0.0</v>
      </c>
      <c r="CE106" s="38">
        <v>0.0</v>
      </c>
      <c r="CF106" s="38">
        <v>0.0</v>
      </c>
      <c r="CG106" s="38">
        <v>0.0</v>
      </c>
      <c r="CH106" s="38">
        <v>0.0</v>
      </c>
    </row>
    <row r="107" ht="15.75" customHeight="1">
      <c r="A107" s="15"/>
      <c r="B107" s="4" t="s">
        <v>105</v>
      </c>
      <c r="C107" s="38">
        <v>26221.0</v>
      </c>
      <c r="D107" s="38">
        <v>169561.0</v>
      </c>
      <c r="E107" s="38">
        <v>115370.0</v>
      </c>
      <c r="F107" s="38">
        <v>0.0</v>
      </c>
      <c r="G107" s="38">
        <v>14768.0</v>
      </c>
      <c r="H107" s="38">
        <v>25131.0</v>
      </c>
      <c r="I107" s="38">
        <v>0.0</v>
      </c>
      <c r="J107" s="38">
        <v>0.0</v>
      </c>
      <c r="K107" s="38">
        <v>32573.0</v>
      </c>
      <c r="L107" s="38">
        <v>10437.0</v>
      </c>
      <c r="M107" s="38">
        <v>0.0</v>
      </c>
      <c r="N107" s="38">
        <v>0.0</v>
      </c>
      <c r="O107" s="38">
        <v>0.0</v>
      </c>
      <c r="P107" s="38">
        <v>0.0</v>
      </c>
      <c r="Q107" s="38">
        <v>0.0</v>
      </c>
      <c r="R107" s="38">
        <v>0.0</v>
      </c>
      <c r="S107" s="38">
        <v>0.0</v>
      </c>
      <c r="T107" s="38">
        <v>0.0</v>
      </c>
      <c r="U107" s="38">
        <v>22789.0</v>
      </c>
      <c r="V107" s="38">
        <v>0.0</v>
      </c>
      <c r="W107" s="38">
        <v>0.0</v>
      </c>
      <c r="X107" s="38">
        <v>43551.0</v>
      </c>
      <c r="Y107" s="38">
        <v>167277.0</v>
      </c>
      <c r="Z107" s="38">
        <v>96954.0</v>
      </c>
      <c r="AA107" s="38">
        <v>38835.0</v>
      </c>
      <c r="AB107" s="38">
        <v>30216.0</v>
      </c>
      <c r="AC107" s="38">
        <v>107293.0</v>
      </c>
      <c r="AD107" s="39">
        <v>149783.0</v>
      </c>
      <c r="AE107" s="38" t="s">
        <v>38</v>
      </c>
      <c r="AF107" s="38">
        <v>41580.0</v>
      </c>
      <c r="AG107" s="38">
        <v>20263.0</v>
      </c>
      <c r="AH107" s="38">
        <v>76895.0</v>
      </c>
      <c r="AI107" s="38">
        <v>0.0</v>
      </c>
      <c r="AJ107" s="38">
        <v>25923.0</v>
      </c>
      <c r="AK107" s="39">
        <v>92313.0</v>
      </c>
      <c r="AL107" s="39">
        <v>188853.0</v>
      </c>
      <c r="AM107" s="38">
        <v>0.0</v>
      </c>
      <c r="AN107" s="38">
        <v>61044.0</v>
      </c>
      <c r="AO107" s="38">
        <v>46687.0</v>
      </c>
      <c r="AP107" s="38">
        <v>12186.0</v>
      </c>
      <c r="AQ107" s="38">
        <v>4644347.0</v>
      </c>
      <c r="AR107" s="38">
        <v>0.0</v>
      </c>
      <c r="AS107" s="38">
        <v>0.0</v>
      </c>
      <c r="AT107" s="38">
        <v>2556101.0</v>
      </c>
      <c r="AU107" s="38">
        <v>0.0</v>
      </c>
      <c r="AV107" s="38">
        <v>0.0</v>
      </c>
      <c r="AX107" s="38">
        <v>11109.0</v>
      </c>
      <c r="AY107" s="38">
        <v>63007.0</v>
      </c>
      <c r="AZ107" s="38">
        <v>0.0</v>
      </c>
      <c r="BA107" s="38">
        <v>0.0</v>
      </c>
      <c r="BB107" s="38">
        <v>24556.0</v>
      </c>
      <c r="BC107" s="38">
        <v>105430.0</v>
      </c>
      <c r="BD107" s="38">
        <v>11735.0</v>
      </c>
      <c r="BE107" s="38">
        <v>20643.0</v>
      </c>
      <c r="BF107" s="38">
        <v>21589.0</v>
      </c>
      <c r="BG107" s="38">
        <v>0.0</v>
      </c>
      <c r="BH107" s="38">
        <v>0.0</v>
      </c>
      <c r="BI107" s="38">
        <v>0.0</v>
      </c>
      <c r="BJ107" s="38">
        <v>23810.0</v>
      </c>
      <c r="BK107" s="38">
        <v>16998.0</v>
      </c>
      <c r="BL107" s="38">
        <v>0.0</v>
      </c>
      <c r="BM107" s="38">
        <v>0.0</v>
      </c>
      <c r="BN107" s="38">
        <v>0.0</v>
      </c>
      <c r="BO107" s="38">
        <v>0.0</v>
      </c>
      <c r="BP107" s="38">
        <v>0.0</v>
      </c>
      <c r="BQ107" s="38">
        <v>191956.0</v>
      </c>
      <c r="BR107" s="38">
        <v>397001.0</v>
      </c>
      <c r="BS107" s="38">
        <v>589197.0</v>
      </c>
      <c r="BT107" s="38">
        <v>15063.0</v>
      </c>
      <c r="BU107" s="38">
        <v>0.0</v>
      </c>
      <c r="BV107" s="38">
        <v>10621.0</v>
      </c>
      <c r="BW107" s="38">
        <v>0.0</v>
      </c>
      <c r="BX107" s="38">
        <v>67105.0</v>
      </c>
      <c r="BY107" s="38">
        <v>18592.0</v>
      </c>
      <c r="BZ107" s="38">
        <v>15012.0</v>
      </c>
      <c r="CA107" s="38">
        <v>0.0</v>
      </c>
      <c r="CB107" s="38">
        <v>0.0</v>
      </c>
      <c r="CC107" s="38">
        <v>0.0</v>
      </c>
      <c r="CD107" s="38">
        <v>0.0</v>
      </c>
      <c r="CE107" s="38">
        <v>0.0</v>
      </c>
      <c r="CF107" s="38">
        <v>0.0</v>
      </c>
      <c r="CG107" s="38">
        <v>0.0</v>
      </c>
      <c r="CH107" s="38">
        <v>0.0</v>
      </c>
    </row>
    <row r="108" ht="15.75" customHeight="1">
      <c r="A108" s="15"/>
      <c r="B108" s="4" t="s">
        <v>106</v>
      </c>
      <c r="C108" s="38">
        <v>23631.0</v>
      </c>
      <c r="D108" s="38">
        <v>275751.0</v>
      </c>
      <c r="E108" s="38">
        <v>82968.0</v>
      </c>
      <c r="F108" s="38">
        <v>0.0</v>
      </c>
      <c r="G108" s="38">
        <v>14957.0</v>
      </c>
      <c r="H108" s="38">
        <v>25804.0</v>
      </c>
      <c r="I108" s="38">
        <v>0.0</v>
      </c>
      <c r="J108" s="38">
        <v>19376.0</v>
      </c>
      <c r="K108" s="38">
        <v>0.0</v>
      </c>
      <c r="L108" s="38">
        <v>19812.0</v>
      </c>
      <c r="M108" s="38">
        <v>0.0</v>
      </c>
      <c r="N108" s="38">
        <v>0.0</v>
      </c>
      <c r="O108" s="38">
        <v>0.0</v>
      </c>
      <c r="P108" s="38">
        <v>12334.0</v>
      </c>
      <c r="Q108" s="38">
        <v>0.0</v>
      </c>
      <c r="R108" s="38">
        <v>0.0</v>
      </c>
      <c r="S108" s="38">
        <v>0.0</v>
      </c>
      <c r="T108" s="38">
        <v>0.0</v>
      </c>
      <c r="U108" s="38">
        <v>18131.0</v>
      </c>
      <c r="V108" s="38">
        <v>10760.0</v>
      </c>
      <c r="W108" s="38">
        <v>0.0</v>
      </c>
      <c r="X108" s="38">
        <v>89104.0</v>
      </c>
      <c r="Y108" s="38">
        <v>145397.0</v>
      </c>
      <c r="Z108" s="38">
        <v>144915.0</v>
      </c>
      <c r="AA108" s="38">
        <v>116817.0</v>
      </c>
      <c r="AB108" s="38">
        <v>35027.0</v>
      </c>
      <c r="AC108" s="38">
        <v>171643.0</v>
      </c>
      <c r="AD108" s="39">
        <v>203391.0</v>
      </c>
      <c r="AE108" s="38" t="s">
        <v>38</v>
      </c>
      <c r="AF108" s="38">
        <v>97605.0</v>
      </c>
      <c r="AG108" s="38">
        <v>26384.0</v>
      </c>
      <c r="AH108" s="38">
        <v>140283.0</v>
      </c>
      <c r="AI108" s="38">
        <v>14148.0</v>
      </c>
      <c r="AJ108" s="38">
        <v>53685.0</v>
      </c>
      <c r="AK108" s="39">
        <v>167162.0</v>
      </c>
      <c r="AL108" s="39">
        <v>237356.0</v>
      </c>
      <c r="AM108" s="38">
        <v>0.0</v>
      </c>
      <c r="AN108" s="38">
        <v>44320.0</v>
      </c>
      <c r="AO108" s="38">
        <v>106037.0</v>
      </c>
      <c r="AP108" s="38">
        <v>20478.0</v>
      </c>
      <c r="AQ108" s="38">
        <v>4594012.0</v>
      </c>
      <c r="AR108" s="38">
        <v>0.0</v>
      </c>
      <c r="AS108" s="38">
        <v>0.0</v>
      </c>
      <c r="AT108" s="38">
        <v>3931097.0</v>
      </c>
      <c r="AU108" s="38">
        <v>0.0</v>
      </c>
      <c r="AV108" s="38">
        <v>0.0</v>
      </c>
      <c r="AX108" s="38">
        <v>17505.0</v>
      </c>
      <c r="AY108" s="38">
        <v>78084.0</v>
      </c>
      <c r="AZ108" s="38">
        <v>15455.0</v>
      </c>
      <c r="BA108" s="38">
        <v>0.0</v>
      </c>
      <c r="BB108" s="38">
        <v>0.0</v>
      </c>
      <c r="BC108" s="38">
        <v>142578.0</v>
      </c>
      <c r="BD108" s="38">
        <v>0.0</v>
      </c>
      <c r="BE108" s="38">
        <v>17289.0</v>
      </c>
      <c r="BF108" s="38">
        <v>49349.0</v>
      </c>
      <c r="BG108" s="38">
        <v>0.0</v>
      </c>
      <c r="BH108" s="38">
        <v>0.0</v>
      </c>
      <c r="BI108" s="38">
        <v>0.0</v>
      </c>
      <c r="BJ108" s="38">
        <v>27614.0</v>
      </c>
      <c r="BK108" s="38">
        <v>15892.0</v>
      </c>
      <c r="BL108" s="38">
        <v>0.0</v>
      </c>
      <c r="BM108" s="38">
        <v>0.0</v>
      </c>
      <c r="BN108" s="38">
        <v>0.0</v>
      </c>
      <c r="BO108" s="38">
        <v>0.0</v>
      </c>
      <c r="BP108" s="38">
        <v>0.0</v>
      </c>
      <c r="BQ108" s="38">
        <v>302339.0</v>
      </c>
      <c r="BR108" s="38">
        <v>604308.0</v>
      </c>
      <c r="BS108" s="38">
        <v>665222.0</v>
      </c>
      <c r="BT108" s="38">
        <v>20734.0</v>
      </c>
      <c r="BU108" s="38">
        <v>0.0</v>
      </c>
      <c r="BV108" s="38">
        <v>0.0</v>
      </c>
      <c r="BW108" s="38">
        <v>0.0</v>
      </c>
      <c r="BX108" s="38">
        <v>85383.0</v>
      </c>
      <c r="BY108" s="38">
        <v>14328.0</v>
      </c>
      <c r="BZ108" s="38">
        <v>0.0</v>
      </c>
      <c r="CA108" s="38">
        <v>0.0</v>
      </c>
      <c r="CB108" s="38">
        <v>0.0</v>
      </c>
      <c r="CC108" s="38">
        <v>0.0</v>
      </c>
      <c r="CD108" s="38">
        <v>0.0</v>
      </c>
      <c r="CE108" s="38">
        <v>0.0</v>
      </c>
      <c r="CF108" s="38">
        <v>0.0</v>
      </c>
      <c r="CG108" s="38">
        <v>0.0</v>
      </c>
      <c r="CH108" s="38">
        <v>15981.0</v>
      </c>
    </row>
    <row r="109" ht="15.75" customHeight="1">
      <c r="A109" s="16"/>
      <c r="B109" s="4" t="s">
        <v>107</v>
      </c>
      <c r="C109" s="38">
        <v>18377.0</v>
      </c>
      <c r="D109" s="38">
        <v>353725.0</v>
      </c>
      <c r="E109" s="38">
        <v>338843.0</v>
      </c>
      <c r="F109" s="38">
        <v>0.0</v>
      </c>
      <c r="G109" s="38">
        <v>0.0</v>
      </c>
      <c r="H109" s="38">
        <v>0.0</v>
      </c>
      <c r="I109" s="38">
        <v>0.0</v>
      </c>
      <c r="J109" s="38">
        <v>0.0</v>
      </c>
      <c r="K109" s="38">
        <v>0.0</v>
      </c>
      <c r="L109" s="38">
        <v>0.0</v>
      </c>
      <c r="M109" s="38">
        <v>0.0</v>
      </c>
      <c r="N109" s="38">
        <v>0.0</v>
      </c>
      <c r="O109" s="38">
        <v>0.0</v>
      </c>
      <c r="P109" s="38">
        <v>0.0</v>
      </c>
      <c r="Q109" s="38">
        <v>0.0</v>
      </c>
      <c r="R109" s="38">
        <v>0.0</v>
      </c>
      <c r="S109" s="38">
        <v>0.0</v>
      </c>
      <c r="T109" s="38">
        <v>0.0</v>
      </c>
      <c r="U109" s="38">
        <v>24419.0</v>
      </c>
      <c r="V109" s="38">
        <v>0.0</v>
      </c>
      <c r="W109" s="38">
        <v>0.0</v>
      </c>
      <c r="X109" s="38">
        <v>93380.0</v>
      </c>
      <c r="Y109" s="38">
        <v>346076.0</v>
      </c>
      <c r="Z109" s="38">
        <v>107528.0</v>
      </c>
      <c r="AA109" s="38">
        <v>39600.0</v>
      </c>
      <c r="AB109" s="38">
        <v>120651.0</v>
      </c>
      <c r="AC109" s="38">
        <v>156343.0</v>
      </c>
      <c r="AD109" s="39">
        <v>161831.0</v>
      </c>
      <c r="AE109" s="38" t="s">
        <v>38</v>
      </c>
      <c r="AF109" s="38">
        <v>37268.0</v>
      </c>
      <c r="AG109" s="38">
        <v>0.0</v>
      </c>
      <c r="AH109" s="38">
        <v>0.0</v>
      </c>
      <c r="AI109" s="38">
        <v>0.0</v>
      </c>
      <c r="AJ109" s="38">
        <v>0.0</v>
      </c>
      <c r="AK109" s="39">
        <v>41845.0</v>
      </c>
      <c r="AL109" s="39">
        <v>170816.0</v>
      </c>
      <c r="AM109" s="38">
        <v>0.0</v>
      </c>
      <c r="AN109" s="38">
        <v>23717.0</v>
      </c>
      <c r="AO109" s="38">
        <v>31850.0</v>
      </c>
      <c r="AP109" s="38">
        <v>0.0</v>
      </c>
      <c r="AQ109" s="38">
        <v>1.0028989E7</v>
      </c>
      <c r="AR109" s="38">
        <v>0.0</v>
      </c>
      <c r="AS109" s="38">
        <v>0.0</v>
      </c>
      <c r="AT109" s="38">
        <v>3064177.0</v>
      </c>
      <c r="AU109" s="38">
        <v>0.0</v>
      </c>
      <c r="AV109" s="38">
        <v>0.0</v>
      </c>
      <c r="AX109" s="38">
        <v>0.0</v>
      </c>
      <c r="AY109" s="38">
        <v>15449.0</v>
      </c>
      <c r="AZ109" s="38">
        <v>0.0</v>
      </c>
      <c r="BA109" s="38">
        <v>0.0</v>
      </c>
      <c r="BB109" s="38">
        <v>0.0</v>
      </c>
      <c r="BC109" s="38">
        <v>60297.0</v>
      </c>
      <c r="BD109" s="38">
        <v>44086.0</v>
      </c>
      <c r="BE109" s="38">
        <v>0.0</v>
      </c>
      <c r="BF109" s="38">
        <v>0.0</v>
      </c>
      <c r="BG109" s="38">
        <v>0.0</v>
      </c>
      <c r="BH109" s="38">
        <v>0.0</v>
      </c>
      <c r="BI109" s="38">
        <v>0.0</v>
      </c>
      <c r="BJ109" s="38">
        <v>82115.0</v>
      </c>
      <c r="BK109" s="38">
        <v>62167.0</v>
      </c>
      <c r="BL109" s="38">
        <v>0.0</v>
      </c>
      <c r="BM109" s="38">
        <v>0.0</v>
      </c>
      <c r="BN109" s="38">
        <v>0.0</v>
      </c>
      <c r="BO109" s="38">
        <v>0.0</v>
      </c>
      <c r="BP109" s="38">
        <v>0.0</v>
      </c>
      <c r="BQ109" s="38">
        <v>505458.0</v>
      </c>
      <c r="BR109" s="38">
        <v>1047662.0</v>
      </c>
      <c r="BS109" s="38">
        <v>1350459.0</v>
      </c>
      <c r="BT109" s="38">
        <v>44640.0</v>
      </c>
      <c r="BU109" s="38">
        <v>0.0</v>
      </c>
      <c r="BV109" s="38">
        <v>0.0</v>
      </c>
      <c r="BW109" s="38">
        <v>37692.0</v>
      </c>
      <c r="BX109" s="38">
        <v>144396.0</v>
      </c>
      <c r="BY109" s="38">
        <v>0.0</v>
      </c>
      <c r="BZ109" s="38">
        <v>35320.0</v>
      </c>
      <c r="CA109" s="38">
        <v>0.0</v>
      </c>
      <c r="CB109" s="38">
        <v>0.0</v>
      </c>
      <c r="CC109" s="38">
        <v>0.0</v>
      </c>
      <c r="CD109" s="38">
        <v>0.0</v>
      </c>
      <c r="CE109" s="38">
        <v>0.0</v>
      </c>
      <c r="CF109" s="38">
        <v>0.0</v>
      </c>
      <c r="CG109" s="38">
        <v>0.0</v>
      </c>
      <c r="CH109" s="38">
        <v>0.0</v>
      </c>
    </row>
    <row r="110" ht="15.75" customHeight="1">
      <c r="A110" s="8" t="s">
        <v>108</v>
      </c>
      <c r="B110" s="4" t="s">
        <v>109</v>
      </c>
      <c r="C110" s="38">
        <v>51357.0</v>
      </c>
      <c r="D110" s="38">
        <v>235011.0</v>
      </c>
      <c r="E110" s="38">
        <v>111620.0</v>
      </c>
      <c r="F110" s="38">
        <v>10545.0</v>
      </c>
      <c r="G110" s="38">
        <v>71096.0</v>
      </c>
      <c r="H110" s="38">
        <v>64709.0</v>
      </c>
      <c r="I110" s="38">
        <v>0.0</v>
      </c>
      <c r="J110" s="38">
        <v>25733.0</v>
      </c>
      <c r="K110" s="38">
        <v>13900.0</v>
      </c>
      <c r="L110" s="38">
        <v>78219.0</v>
      </c>
      <c r="M110" s="38">
        <v>13156.0</v>
      </c>
      <c r="N110" s="38">
        <v>26107.0</v>
      </c>
      <c r="O110" s="38">
        <v>25571.0</v>
      </c>
      <c r="P110" s="38">
        <v>13230.0</v>
      </c>
      <c r="Q110" s="38">
        <v>0.0</v>
      </c>
      <c r="R110" s="38">
        <v>0.0</v>
      </c>
      <c r="S110" s="38">
        <v>0.0</v>
      </c>
      <c r="T110" s="38">
        <v>0.0</v>
      </c>
      <c r="U110" s="38">
        <v>29808.0</v>
      </c>
      <c r="V110" s="38">
        <v>37801.0</v>
      </c>
      <c r="W110" s="38">
        <v>0.0</v>
      </c>
      <c r="X110" s="38">
        <v>55745.0</v>
      </c>
      <c r="Y110" s="38">
        <v>266050.0</v>
      </c>
      <c r="Z110" s="38">
        <v>144420.0</v>
      </c>
      <c r="AA110" s="38">
        <v>46442.0</v>
      </c>
      <c r="AB110" s="38">
        <v>19615.0</v>
      </c>
      <c r="AC110" s="38">
        <v>132363.0</v>
      </c>
      <c r="AD110" s="39">
        <v>259802.0</v>
      </c>
      <c r="AE110" s="38" t="s">
        <v>38</v>
      </c>
      <c r="AF110" s="38">
        <v>80625.0</v>
      </c>
      <c r="AG110" s="38">
        <v>71932.0</v>
      </c>
      <c r="AH110" s="38">
        <v>174993.0</v>
      </c>
      <c r="AI110" s="38">
        <v>21545.0</v>
      </c>
      <c r="AJ110" s="38">
        <v>57581.0</v>
      </c>
      <c r="AK110" s="39">
        <v>191564.0</v>
      </c>
      <c r="AL110" s="39">
        <v>232057.0</v>
      </c>
      <c r="AM110" s="38">
        <v>16974.0</v>
      </c>
      <c r="AN110" s="38">
        <v>52885.0</v>
      </c>
      <c r="AO110" s="38">
        <v>134093.0</v>
      </c>
      <c r="AP110" s="38">
        <v>20536.0</v>
      </c>
      <c r="AQ110" s="38">
        <v>3871200.0</v>
      </c>
      <c r="AR110" s="38">
        <v>0.0</v>
      </c>
      <c r="AS110" s="38">
        <v>0.0</v>
      </c>
      <c r="AT110" s="38">
        <v>3016425.0</v>
      </c>
      <c r="AU110" s="38">
        <v>0.0</v>
      </c>
      <c r="AV110" s="38">
        <v>0.0</v>
      </c>
      <c r="AX110" s="38">
        <v>15719.0</v>
      </c>
      <c r="AY110" s="38">
        <v>82101.0</v>
      </c>
      <c r="AZ110" s="38">
        <v>0.0</v>
      </c>
      <c r="BA110" s="38">
        <v>0.0</v>
      </c>
      <c r="BB110" s="38">
        <v>15726.0</v>
      </c>
      <c r="BC110" s="38">
        <v>223806.0</v>
      </c>
      <c r="BD110" s="38">
        <v>18699.0</v>
      </c>
      <c r="BE110" s="38">
        <v>0.0</v>
      </c>
      <c r="BF110" s="38">
        <v>72087.0</v>
      </c>
      <c r="BG110" s="38">
        <v>0.0</v>
      </c>
      <c r="BH110" s="38">
        <v>0.0</v>
      </c>
      <c r="BI110" s="38">
        <v>0.0</v>
      </c>
      <c r="BJ110" s="38">
        <v>22370.0</v>
      </c>
      <c r="BK110" s="38">
        <v>18074.0</v>
      </c>
      <c r="BL110" s="38">
        <v>0.0</v>
      </c>
      <c r="BM110" s="38">
        <v>0.0</v>
      </c>
      <c r="BN110" s="38">
        <v>0.0</v>
      </c>
      <c r="BO110" s="38">
        <v>0.0</v>
      </c>
      <c r="BP110" s="38">
        <v>0.0</v>
      </c>
      <c r="BQ110" s="38">
        <v>345616.0</v>
      </c>
      <c r="BR110" s="38">
        <v>653685.0</v>
      </c>
      <c r="BS110" s="38">
        <v>762863.0</v>
      </c>
      <c r="BT110" s="38">
        <v>20495.0</v>
      </c>
      <c r="BU110" s="38">
        <v>0.0</v>
      </c>
      <c r="BV110" s="38">
        <v>13403.0</v>
      </c>
      <c r="BW110" s="38">
        <v>0.0</v>
      </c>
      <c r="BX110" s="38">
        <v>116794.0</v>
      </c>
      <c r="BY110" s="38">
        <v>13872.0</v>
      </c>
      <c r="BZ110" s="38">
        <v>15976.0</v>
      </c>
      <c r="CA110" s="38">
        <v>0.0</v>
      </c>
      <c r="CB110" s="38">
        <v>0.0</v>
      </c>
      <c r="CC110" s="38">
        <v>0.0</v>
      </c>
      <c r="CD110" s="38">
        <v>0.0</v>
      </c>
      <c r="CE110" s="38">
        <v>0.0</v>
      </c>
      <c r="CF110" s="38">
        <v>0.0</v>
      </c>
      <c r="CG110" s="38">
        <v>0.0</v>
      </c>
      <c r="CH110" s="38">
        <v>12872.0</v>
      </c>
    </row>
    <row r="111" ht="15.75" customHeight="1">
      <c r="A111" s="15"/>
      <c r="B111" s="4" t="s">
        <v>110</v>
      </c>
      <c r="C111" s="38">
        <v>19210.0</v>
      </c>
      <c r="D111" s="38">
        <v>291228.0</v>
      </c>
      <c r="E111" s="38">
        <v>104867.0</v>
      </c>
      <c r="F111" s="38">
        <v>0.0</v>
      </c>
      <c r="G111" s="38">
        <v>18112.0</v>
      </c>
      <c r="H111" s="38">
        <v>39357.0</v>
      </c>
      <c r="I111" s="38">
        <v>0.0</v>
      </c>
      <c r="J111" s="38">
        <v>0.0</v>
      </c>
      <c r="K111" s="38">
        <v>0.0</v>
      </c>
      <c r="L111" s="38">
        <v>16880.0</v>
      </c>
      <c r="M111" s="38">
        <v>0.0</v>
      </c>
      <c r="N111" s="38">
        <v>0.0</v>
      </c>
      <c r="O111" s="38">
        <v>0.0</v>
      </c>
      <c r="P111" s="38">
        <v>0.0</v>
      </c>
      <c r="Q111" s="38">
        <v>0.0</v>
      </c>
      <c r="R111" s="38">
        <v>0.0</v>
      </c>
      <c r="S111" s="38">
        <v>0.0</v>
      </c>
      <c r="T111" s="38">
        <v>0.0</v>
      </c>
      <c r="U111" s="38">
        <v>22948.0</v>
      </c>
      <c r="V111" s="38">
        <v>16965.0</v>
      </c>
      <c r="W111" s="38">
        <v>0.0</v>
      </c>
      <c r="X111" s="38">
        <v>55257.0</v>
      </c>
      <c r="Y111" s="38">
        <v>117051.0</v>
      </c>
      <c r="Z111" s="38">
        <v>145280.0</v>
      </c>
      <c r="AA111" s="38">
        <v>45641.0</v>
      </c>
      <c r="AB111" s="38">
        <v>47955.0</v>
      </c>
      <c r="AC111" s="38">
        <v>147891.0</v>
      </c>
      <c r="AD111" s="39">
        <v>208831.0</v>
      </c>
      <c r="AE111" s="38" t="s">
        <v>38</v>
      </c>
      <c r="AF111" s="38">
        <v>96016.0</v>
      </c>
      <c r="AG111" s="38">
        <v>24029.0</v>
      </c>
      <c r="AH111" s="38">
        <v>176931.0</v>
      </c>
      <c r="AI111" s="38">
        <v>14306.0</v>
      </c>
      <c r="AJ111" s="38">
        <v>29950.0</v>
      </c>
      <c r="AK111" s="39">
        <v>139470.0</v>
      </c>
      <c r="AL111" s="39">
        <v>199195.0</v>
      </c>
      <c r="AM111" s="38">
        <v>10642.0</v>
      </c>
      <c r="AN111" s="38">
        <v>37050.0</v>
      </c>
      <c r="AO111" s="38">
        <v>85244.0</v>
      </c>
      <c r="AP111" s="38">
        <v>0.0</v>
      </c>
      <c r="AQ111" s="38">
        <v>3791704.0</v>
      </c>
      <c r="AR111" s="38">
        <v>0.0</v>
      </c>
      <c r="AS111" s="38">
        <v>0.0</v>
      </c>
      <c r="AT111" s="38">
        <v>3660005.0</v>
      </c>
      <c r="AU111" s="38">
        <v>0.0</v>
      </c>
      <c r="AV111" s="38">
        <v>0.0</v>
      </c>
      <c r="AX111" s="38">
        <v>33763.0</v>
      </c>
      <c r="AY111" s="38">
        <v>76670.0</v>
      </c>
      <c r="AZ111" s="38">
        <v>10141.0</v>
      </c>
      <c r="BA111" s="38">
        <v>0.0</v>
      </c>
      <c r="BB111" s="38">
        <v>21898.0</v>
      </c>
      <c r="BC111" s="38">
        <v>239141.0</v>
      </c>
      <c r="BD111" s="38">
        <v>12709.0</v>
      </c>
      <c r="BE111" s="38">
        <v>10942.0</v>
      </c>
      <c r="BF111" s="38">
        <v>31806.0</v>
      </c>
      <c r="BG111" s="38">
        <v>0.0</v>
      </c>
      <c r="BH111" s="38">
        <v>0.0</v>
      </c>
      <c r="BI111" s="38">
        <v>0.0</v>
      </c>
      <c r="BJ111" s="38">
        <v>26707.0</v>
      </c>
      <c r="BK111" s="38">
        <v>18295.0</v>
      </c>
      <c r="BL111" s="38">
        <v>0.0</v>
      </c>
      <c r="BM111" s="38">
        <v>0.0</v>
      </c>
      <c r="BN111" s="38">
        <v>0.0</v>
      </c>
      <c r="BO111" s="38">
        <v>0.0</v>
      </c>
      <c r="BP111" s="38">
        <v>0.0</v>
      </c>
      <c r="BQ111" s="38">
        <v>256168.0</v>
      </c>
      <c r="BR111" s="38">
        <v>501016.0</v>
      </c>
      <c r="BS111" s="38">
        <v>708625.0</v>
      </c>
      <c r="BT111" s="38">
        <v>21121.0</v>
      </c>
      <c r="BU111" s="38">
        <v>0.0</v>
      </c>
      <c r="BV111" s="38">
        <v>10247.0</v>
      </c>
      <c r="BW111" s="38">
        <v>0.0</v>
      </c>
      <c r="BX111" s="38">
        <v>82533.0</v>
      </c>
      <c r="BY111" s="38">
        <v>0.0</v>
      </c>
      <c r="BZ111" s="38">
        <v>0.0</v>
      </c>
      <c r="CA111" s="38">
        <v>0.0</v>
      </c>
      <c r="CB111" s="38">
        <v>0.0</v>
      </c>
      <c r="CC111" s="38">
        <v>0.0</v>
      </c>
      <c r="CD111" s="38">
        <v>0.0</v>
      </c>
      <c r="CE111" s="38">
        <v>0.0</v>
      </c>
      <c r="CF111" s="38">
        <v>0.0</v>
      </c>
      <c r="CG111" s="38">
        <v>0.0</v>
      </c>
      <c r="CH111" s="38">
        <v>11566.0</v>
      </c>
    </row>
    <row r="112" ht="15.75" customHeight="1">
      <c r="A112" s="15"/>
      <c r="B112" s="4" t="s">
        <v>111</v>
      </c>
      <c r="C112" s="38">
        <v>33926.0</v>
      </c>
      <c r="D112" s="38">
        <v>316980.0</v>
      </c>
      <c r="E112" s="38">
        <v>128871.0</v>
      </c>
      <c r="F112" s="38">
        <v>0.0</v>
      </c>
      <c r="G112" s="38">
        <v>110134.0</v>
      </c>
      <c r="H112" s="38">
        <v>41894.0</v>
      </c>
      <c r="I112" s="38">
        <v>0.0</v>
      </c>
      <c r="J112" s="38">
        <v>51410.0</v>
      </c>
      <c r="K112" s="38">
        <v>0.0</v>
      </c>
      <c r="L112" s="38">
        <v>73998.0</v>
      </c>
      <c r="M112" s="38">
        <v>0.0</v>
      </c>
      <c r="N112" s="38">
        <v>25309.0</v>
      </c>
      <c r="O112" s="38">
        <v>17302.0</v>
      </c>
      <c r="P112" s="38">
        <v>14641.0</v>
      </c>
      <c r="Q112" s="38">
        <v>0.0</v>
      </c>
      <c r="R112" s="38">
        <v>0.0</v>
      </c>
      <c r="S112" s="38">
        <v>0.0</v>
      </c>
      <c r="T112" s="38">
        <v>0.0</v>
      </c>
      <c r="U112" s="38">
        <v>26719.0</v>
      </c>
      <c r="V112" s="38">
        <v>22465.0</v>
      </c>
      <c r="W112" s="38">
        <v>0.0</v>
      </c>
      <c r="X112" s="38">
        <v>94049.0</v>
      </c>
      <c r="Y112" s="38">
        <v>102094.0</v>
      </c>
      <c r="Z112" s="38">
        <v>145349.0</v>
      </c>
      <c r="AA112" s="38">
        <v>52186.0</v>
      </c>
      <c r="AB112" s="38">
        <v>49379.0</v>
      </c>
      <c r="AC112" s="38">
        <v>194110.0</v>
      </c>
      <c r="AD112" s="39">
        <v>229971.0</v>
      </c>
      <c r="AE112" s="38" t="s">
        <v>38</v>
      </c>
      <c r="AF112" s="38">
        <v>132074.0</v>
      </c>
      <c r="AG112" s="38">
        <v>71812.0</v>
      </c>
      <c r="AH112" s="38">
        <v>180520.0</v>
      </c>
      <c r="AI112" s="38">
        <v>29787.0</v>
      </c>
      <c r="AJ112" s="38">
        <v>94381.0</v>
      </c>
      <c r="AK112" s="39">
        <v>197714.0</v>
      </c>
      <c r="AL112" s="39">
        <v>255804.0</v>
      </c>
      <c r="AM112" s="38">
        <v>16517.0</v>
      </c>
      <c r="AN112" s="38">
        <v>38608.0</v>
      </c>
      <c r="AO112" s="38">
        <v>119010.0</v>
      </c>
      <c r="AP112" s="38">
        <v>29369.0</v>
      </c>
      <c r="AQ112" s="38">
        <v>4612208.0</v>
      </c>
      <c r="AR112" s="38">
        <v>0.0</v>
      </c>
      <c r="AS112" s="38">
        <v>0.0</v>
      </c>
      <c r="AT112" s="38">
        <v>5270123.0</v>
      </c>
      <c r="AU112" s="38">
        <v>0.0</v>
      </c>
      <c r="AV112" s="38">
        <v>20348.0</v>
      </c>
      <c r="AX112" s="38">
        <v>28574.0</v>
      </c>
      <c r="AY112" s="38">
        <v>37654.0</v>
      </c>
      <c r="AZ112" s="38">
        <v>19003.0</v>
      </c>
      <c r="BA112" s="38">
        <v>0.0</v>
      </c>
      <c r="BB112" s="38">
        <v>27157.0</v>
      </c>
      <c r="BC112" s="38">
        <v>217746.0</v>
      </c>
      <c r="BD112" s="38">
        <v>22032.0</v>
      </c>
      <c r="BE112" s="38">
        <v>0.0</v>
      </c>
      <c r="BF112" s="38">
        <v>63046.0</v>
      </c>
      <c r="BG112" s="38">
        <v>0.0</v>
      </c>
      <c r="BH112" s="38">
        <v>14239.0</v>
      </c>
      <c r="BI112" s="38">
        <v>0.0</v>
      </c>
      <c r="BJ112" s="38">
        <v>19540.0</v>
      </c>
      <c r="BK112" s="38">
        <v>19512.0</v>
      </c>
      <c r="BL112" s="38">
        <v>0.0</v>
      </c>
      <c r="BM112" s="38">
        <v>0.0</v>
      </c>
      <c r="BN112" s="38">
        <v>0.0</v>
      </c>
      <c r="BO112" s="38">
        <v>0.0</v>
      </c>
      <c r="BP112" s="38">
        <v>0.0</v>
      </c>
      <c r="BQ112" s="38">
        <v>345783.0</v>
      </c>
      <c r="BR112" s="38">
        <v>691802.0</v>
      </c>
      <c r="BS112" s="38">
        <v>753992.0</v>
      </c>
      <c r="BT112" s="38">
        <v>25150.0</v>
      </c>
      <c r="BU112" s="38">
        <v>0.0</v>
      </c>
      <c r="BV112" s="38">
        <v>10671.0</v>
      </c>
      <c r="BW112" s="38">
        <v>0.0</v>
      </c>
      <c r="BX112" s="38">
        <v>117765.0</v>
      </c>
      <c r="BY112" s="38">
        <v>22441.0</v>
      </c>
      <c r="BZ112" s="38">
        <v>0.0</v>
      </c>
      <c r="CA112" s="38">
        <v>0.0</v>
      </c>
      <c r="CB112" s="38">
        <v>0.0</v>
      </c>
      <c r="CC112" s="38">
        <v>0.0</v>
      </c>
      <c r="CD112" s="38">
        <v>0.0</v>
      </c>
      <c r="CE112" s="38">
        <v>0.0</v>
      </c>
      <c r="CF112" s="38">
        <v>0.0</v>
      </c>
      <c r="CG112" s="38">
        <v>0.0</v>
      </c>
      <c r="CH112" s="38">
        <v>20444.0</v>
      </c>
    </row>
    <row r="113" ht="15.75" customHeight="1">
      <c r="A113" s="15"/>
      <c r="B113" s="4" t="s">
        <v>112</v>
      </c>
      <c r="C113" s="38">
        <v>30515.0</v>
      </c>
      <c r="D113" s="38">
        <v>268571.0</v>
      </c>
      <c r="E113" s="38">
        <v>123823.0</v>
      </c>
      <c r="F113" s="38">
        <v>0.0</v>
      </c>
      <c r="G113" s="38">
        <v>63027.0</v>
      </c>
      <c r="H113" s="38">
        <v>48977.0</v>
      </c>
      <c r="I113" s="38">
        <v>0.0</v>
      </c>
      <c r="J113" s="38">
        <v>42026.0</v>
      </c>
      <c r="K113" s="38">
        <v>13217.0</v>
      </c>
      <c r="L113" s="38">
        <v>42560.0</v>
      </c>
      <c r="M113" s="38">
        <v>0.0</v>
      </c>
      <c r="N113" s="38">
        <v>0.0</v>
      </c>
      <c r="O113" s="38">
        <v>12491.0</v>
      </c>
      <c r="P113" s="38">
        <v>10320.0</v>
      </c>
      <c r="Q113" s="38">
        <v>0.0</v>
      </c>
      <c r="R113" s="38">
        <v>0.0</v>
      </c>
      <c r="S113" s="38">
        <v>0.0</v>
      </c>
      <c r="T113" s="38">
        <v>0.0</v>
      </c>
      <c r="U113" s="38">
        <v>27709.0</v>
      </c>
      <c r="V113" s="38">
        <v>27244.0</v>
      </c>
      <c r="W113" s="38">
        <v>0.0</v>
      </c>
      <c r="X113" s="38">
        <v>74667.0</v>
      </c>
      <c r="Y113" s="38">
        <v>129663.0</v>
      </c>
      <c r="Z113" s="38">
        <v>128758.0</v>
      </c>
      <c r="AA113" s="38">
        <v>70098.0</v>
      </c>
      <c r="AB113" s="38">
        <v>37388.0</v>
      </c>
      <c r="AC113" s="38">
        <v>122969.0</v>
      </c>
      <c r="AD113" s="39">
        <v>186815.0</v>
      </c>
      <c r="AE113" s="38" t="s">
        <v>38</v>
      </c>
      <c r="AF113" s="38">
        <v>101766.0</v>
      </c>
      <c r="AG113" s="38">
        <v>44835.0</v>
      </c>
      <c r="AH113" s="38">
        <v>86775.0</v>
      </c>
      <c r="AI113" s="38">
        <v>22125.0</v>
      </c>
      <c r="AJ113" s="38">
        <v>30656.0</v>
      </c>
      <c r="AK113" s="39">
        <v>172452.0</v>
      </c>
      <c r="AL113" s="39">
        <v>192124.0</v>
      </c>
      <c r="AM113" s="38">
        <v>17513.0</v>
      </c>
      <c r="AN113" s="38">
        <v>47220.0</v>
      </c>
      <c r="AO113" s="38">
        <v>93488.0</v>
      </c>
      <c r="AP113" s="38">
        <v>32454.0</v>
      </c>
      <c r="AQ113" s="38">
        <v>4147710.0</v>
      </c>
      <c r="AR113" s="38">
        <v>0.0</v>
      </c>
      <c r="AS113" s="38">
        <v>0.0</v>
      </c>
      <c r="AT113" s="38">
        <v>3258928.0</v>
      </c>
      <c r="AU113" s="38">
        <v>0.0</v>
      </c>
      <c r="AV113" s="38">
        <v>25405.0</v>
      </c>
      <c r="AX113" s="38">
        <v>28268.0</v>
      </c>
      <c r="AY113" s="38">
        <v>58869.0</v>
      </c>
      <c r="AZ113" s="38">
        <v>20436.0</v>
      </c>
      <c r="BA113" s="38">
        <v>0.0</v>
      </c>
      <c r="BB113" s="38">
        <v>13697.0</v>
      </c>
      <c r="BC113" s="38">
        <v>242007.0</v>
      </c>
      <c r="BD113" s="38">
        <v>0.0</v>
      </c>
      <c r="BE113" s="38">
        <v>26623.0</v>
      </c>
      <c r="BF113" s="38">
        <v>42693.0</v>
      </c>
      <c r="BG113" s="38">
        <v>0.0</v>
      </c>
      <c r="BH113" s="38">
        <v>10845.0</v>
      </c>
      <c r="BI113" s="38">
        <v>0.0</v>
      </c>
      <c r="BJ113" s="38">
        <v>25785.0</v>
      </c>
      <c r="BK113" s="38">
        <v>15715.0</v>
      </c>
      <c r="BL113" s="38">
        <v>0.0</v>
      </c>
      <c r="BM113" s="38">
        <v>0.0</v>
      </c>
      <c r="BN113" s="38">
        <v>0.0</v>
      </c>
      <c r="BO113" s="38">
        <v>0.0</v>
      </c>
      <c r="BP113" s="38">
        <v>0.0</v>
      </c>
      <c r="BQ113" s="38">
        <v>314917.0</v>
      </c>
      <c r="BR113" s="38">
        <v>660128.0</v>
      </c>
      <c r="BS113" s="38">
        <v>656143.0</v>
      </c>
      <c r="BT113" s="38">
        <v>0.0</v>
      </c>
      <c r="BU113" s="38">
        <v>0.0</v>
      </c>
      <c r="BV113" s="38">
        <v>11548.0</v>
      </c>
      <c r="BW113" s="38">
        <v>0.0</v>
      </c>
      <c r="BX113" s="38">
        <v>70421.0</v>
      </c>
      <c r="BY113" s="38">
        <v>18183.0</v>
      </c>
      <c r="BZ113" s="38">
        <v>0.0</v>
      </c>
      <c r="CA113" s="38">
        <v>0.0</v>
      </c>
      <c r="CB113" s="38">
        <v>0.0</v>
      </c>
      <c r="CC113" s="38">
        <v>0.0</v>
      </c>
      <c r="CD113" s="38">
        <v>0.0</v>
      </c>
      <c r="CE113" s="38">
        <v>0.0</v>
      </c>
      <c r="CF113" s="38">
        <v>0.0</v>
      </c>
      <c r="CG113" s="38">
        <v>0.0</v>
      </c>
      <c r="CH113" s="38">
        <v>0.0</v>
      </c>
    </row>
    <row r="114" ht="15.75" customHeight="1">
      <c r="A114" s="15"/>
      <c r="B114" s="4" t="s">
        <v>113</v>
      </c>
      <c r="C114" s="38">
        <v>68453.0</v>
      </c>
      <c r="D114" s="38">
        <v>271163.0</v>
      </c>
      <c r="E114" s="38">
        <v>161167.0</v>
      </c>
      <c r="F114" s="38">
        <v>10200.0</v>
      </c>
      <c r="G114" s="38">
        <v>215400.0</v>
      </c>
      <c r="H114" s="38">
        <v>55483.0</v>
      </c>
      <c r="I114" s="38">
        <v>0.0</v>
      </c>
      <c r="J114" s="38">
        <v>118586.0</v>
      </c>
      <c r="K114" s="38">
        <v>29647.0</v>
      </c>
      <c r="L114" s="38">
        <v>135581.0</v>
      </c>
      <c r="M114" s="38">
        <v>26891.0</v>
      </c>
      <c r="N114" s="38">
        <v>58918.0</v>
      </c>
      <c r="O114" s="38">
        <v>50422.0</v>
      </c>
      <c r="P114" s="38">
        <v>55152.0</v>
      </c>
      <c r="Q114" s="38">
        <v>0.0</v>
      </c>
      <c r="R114" s="38">
        <v>0.0</v>
      </c>
      <c r="S114" s="38">
        <v>0.0</v>
      </c>
      <c r="T114" s="38">
        <v>0.0</v>
      </c>
      <c r="U114" s="38">
        <v>29309.0</v>
      </c>
      <c r="V114" s="38">
        <v>33505.0</v>
      </c>
      <c r="W114" s="38">
        <v>0.0</v>
      </c>
      <c r="X114" s="38">
        <v>38079.0</v>
      </c>
      <c r="Y114" s="38">
        <v>263918.0</v>
      </c>
      <c r="Z114" s="38">
        <v>320266.0</v>
      </c>
      <c r="AA114" s="38">
        <v>92842.0</v>
      </c>
      <c r="AB114" s="38">
        <v>16415.0</v>
      </c>
      <c r="AC114" s="38">
        <v>145616.0</v>
      </c>
      <c r="AD114" s="39">
        <v>303490.0</v>
      </c>
      <c r="AE114" s="38" t="s">
        <v>38</v>
      </c>
      <c r="AF114" s="38">
        <v>123726.0</v>
      </c>
      <c r="AG114" s="38">
        <v>87819.0</v>
      </c>
      <c r="AH114" s="38">
        <v>209865.0</v>
      </c>
      <c r="AI114" s="38">
        <v>42740.0</v>
      </c>
      <c r="AJ114" s="38">
        <v>67340.0</v>
      </c>
      <c r="AK114" s="39">
        <v>304153.0</v>
      </c>
      <c r="AL114" s="39">
        <v>304829.0</v>
      </c>
      <c r="AM114" s="38">
        <v>41955.0</v>
      </c>
      <c r="AN114" s="38">
        <v>60911.0</v>
      </c>
      <c r="AO114" s="38">
        <v>141299.0</v>
      </c>
      <c r="AP114" s="38">
        <v>23363.0</v>
      </c>
      <c r="AQ114" s="38">
        <v>3968617.0</v>
      </c>
      <c r="AR114" s="38">
        <v>0.0</v>
      </c>
      <c r="AS114" s="38">
        <v>0.0</v>
      </c>
      <c r="AT114" s="38">
        <v>2102045.0</v>
      </c>
      <c r="AU114" s="38">
        <v>0.0</v>
      </c>
      <c r="AV114" s="38">
        <v>0.0</v>
      </c>
      <c r="AX114" s="38">
        <v>35736.0</v>
      </c>
      <c r="AY114" s="38">
        <v>80827.0</v>
      </c>
      <c r="AZ114" s="38">
        <v>0.0</v>
      </c>
      <c r="BA114" s="38">
        <v>0.0</v>
      </c>
      <c r="BB114" s="38">
        <v>28856.0</v>
      </c>
      <c r="BC114" s="38">
        <v>179758.0</v>
      </c>
      <c r="BD114" s="38">
        <v>17401.0</v>
      </c>
      <c r="BE114" s="38">
        <v>0.0</v>
      </c>
      <c r="BF114" s="38">
        <v>87623.0</v>
      </c>
      <c r="BG114" s="38">
        <v>0.0</v>
      </c>
      <c r="BH114" s="38">
        <v>0.0</v>
      </c>
      <c r="BI114" s="38">
        <v>0.0</v>
      </c>
      <c r="BJ114" s="38">
        <v>25763.0</v>
      </c>
      <c r="BK114" s="38">
        <v>18477.0</v>
      </c>
      <c r="BL114" s="38">
        <v>0.0</v>
      </c>
      <c r="BM114" s="38">
        <v>0.0</v>
      </c>
      <c r="BN114" s="38">
        <v>0.0</v>
      </c>
      <c r="BO114" s="38">
        <v>0.0</v>
      </c>
      <c r="BP114" s="38">
        <v>0.0</v>
      </c>
      <c r="BQ114" s="38">
        <v>504304.0</v>
      </c>
      <c r="BR114" s="38">
        <v>947725.0</v>
      </c>
      <c r="BS114" s="38">
        <v>692518.0</v>
      </c>
      <c r="BT114" s="38">
        <v>23940.0</v>
      </c>
      <c r="BU114" s="38">
        <v>0.0</v>
      </c>
      <c r="BV114" s="38">
        <v>18378.0</v>
      </c>
      <c r="BW114" s="38">
        <v>0.0</v>
      </c>
      <c r="BX114" s="38">
        <v>114302.0</v>
      </c>
      <c r="BY114" s="38">
        <v>27644.0</v>
      </c>
      <c r="BZ114" s="38">
        <v>12594.0</v>
      </c>
      <c r="CA114" s="38">
        <v>0.0</v>
      </c>
      <c r="CB114" s="38">
        <v>0.0</v>
      </c>
      <c r="CC114" s="38">
        <v>0.0</v>
      </c>
      <c r="CD114" s="38">
        <v>0.0</v>
      </c>
      <c r="CE114" s="38">
        <v>0.0</v>
      </c>
      <c r="CF114" s="38">
        <v>0.0</v>
      </c>
      <c r="CG114" s="38">
        <v>0.0</v>
      </c>
      <c r="CH114" s="38">
        <v>17042.0</v>
      </c>
    </row>
    <row r="115" ht="15.75" customHeight="1">
      <c r="A115" s="15"/>
      <c r="B115" s="4" t="s">
        <v>114</v>
      </c>
      <c r="C115" s="38">
        <v>96469.0</v>
      </c>
      <c r="D115" s="38">
        <v>278273.0</v>
      </c>
      <c r="E115" s="38">
        <v>138316.0</v>
      </c>
      <c r="F115" s="38">
        <v>26601.0</v>
      </c>
      <c r="G115" s="38">
        <v>199037.0</v>
      </c>
      <c r="H115" s="38">
        <v>40618.0</v>
      </c>
      <c r="I115" s="38">
        <v>0.0</v>
      </c>
      <c r="J115" s="38">
        <v>154980.0</v>
      </c>
      <c r="K115" s="38">
        <v>37835.0</v>
      </c>
      <c r="L115" s="38">
        <v>195205.0</v>
      </c>
      <c r="M115" s="38">
        <v>47097.0</v>
      </c>
      <c r="N115" s="38">
        <v>95919.0</v>
      </c>
      <c r="O115" s="38">
        <v>84934.0</v>
      </c>
      <c r="P115" s="38">
        <v>96902.0</v>
      </c>
      <c r="Q115" s="38">
        <v>0.0</v>
      </c>
      <c r="R115" s="38">
        <v>0.0</v>
      </c>
      <c r="S115" s="38">
        <v>0.0</v>
      </c>
      <c r="T115" s="38">
        <v>0.0</v>
      </c>
      <c r="U115" s="38">
        <v>27669.0</v>
      </c>
      <c r="V115" s="38">
        <v>70393.0</v>
      </c>
      <c r="W115" s="38">
        <v>23521.0</v>
      </c>
      <c r="X115" s="38">
        <v>51484.0</v>
      </c>
      <c r="Y115" s="38">
        <v>234546.0</v>
      </c>
      <c r="Z115" s="38">
        <v>229480.0</v>
      </c>
      <c r="AA115" s="38">
        <v>75574.0</v>
      </c>
      <c r="AB115" s="38">
        <v>34197.0</v>
      </c>
      <c r="AC115" s="38">
        <v>190715.0</v>
      </c>
      <c r="AD115" s="39">
        <v>271033.0</v>
      </c>
      <c r="AE115" s="38" t="s">
        <v>38</v>
      </c>
      <c r="AF115" s="38">
        <v>150878.0</v>
      </c>
      <c r="AG115" s="38">
        <v>105505.0</v>
      </c>
      <c r="AH115" s="38">
        <v>209440.0</v>
      </c>
      <c r="AI115" s="38">
        <v>67693.0</v>
      </c>
      <c r="AJ115" s="38">
        <v>101642.0</v>
      </c>
      <c r="AK115" s="39">
        <v>361179.0</v>
      </c>
      <c r="AL115" s="39">
        <v>342730.0</v>
      </c>
      <c r="AM115" s="38">
        <v>43130.0</v>
      </c>
      <c r="AN115" s="38">
        <v>45522.0</v>
      </c>
      <c r="AO115" s="38">
        <v>123766.0</v>
      </c>
      <c r="AP115" s="38">
        <v>33938.0</v>
      </c>
      <c r="AQ115" s="38">
        <v>4016963.0</v>
      </c>
      <c r="AR115" s="38">
        <v>0.0</v>
      </c>
      <c r="AS115" s="38">
        <v>0.0</v>
      </c>
      <c r="AT115" s="38">
        <v>1543526.0</v>
      </c>
      <c r="AU115" s="38">
        <v>0.0</v>
      </c>
      <c r="AV115" s="38">
        <v>147730.0</v>
      </c>
      <c r="AX115" s="38">
        <v>44194.0</v>
      </c>
      <c r="AY115" s="38">
        <v>51106.0</v>
      </c>
      <c r="AZ115" s="38">
        <v>0.0</v>
      </c>
      <c r="BA115" s="38">
        <v>0.0</v>
      </c>
      <c r="BB115" s="38">
        <v>18675.0</v>
      </c>
      <c r="BC115" s="38">
        <v>230000.0</v>
      </c>
      <c r="BD115" s="38">
        <v>13665.0</v>
      </c>
      <c r="BE115" s="38">
        <v>0.0</v>
      </c>
      <c r="BF115" s="38">
        <v>105300.0</v>
      </c>
      <c r="BG115" s="38">
        <v>0.0</v>
      </c>
      <c r="BH115" s="38">
        <v>0.0</v>
      </c>
      <c r="BI115" s="38">
        <v>0.0</v>
      </c>
      <c r="BJ115" s="38">
        <v>22169.0</v>
      </c>
      <c r="BK115" s="38">
        <v>17515.0</v>
      </c>
      <c r="BL115" s="38">
        <v>0.0</v>
      </c>
      <c r="BM115" s="38">
        <v>0.0</v>
      </c>
      <c r="BN115" s="38">
        <v>0.0</v>
      </c>
      <c r="BO115" s="38">
        <v>0.0</v>
      </c>
      <c r="BP115" s="38">
        <v>0.0</v>
      </c>
      <c r="BQ115" s="38">
        <v>315778.0</v>
      </c>
      <c r="BR115" s="38">
        <v>651790.0</v>
      </c>
      <c r="BS115" s="38">
        <v>654631.0</v>
      </c>
      <c r="BT115" s="38">
        <v>22547.0</v>
      </c>
      <c r="BU115" s="38">
        <v>0.0</v>
      </c>
      <c r="BV115" s="38">
        <v>13400.0</v>
      </c>
      <c r="BW115" s="38">
        <v>0.0</v>
      </c>
      <c r="BX115" s="38">
        <v>94960.0</v>
      </c>
      <c r="BY115" s="38">
        <v>17647.0</v>
      </c>
      <c r="BZ115" s="38">
        <v>0.0</v>
      </c>
      <c r="CA115" s="38">
        <v>0.0</v>
      </c>
      <c r="CB115" s="38">
        <v>0.0</v>
      </c>
      <c r="CC115" s="38">
        <v>0.0</v>
      </c>
      <c r="CD115" s="38">
        <v>0.0</v>
      </c>
      <c r="CE115" s="38">
        <v>0.0</v>
      </c>
      <c r="CF115" s="38">
        <v>0.0</v>
      </c>
      <c r="CG115" s="38">
        <v>0.0</v>
      </c>
      <c r="CH115" s="38">
        <v>0.0</v>
      </c>
    </row>
    <row r="116" ht="15.75" customHeight="1">
      <c r="A116" s="49"/>
      <c r="B116" s="53" t="s">
        <v>115</v>
      </c>
    </row>
    <row r="117" ht="15.75" customHeight="1">
      <c r="A117" s="8" t="s">
        <v>15</v>
      </c>
      <c r="B117" s="4" t="s">
        <v>116</v>
      </c>
    </row>
    <row r="118" ht="15.75" customHeight="1">
      <c r="A118" s="15"/>
      <c r="B118" s="4" t="s">
        <v>117</v>
      </c>
    </row>
    <row r="119" ht="15.75" customHeight="1">
      <c r="A119" s="15"/>
      <c r="B119" s="4" t="s">
        <v>118</v>
      </c>
    </row>
    <row r="120" ht="15.75" customHeight="1">
      <c r="A120" s="15"/>
      <c r="B120" s="4" t="s">
        <v>119</v>
      </c>
    </row>
    <row r="121" ht="15.75" customHeight="1">
      <c r="A121" s="15"/>
      <c r="B121" s="4" t="s">
        <v>120</v>
      </c>
    </row>
    <row r="122" ht="15.75" customHeight="1">
      <c r="A122" s="15"/>
      <c r="B122" s="4" t="s">
        <v>121</v>
      </c>
    </row>
    <row r="123" ht="15.75" customHeight="1">
      <c r="A123" s="15"/>
      <c r="B123" s="4" t="s">
        <v>122</v>
      </c>
    </row>
    <row r="124" ht="15.75" customHeight="1">
      <c r="A124" s="16"/>
      <c r="B124" s="4" t="s">
        <v>123</v>
      </c>
    </row>
    <row r="125" ht="15.75" customHeight="1">
      <c r="A125" s="8" t="s">
        <v>124</v>
      </c>
      <c r="B125" s="4" t="s">
        <v>125</v>
      </c>
    </row>
    <row r="126" ht="15.75" customHeight="1">
      <c r="A126" s="15"/>
      <c r="B126" s="4" t="s">
        <v>126</v>
      </c>
    </row>
    <row r="127" ht="15.75" customHeight="1">
      <c r="A127" s="15"/>
      <c r="B127" s="4" t="s">
        <v>127</v>
      </c>
    </row>
    <row r="128" ht="15.75" customHeight="1">
      <c r="A128" s="15"/>
      <c r="B128" s="4" t="s">
        <v>128</v>
      </c>
    </row>
    <row r="129" ht="15.75" customHeight="1">
      <c r="A129" s="15"/>
      <c r="B129" s="4" t="s">
        <v>129</v>
      </c>
    </row>
    <row r="130" ht="15.75" customHeight="1">
      <c r="A130" s="15"/>
      <c r="B130" s="4" t="s">
        <v>130</v>
      </c>
    </row>
    <row r="131" ht="15.75" customHeight="1">
      <c r="A131" s="15"/>
      <c r="B131" s="4" t="s">
        <v>131</v>
      </c>
    </row>
    <row r="132" ht="15.75" customHeight="1">
      <c r="A132" s="16"/>
      <c r="B132" s="4" t="s">
        <v>132</v>
      </c>
    </row>
    <row r="133" ht="15.75" customHeight="1">
      <c r="A133" s="8" t="s">
        <v>24</v>
      </c>
      <c r="B133" s="4" t="s">
        <v>133</v>
      </c>
    </row>
    <row r="134" ht="15.75" customHeight="1">
      <c r="A134" s="15"/>
      <c r="B134" s="4" t="s">
        <v>134</v>
      </c>
    </row>
    <row r="135" ht="15.75" customHeight="1">
      <c r="A135" s="15"/>
      <c r="B135" s="4" t="s">
        <v>135</v>
      </c>
    </row>
    <row r="136" ht="15.75" customHeight="1">
      <c r="A136" s="15"/>
      <c r="B136" s="4" t="s">
        <v>136</v>
      </c>
    </row>
    <row r="137" ht="15.75" customHeight="1">
      <c r="A137" s="15"/>
      <c r="B137" s="4" t="s">
        <v>137</v>
      </c>
    </row>
    <row r="138" ht="15.75" customHeight="1">
      <c r="A138" s="15"/>
      <c r="B138" s="4" t="s">
        <v>138</v>
      </c>
    </row>
    <row r="139" ht="15.75" customHeight="1">
      <c r="A139" s="15"/>
      <c r="B139" s="4" t="s">
        <v>139</v>
      </c>
    </row>
    <row r="140" ht="15.75" customHeight="1">
      <c r="A140" s="16"/>
      <c r="B140" s="4" t="s">
        <v>140</v>
      </c>
    </row>
    <row r="141" ht="15.75" customHeight="1">
      <c r="A141" s="8" t="s">
        <v>33</v>
      </c>
      <c r="B141" s="4" t="s">
        <v>141</v>
      </c>
      <c r="C141" s="38">
        <v>0.0</v>
      </c>
      <c r="D141" s="38">
        <v>430888.0</v>
      </c>
      <c r="E141" s="38">
        <v>42280.0</v>
      </c>
      <c r="F141" s="38">
        <v>13034.0</v>
      </c>
      <c r="G141" s="38">
        <v>38176.0</v>
      </c>
      <c r="H141" s="38">
        <v>0.0</v>
      </c>
      <c r="I141" s="38">
        <v>0.0</v>
      </c>
      <c r="J141" s="38">
        <v>63419.0</v>
      </c>
      <c r="K141" s="38">
        <v>70771.0</v>
      </c>
      <c r="L141" s="38">
        <v>66081.0</v>
      </c>
      <c r="M141" s="38">
        <v>0.0</v>
      </c>
      <c r="N141" s="38">
        <v>18447.0</v>
      </c>
      <c r="O141" s="38">
        <v>70839.0</v>
      </c>
      <c r="P141" s="38">
        <v>16344.0</v>
      </c>
      <c r="Q141" s="38">
        <v>11170.0</v>
      </c>
      <c r="R141" s="38">
        <v>0.0</v>
      </c>
      <c r="S141" s="38">
        <v>0.0</v>
      </c>
      <c r="T141" s="38">
        <v>0.0</v>
      </c>
      <c r="U141" s="38">
        <v>0.0</v>
      </c>
      <c r="V141" s="38">
        <v>60295.0</v>
      </c>
      <c r="W141" s="38">
        <v>11327.0</v>
      </c>
      <c r="X141" s="38">
        <v>230637.0</v>
      </c>
      <c r="Y141" s="38">
        <v>256012.0</v>
      </c>
      <c r="Z141" s="38">
        <v>705550.0</v>
      </c>
      <c r="AA141" s="38">
        <v>193224.0</v>
      </c>
      <c r="AB141" s="38">
        <v>100723.0</v>
      </c>
      <c r="AC141" s="38">
        <v>208663.0</v>
      </c>
      <c r="AD141" s="40">
        <v>337629.0</v>
      </c>
      <c r="AE141" s="39" t="s">
        <v>38</v>
      </c>
      <c r="AF141" s="38">
        <v>156319.0</v>
      </c>
      <c r="AG141" s="38">
        <v>26612.0</v>
      </c>
      <c r="AH141" s="38">
        <v>230612.0</v>
      </c>
      <c r="AI141" s="38">
        <v>82021.0</v>
      </c>
      <c r="AJ141" s="38">
        <v>93902.0</v>
      </c>
      <c r="AK141" s="40">
        <v>217294.0</v>
      </c>
      <c r="AL141" s="40">
        <v>505424.0</v>
      </c>
      <c r="AM141" s="38">
        <v>27167.0</v>
      </c>
      <c r="AN141" s="38">
        <v>160567.0</v>
      </c>
      <c r="AO141" s="38">
        <v>36770.0</v>
      </c>
      <c r="AP141" s="38">
        <v>38981.0</v>
      </c>
      <c r="AQ141" s="38">
        <v>6258796.0</v>
      </c>
      <c r="AR141" s="38">
        <v>14652.0</v>
      </c>
      <c r="AS141" s="38">
        <v>0.0</v>
      </c>
      <c r="AT141" s="38">
        <v>3644520.0</v>
      </c>
      <c r="AU141" s="38">
        <v>0.0</v>
      </c>
      <c r="AV141" s="38">
        <v>20855.0</v>
      </c>
      <c r="AX141" s="38">
        <v>100000.0</v>
      </c>
      <c r="AY141" s="38">
        <v>146244.0</v>
      </c>
      <c r="AZ141" s="38">
        <v>11815.0</v>
      </c>
      <c r="BA141" s="38">
        <v>43066.0</v>
      </c>
      <c r="BB141" s="38">
        <v>82106.0</v>
      </c>
      <c r="BC141" s="38">
        <v>204398.0</v>
      </c>
      <c r="BD141" s="38">
        <v>38878.0</v>
      </c>
      <c r="BE141" s="38">
        <v>0.0</v>
      </c>
      <c r="BF141" s="38">
        <v>26784.0</v>
      </c>
      <c r="BG141" s="38">
        <v>0.0</v>
      </c>
      <c r="BH141" s="38">
        <v>53096.0</v>
      </c>
      <c r="BI141" s="38">
        <v>0.0</v>
      </c>
      <c r="BJ141" s="38">
        <v>24023.0</v>
      </c>
      <c r="BK141" s="38">
        <v>23021.0</v>
      </c>
      <c r="BL141" s="38">
        <v>0.0</v>
      </c>
      <c r="BM141" s="38">
        <v>0.0</v>
      </c>
      <c r="BN141" s="38">
        <v>0.0</v>
      </c>
      <c r="BO141" s="38">
        <v>0.0</v>
      </c>
      <c r="BP141" s="38">
        <v>0.0</v>
      </c>
      <c r="CA141" s="38">
        <v>0.0</v>
      </c>
      <c r="CB141" s="38">
        <v>0.0</v>
      </c>
    </row>
    <row r="142" ht="15.75" customHeight="1">
      <c r="A142" s="15"/>
      <c r="B142" s="4" t="s">
        <v>142</v>
      </c>
      <c r="C142" s="38">
        <v>0.0</v>
      </c>
      <c r="D142" s="38">
        <v>339795.0</v>
      </c>
      <c r="E142" s="38">
        <v>70055.0</v>
      </c>
      <c r="F142" s="38">
        <v>18534.0</v>
      </c>
      <c r="G142" s="38">
        <v>39650.0</v>
      </c>
      <c r="H142" s="38">
        <v>0.0</v>
      </c>
      <c r="I142" s="38">
        <v>0.0</v>
      </c>
      <c r="J142" s="38">
        <v>59904.0</v>
      </c>
      <c r="K142" s="38">
        <v>65775.0</v>
      </c>
      <c r="L142" s="38">
        <v>75482.0</v>
      </c>
      <c r="M142" s="38">
        <v>0.0</v>
      </c>
      <c r="N142" s="38">
        <v>31346.0</v>
      </c>
      <c r="O142" s="38">
        <v>73706.0</v>
      </c>
      <c r="P142" s="38">
        <v>19588.0</v>
      </c>
      <c r="Q142" s="38">
        <v>13321.0</v>
      </c>
      <c r="R142" s="38">
        <v>0.0</v>
      </c>
      <c r="S142" s="38">
        <v>0.0</v>
      </c>
      <c r="T142" s="38">
        <v>0.0</v>
      </c>
      <c r="U142" s="38">
        <v>0.0</v>
      </c>
      <c r="V142" s="38">
        <v>70602.0</v>
      </c>
      <c r="W142" s="38">
        <v>0.0</v>
      </c>
      <c r="X142" s="38">
        <v>505757.0</v>
      </c>
      <c r="Y142" s="38">
        <v>337145.0</v>
      </c>
      <c r="Z142" s="38">
        <v>1059153.0</v>
      </c>
      <c r="AA142" s="38">
        <v>400608.0</v>
      </c>
      <c r="AB142" s="38">
        <v>131337.0</v>
      </c>
      <c r="AC142" s="38">
        <v>246575.0</v>
      </c>
      <c r="AD142" s="40">
        <v>343435.0</v>
      </c>
      <c r="AE142" s="38" t="s">
        <v>38</v>
      </c>
      <c r="AF142" s="38">
        <v>183492.0</v>
      </c>
      <c r="AG142" s="38">
        <v>32125.0</v>
      </c>
      <c r="AH142" s="38">
        <v>219024.0</v>
      </c>
      <c r="AI142" s="38">
        <v>73553.0</v>
      </c>
      <c r="AJ142" s="38">
        <v>80701.0</v>
      </c>
      <c r="AK142" s="40">
        <v>225742.0</v>
      </c>
      <c r="AL142" s="40">
        <v>526199.0</v>
      </c>
      <c r="AM142" s="38">
        <v>32423.0</v>
      </c>
      <c r="AN142" s="38">
        <v>181021.0</v>
      </c>
      <c r="AO142" s="38">
        <v>44294.0</v>
      </c>
      <c r="AP142" s="38">
        <v>25996.0</v>
      </c>
      <c r="AQ142" s="38">
        <v>7841834.0</v>
      </c>
      <c r="AR142" s="38">
        <v>10497.0</v>
      </c>
      <c r="AS142" s="38">
        <v>0.0</v>
      </c>
      <c r="AT142" s="38">
        <v>4183053.0</v>
      </c>
      <c r="AU142" s="38">
        <v>0.0</v>
      </c>
      <c r="AV142" s="38">
        <v>33950.0</v>
      </c>
      <c r="AX142" s="38">
        <v>73269.0</v>
      </c>
      <c r="AY142" s="38">
        <v>191804.0</v>
      </c>
      <c r="AZ142" s="38">
        <v>13883.0</v>
      </c>
      <c r="BA142" s="38">
        <v>46928.0</v>
      </c>
      <c r="BB142" s="38">
        <v>97038.0</v>
      </c>
      <c r="BC142" s="38">
        <v>191422.0</v>
      </c>
      <c r="BD142" s="38">
        <v>70683.0</v>
      </c>
      <c r="BE142" s="38">
        <v>0.0</v>
      </c>
      <c r="BF142" s="38">
        <v>23556.0</v>
      </c>
      <c r="BG142" s="38">
        <v>0.0</v>
      </c>
      <c r="BH142" s="38">
        <v>74238.0</v>
      </c>
      <c r="BI142" s="38">
        <v>0.0</v>
      </c>
      <c r="BJ142" s="38">
        <v>22282.0</v>
      </c>
      <c r="BK142" s="38">
        <v>20172.0</v>
      </c>
      <c r="BL142" s="38">
        <v>0.0</v>
      </c>
      <c r="BM142" s="38">
        <v>0.0</v>
      </c>
      <c r="BN142" s="38">
        <v>0.0</v>
      </c>
      <c r="BO142" s="38">
        <v>0.0</v>
      </c>
      <c r="BP142" s="38">
        <v>0.0</v>
      </c>
    </row>
    <row r="143" ht="15.75" customHeight="1">
      <c r="A143" s="15"/>
      <c r="B143" s="4" t="s">
        <v>143</v>
      </c>
      <c r="C143" s="38">
        <v>104560.0</v>
      </c>
      <c r="D143" s="38">
        <v>439655.0</v>
      </c>
      <c r="E143" s="38">
        <v>83862.0</v>
      </c>
      <c r="F143" s="38">
        <v>54000.0</v>
      </c>
      <c r="G143" s="38">
        <v>51891.0</v>
      </c>
      <c r="H143" s="38">
        <v>0.0</v>
      </c>
      <c r="I143" s="38">
        <v>0.0</v>
      </c>
      <c r="J143" s="38">
        <v>0.0</v>
      </c>
      <c r="K143" s="38">
        <v>123865.0</v>
      </c>
      <c r="L143" s="38">
        <v>125251.0</v>
      </c>
      <c r="M143" s="38">
        <v>31028.0</v>
      </c>
      <c r="N143" s="38">
        <v>72547.0</v>
      </c>
      <c r="O143" s="38">
        <v>352449.0</v>
      </c>
      <c r="P143" s="38">
        <v>48041.0</v>
      </c>
      <c r="Q143" s="38">
        <v>16963.0</v>
      </c>
      <c r="R143" s="38">
        <v>0.0</v>
      </c>
      <c r="S143" s="38">
        <v>0.0</v>
      </c>
      <c r="T143" s="38">
        <v>0.0</v>
      </c>
      <c r="U143" s="38">
        <v>0.0</v>
      </c>
      <c r="V143" s="38">
        <v>136480.0</v>
      </c>
      <c r="W143" s="38">
        <v>37797.0</v>
      </c>
      <c r="X143" s="38">
        <v>466079.0</v>
      </c>
      <c r="Y143" s="38">
        <v>432652.0</v>
      </c>
      <c r="Z143" s="38">
        <v>1324331.0</v>
      </c>
      <c r="AA143" s="38">
        <v>390436.0</v>
      </c>
      <c r="AB143" s="38">
        <v>178607.0</v>
      </c>
      <c r="AC143" s="38">
        <v>278690.0</v>
      </c>
      <c r="AD143" s="40">
        <v>397134.0</v>
      </c>
      <c r="AE143" s="38" t="s">
        <v>38</v>
      </c>
      <c r="AF143" s="38">
        <v>228582.0</v>
      </c>
      <c r="AG143" s="38">
        <v>65360.0</v>
      </c>
      <c r="AH143" s="38">
        <v>295215.0</v>
      </c>
      <c r="AI143" s="38">
        <v>152036.0</v>
      </c>
      <c r="AJ143" s="38">
        <v>98690.0</v>
      </c>
      <c r="AK143" s="40">
        <v>313971.0</v>
      </c>
      <c r="AL143" s="40">
        <v>602311.0</v>
      </c>
      <c r="AM143" s="38">
        <v>70085.0</v>
      </c>
      <c r="AN143" s="38">
        <v>220993.0</v>
      </c>
      <c r="AO143" s="38">
        <v>84893.0</v>
      </c>
      <c r="AP143" s="38">
        <v>34515.0</v>
      </c>
      <c r="AQ143" s="38">
        <v>5452789.0</v>
      </c>
      <c r="AR143" s="38">
        <v>13103.0</v>
      </c>
      <c r="AS143" s="38">
        <v>0.0</v>
      </c>
      <c r="AT143" s="38">
        <v>2869694.0</v>
      </c>
      <c r="AU143" s="38">
        <v>0.0</v>
      </c>
      <c r="AV143" s="38">
        <v>20517.0</v>
      </c>
      <c r="AX143" s="38">
        <v>128255.0</v>
      </c>
      <c r="AY143" s="38">
        <v>281032.0</v>
      </c>
      <c r="AZ143" s="38">
        <v>22582.0</v>
      </c>
      <c r="BA143" s="38">
        <v>18187.0</v>
      </c>
      <c r="BB143" s="38">
        <v>186383.0</v>
      </c>
      <c r="BC143" s="38">
        <v>182153.0</v>
      </c>
      <c r="BD143" s="38">
        <v>189447.0</v>
      </c>
      <c r="BE143" s="38">
        <v>0.0</v>
      </c>
      <c r="BF143" s="38">
        <v>25517.0</v>
      </c>
      <c r="BG143" s="38">
        <v>0.0</v>
      </c>
      <c r="BH143" s="38">
        <v>135511.0</v>
      </c>
      <c r="BI143" s="38">
        <v>0.0</v>
      </c>
      <c r="BJ143" s="38">
        <v>20449.0</v>
      </c>
      <c r="BK143" s="38">
        <v>19951.0</v>
      </c>
      <c r="BL143" s="38">
        <v>0.0</v>
      </c>
      <c r="BM143" s="38">
        <v>0.0</v>
      </c>
      <c r="BN143" s="38">
        <v>0.0</v>
      </c>
      <c r="BO143" s="38">
        <v>0.0</v>
      </c>
      <c r="BP143" s="38">
        <v>0.0</v>
      </c>
    </row>
    <row r="144" ht="15.75" customHeight="1">
      <c r="A144" s="15"/>
      <c r="B144" s="4" t="s">
        <v>144</v>
      </c>
      <c r="C144" s="38">
        <v>244342.0</v>
      </c>
      <c r="D144" s="38">
        <v>487170.0</v>
      </c>
      <c r="E144" s="38">
        <v>104102.0</v>
      </c>
      <c r="F144" s="38">
        <v>87923.0</v>
      </c>
      <c r="G144" s="38">
        <v>126748.0</v>
      </c>
      <c r="H144" s="38">
        <v>0.0</v>
      </c>
      <c r="I144" s="38">
        <v>0.0</v>
      </c>
      <c r="J144" s="38">
        <v>59547.0</v>
      </c>
      <c r="K144" s="38">
        <v>192154.0</v>
      </c>
      <c r="L144" s="38">
        <v>251883.0</v>
      </c>
      <c r="M144" s="38">
        <v>90144.0</v>
      </c>
      <c r="N144" s="38">
        <v>122229.0</v>
      </c>
      <c r="O144" s="38">
        <v>849656.0</v>
      </c>
      <c r="P144" s="38">
        <v>108388.0</v>
      </c>
      <c r="Q144" s="38">
        <v>110888.0</v>
      </c>
      <c r="R144" s="38">
        <v>0.0</v>
      </c>
      <c r="S144" s="38">
        <v>29392.0</v>
      </c>
      <c r="T144" s="38">
        <v>0.0</v>
      </c>
      <c r="U144" s="38">
        <v>0.0</v>
      </c>
      <c r="V144" s="38">
        <v>299635.0</v>
      </c>
      <c r="W144" s="38">
        <v>90474.0</v>
      </c>
      <c r="X144" s="38">
        <v>381008.0</v>
      </c>
      <c r="Y144" s="38">
        <v>425659.0</v>
      </c>
      <c r="Z144" s="38">
        <v>1142028.0</v>
      </c>
      <c r="AA144" s="38">
        <v>356179.0</v>
      </c>
      <c r="AB144" s="38">
        <v>142971.0</v>
      </c>
      <c r="AC144" s="38">
        <v>276782.0</v>
      </c>
      <c r="AD144" s="40">
        <v>568718.0</v>
      </c>
      <c r="AE144" s="38" t="s">
        <v>38</v>
      </c>
      <c r="AF144" s="38">
        <v>284259.0</v>
      </c>
      <c r="AG144" s="38">
        <v>133730.0</v>
      </c>
      <c r="AH144" s="38">
        <v>363537.0</v>
      </c>
      <c r="AI144" s="38">
        <v>265188.0</v>
      </c>
      <c r="AJ144" s="38">
        <v>166610.0</v>
      </c>
      <c r="AK144" s="40">
        <v>477017.0</v>
      </c>
      <c r="AL144" s="40">
        <v>801456.0</v>
      </c>
      <c r="AM144" s="38">
        <v>137630.0</v>
      </c>
      <c r="AN144" s="38">
        <v>290670.0</v>
      </c>
      <c r="AO144" s="38">
        <v>181787.0</v>
      </c>
      <c r="AP144" s="38">
        <v>61777.0</v>
      </c>
      <c r="AQ144" s="38">
        <v>4770197.0</v>
      </c>
      <c r="AR144" s="38">
        <v>0.0</v>
      </c>
      <c r="AS144" s="38">
        <v>0.0</v>
      </c>
      <c r="AT144" s="38">
        <v>2238353.0</v>
      </c>
      <c r="AU144" s="38">
        <v>0.0</v>
      </c>
      <c r="AV144" s="38">
        <v>18874.0</v>
      </c>
      <c r="AX144" s="38">
        <v>150730.0</v>
      </c>
      <c r="AY144" s="38">
        <v>252183.0</v>
      </c>
      <c r="AZ144" s="38">
        <v>25068.0</v>
      </c>
      <c r="BA144" s="38">
        <v>55698.0</v>
      </c>
      <c r="BB144" s="38">
        <v>106605.0</v>
      </c>
      <c r="BC144" s="38">
        <v>212861.0</v>
      </c>
      <c r="BD144" s="38">
        <v>447841.0</v>
      </c>
      <c r="BE144" s="38">
        <v>0.0</v>
      </c>
      <c r="BF144" s="38">
        <v>64204.0</v>
      </c>
      <c r="BG144" s="38">
        <v>0.0</v>
      </c>
      <c r="BH144" s="38">
        <v>299635.0</v>
      </c>
      <c r="BI144" s="38">
        <v>0.0</v>
      </c>
      <c r="BJ144" s="38">
        <v>20439.0</v>
      </c>
      <c r="BK144" s="38">
        <v>18512.0</v>
      </c>
      <c r="BL144" s="38">
        <v>0.0</v>
      </c>
      <c r="BM144" s="38">
        <v>0.0</v>
      </c>
      <c r="BN144" s="38">
        <v>0.0</v>
      </c>
      <c r="BO144" s="38">
        <v>33294.0</v>
      </c>
      <c r="BP144" s="38">
        <v>0.0</v>
      </c>
    </row>
    <row r="145" ht="15.75" customHeight="1">
      <c r="A145" s="15"/>
      <c r="B145" s="4" t="s">
        <v>145</v>
      </c>
      <c r="C145" s="38">
        <v>222978.0</v>
      </c>
      <c r="D145" s="38">
        <v>697367.0</v>
      </c>
      <c r="E145" s="38">
        <v>107605.0</v>
      </c>
      <c r="F145" s="38">
        <v>101286.0</v>
      </c>
      <c r="G145" s="38">
        <v>181167.0</v>
      </c>
      <c r="H145" s="38">
        <v>0.0</v>
      </c>
      <c r="I145" s="38">
        <v>0.0</v>
      </c>
      <c r="J145" s="38">
        <v>0.0</v>
      </c>
      <c r="K145" s="38">
        <v>170519.0</v>
      </c>
      <c r="L145" s="38">
        <v>269651.0</v>
      </c>
      <c r="M145" s="38">
        <v>79345.0</v>
      </c>
      <c r="N145" s="38">
        <v>151286.0</v>
      </c>
      <c r="O145" s="38">
        <v>1037781.0</v>
      </c>
      <c r="P145" s="38">
        <v>107909.0</v>
      </c>
      <c r="Q145" s="38">
        <v>77780.0</v>
      </c>
      <c r="R145" s="38">
        <v>0.0</v>
      </c>
      <c r="S145" s="38">
        <v>33552.0</v>
      </c>
      <c r="T145" s="38">
        <v>0.0</v>
      </c>
      <c r="U145" s="38">
        <v>0.0</v>
      </c>
      <c r="V145" s="38">
        <v>323938.0</v>
      </c>
      <c r="W145" s="38">
        <v>124692.0</v>
      </c>
      <c r="X145" s="38">
        <v>659050.0</v>
      </c>
      <c r="Y145" s="38">
        <v>628239.0</v>
      </c>
      <c r="Z145" s="38">
        <v>1783563.0</v>
      </c>
      <c r="AA145" s="38">
        <v>597540.0</v>
      </c>
      <c r="AB145" s="38">
        <v>335521.0</v>
      </c>
      <c r="AC145" s="38">
        <v>393625.0</v>
      </c>
      <c r="AD145" s="40">
        <v>560351.0</v>
      </c>
      <c r="AE145" s="39" t="s">
        <v>38</v>
      </c>
      <c r="AF145" s="38">
        <v>293397.0</v>
      </c>
      <c r="AG145" s="38">
        <v>130449.0</v>
      </c>
      <c r="AH145" s="38">
        <v>399976.0</v>
      </c>
      <c r="AI145" s="38">
        <v>281665.0</v>
      </c>
      <c r="AJ145" s="38">
        <v>136879.0</v>
      </c>
      <c r="AK145" s="40">
        <v>481225.0</v>
      </c>
      <c r="AL145" s="40">
        <v>766307.0</v>
      </c>
      <c r="AM145" s="38">
        <v>181118.0</v>
      </c>
      <c r="AN145" s="38">
        <v>296459.0</v>
      </c>
      <c r="AO145" s="38">
        <v>166169.0</v>
      </c>
      <c r="AP145" s="38">
        <v>25101.0</v>
      </c>
      <c r="AQ145" s="38">
        <v>8067960.0</v>
      </c>
      <c r="AR145" s="38">
        <v>16367.0</v>
      </c>
      <c r="AS145" s="38">
        <v>0.0</v>
      </c>
      <c r="AT145" s="38">
        <v>5266095.0</v>
      </c>
      <c r="AU145" s="38">
        <v>0.0</v>
      </c>
      <c r="AV145" s="38">
        <v>17892.0</v>
      </c>
      <c r="AX145" s="38">
        <v>182325.0</v>
      </c>
      <c r="AY145" s="38">
        <v>348226.0</v>
      </c>
      <c r="AZ145" s="38">
        <v>19771.0</v>
      </c>
      <c r="BA145" s="38">
        <v>54444.0</v>
      </c>
      <c r="BB145" s="38">
        <v>84172.0</v>
      </c>
      <c r="BC145" s="38">
        <v>229680.0</v>
      </c>
      <c r="BD145" s="38">
        <v>523243.0</v>
      </c>
      <c r="BE145" s="38">
        <v>0.0</v>
      </c>
      <c r="BF145" s="38">
        <v>56701.0</v>
      </c>
      <c r="BG145" s="38">
        <v>0.0</v>
      </c>
      <c r="BH145" s="38">
        <v>313338.0</v>
      </c>
      <c r="BI145" s="38">
        <v>0.0</v>
      </c>
      <c r="BJ145" s="38">
        <v>24001.0</v>
      </c>
      <c r="BK145" s="38">
        <v>19741.0</v>
      </c>
      <c r="BL145" s="38">
        <v>0.0</v>
      </c>
      <c r="BM145" s="38">
        <v>0.0</v>
      </c>
      <c r="BN145" s="38">
        <v>0.0</v>
      </c>
      <c r="BO145" s="38">
        <v>0.0</v>
      </c>
      <c r="BP145" s="38">
        <v>0.0</v>
      </c>
    </row>
    <row r="146" ht="15.75" customHeight="1">
      <c r="A146" s="15"/>
      <c r="B146" s="4" t="s">
        <v>146</v>
      </c>
      <c r="C146" s="38">
        <v>185434.0</v>
      </c>
      <c r="D146" s="38">
        <v>497893.0</v>
      </c>
      <c r="E146" s="38">
        <v>80042.0</v>
      </c>
      <c r="F146" s="38">
        <v>81636.0</v>
      </c>
      <c r="G146" s="38">
        <v>164605.0</v>
      </c>
      <c r="H146" s="38">
        <v>14941.0</v>
      </c>
      <c r="I146" s="38">
        <v>0.0</v>
      </c>
      <c r="J146" s="38">
        <v>0.0</v>
      </c>
      <c r="K146" s="38">
        <v>195170.0</v>
      </c>
      <c r="L146" s="38">
        <v>223139.0</v>
      </c>
      <c r="M146" s="38">
        <v>92192.0</v>
      </c>
      <c r="N146" s="38">
        <v>145761.0</v>
      </c>
      <c r="O146" s="38">
        <v>1353915.0</v>
      </c>
      <c r="P146" s="38">
        <v>125084.0</v>
      </c>
      <c r="Q146" s="38">
        <v>70996.0</v>
      </c>
      <c r="R146" s="38">
        <v>0.0</v>
      </c>
      <c r="S146" s="38">
        <v>47291.0</v>
      </c>
      <c r="T146" s="38">
        <v>0.0</v>
      </c>
      <c r="U146" s="38">
        <v>0.0</v>
      </c>
      <c r="V146" s="38">
        <v>244041.0</v>
      </c>
      <c r="W146" s="38">
        <v>59423.0</v>
      </c>
      <c r="X146" s="38">
        <v>153582.0</v>
      </c>
      <c r="Y146" s="38">
        <v>274187.0</v>
      </c>
      <c r="Z146" s="38">
        <v>527001.0</v>
      </c>
      <c r="AA146" s="38">
        <v>206426.0</v>
      </c>
      <c r="AB146" s="38">
        <v>102799.0</v>
      </c>
      <c r="AC146" s="38">
        <v>184804.0</v>
      </c>
      <c r="AD146" s="40">
        <v>370339.0</v>
      </c>
      <c r="AE146" s="38" t="s">
        <v>38</v>
      </c>
      <c r="AF146" s="38">
        <v>232974.0</v>
      </c>
      <c r="AG146" s="38">
        <v>84803.0</v>
      </c>
      <c r="AH146" s="38">
        <v>265916.0</v>
      </c>
      <c r="AI146" s="38">
        <v>183657.0</v>
      </c>
      <c r="AJ146" s="38">
        <v>93966.0</v>
      </c>
      <c r="AK146" s="40">
        <v>364107.0</v>
      </c>
      <c r="AL146" s="40">
        <v>617291.0</v>
      </c>
      <c r="AM146" s="38">
        <v>103870.0</v>
      </c>
      <c r="AN146" s="38">
        <v>270777.0</v>
      </c>
      <c r="AO146" s="38">
        <v>131760.0</v>
      </c>
      <c r="AP146" s="38">
        <v>68765.0</v>
      </c>
      <c r="AQ146" s="38">
        <v>4476931.0</v>
      </c>
      <c r="AR146" s="38">
        <v>20879.0</v>
      </c>
      <c r="AS146" s="38">
        <v>0.0</v>
      </c>
      <c r="AT146" s="38">
        <v>2207319.0</v>
      </c>
      <c r="AU146" s="38">
        <v>0.0</v>
      </c>
      <c r="AV146" s="38">
        <v>16643.0</v>
      </c>
      <c r="AX146" s="38">
        <v>109899.0</v>
      </c>
      <c r="AY146" s="38">
        <v>253644.0</v>
      </c>
      <c r="AZ146" s="38">
        <v>29157.0</v>
      </c>
      <c r="BA146" s="38">
        <v>95801.0</v>
      </c>
      <c r="BB146" s="38">
        <v>108998.0</v>
      </c>
      <c r="BC146" s="38">
        <v>214470.0</v>
      </c>
      <c r="BD146" s="38">
        <v>491305.0</v>
      </c>
      <c r="BE146" s="38">
        <v>0.0</v>
      </c>
      <c r="BF146" s="38">
        <v>29878.0</v>
      </c>
      <c r="BG146" s="38">
        <v>0.0</v>
      </c>
      <c r="BH146" s="38">
        <v>244041.0</v>
      </c>
      <c r="BI146" s="38">
        <v>0.0</v>
      </c>
      <c r="BJ146" s="38">
        <v>20838.0</v>
      </c>
      <c r="BK146" s="38">
        <v>19505.0</v>
      </c>
      <c r="BL146" s="38">
        <v>0.0</v>
      </c>
      <c r="BM146" s="38">
        <v>0.0</v>
      </c>
      <c r="BN146" s="38">
        <v>0.0</v>
      </c>
      <c r="BO146" s="38">
        <v>16427.0</v>
      </c>
      <c r="BP146" s="38">
        <v>0.0</v>
      </c>
    </row>
    <row r="147" ht="15.75" customHeight="1">
      <c r="A147" s="15"/>
      <c r="B147" s="4" t="s">
        <v>147</v>
      </c>
      <c r="C147" s="38">
        <v>346684.0</v>
      </c>
      <c r="D147" s="38">
        <v>535502.0</v>
      </c>
      <c r="E147" s="38">
        <v>95607.0</v>
      </c>
      <c r="F147" s="38">
        <v>83232.0</v>
      </c>
      <c r="G147" s="38">
        <v>207846.0</v>
      </c>
      <c r="H147" s="38">
        <v>14765.0</v>
      </c>
      <c r="I147" s="38">
        <v>0.0</v>
      </c>
      <c r="J147" s="38">
        <v>0.0</v>
      </c>
      <c r="K147" s="38">
        <v>216097.0</v>
      </c>
      <c r="L147" s="38">
        <v>336788.0</v>
      </c>
      <c r="M147" s="38">
        <v>140088.0</v>
      </c>
      <c r="N147" s="38">
        <v>159366.0</v>
      </c>
      <c r="O147" s="38">
        <v>1357486.0</v>
      </c>
      <c r="P147" s="38">
        <v>130082.0</v>
      </c>
      <c r="Q147" s="38">
        <v>109068.0</v>
      </c>
      <c r="R147" s="38">
        <v>0.0</v>
      </c>
      <c r="S147" s="38">
        <v>44096.0</v>
      </c>
      <c r="T147" s="38">
        <v>0.0</v>
      </c>
      <c r="U147" s="38">
        <v>0.0</v>
      </c>
      <c r="V147" s="38">
        <v>258745.0</v>
      </c>
      <c r="W147" s="38">
        <v>80035.0</v>
      </c>
      <c r="X147" s="38">
        <v>98255.0</v>
      </c>
      <c r="Y147" s="38">
        <v>218207.0</v>
      </c>
      <c r="Z147" s="38">
        <v>426429.0</v>
      </c>
      <c r="AA147" s="38">
        <v>157750.0</v>
      </c>
      <c r="AB147" s="38">
        <v>54825.0</v>
      </c>
      <c r="AC147" s="38">
        <v>220974.0</v>
      </c>
      <c r="AD147" s="40">
        <v>419835.0</v>
      </c>
      <c r="AE147" s="38" t="s">
        <v>38</v>
      </c>
      <c r="AF147" s="38">
        <v>214944.0</v>
      </c>
      <c r="AG147" s="38">
        <v>95885.0</v>
      </c>
      <c r="AH147" s="38">
        <v>263529.0</v>
      </c>
      <c r="AI147" s="38">
        <v>145562.0</v>
      </c>
      <c r="AJ147" s="38">
        <v>115559.0</v>
      </c>
      <c r="AK147" s="40">
        <v>355581.0</v>
      </c>
      <c r="AL147" s="40">
        <v>511957.0</v>
      </c>
      <c r="AM147" s="38">
        <v>90505.0</v>
      </c>
      <c r="AN147" s="38">
        <v>213649.0</v>
      </c>
      <c r="AO147" s="38">
        <v>114795.0</v>
      </c>
      <c r="AP147" s="38">
        <v>90279.0</v>
      </c>
      <c r="AQ147" s="38">
        <v>3989276.0</v>
      </c>
      <c r="AR147" s="38">
        <v>24312.0</v>
      </c>
      <c r="AS147" s="38">
        <v>0.0</v>
      </c>
      <c r="AT147" s="38">
        <v>2184703.0</v>
      </c>
      <c r="AU147" s="38">
        <v>0.0</v>
      </c>
      <c r="AV147" s="38">
        <v>41356.0</v>
      </c>
      <c r="AX147" s="38">
        <v>133392.0</v>
      </c>
      <c r="AY147" s="38">
        <v>242993.0</v>
      </c>
      <c r="AZ147" s="38">
        <v>17153.0</v>
      </c>
      <c r="BA147" s="38">
        <v>64934.0</v>
      </c>
      <c r="BB147" s="38">
        <v>101267.0</v>
      </c>
      <c r="BC147" s="38">
        <v>215647.0</v>
      </c>
      <c r="BD147" s="38">
        <v>621566.0</v>
      </c>
      <c r="BE147" s="38">
        <v>0.0</v>
      </c>
      <c r="BF147" s="38">
        <v>54607.0</v>
      </c>
      <c r="BG147" s="38">
        <v>0.0</v>
      </c>
      <c r="BH147" s="38">
        <v>258987.0</v>
      </c>
      <c r="BI147" s="38">
        <v>0.0</v>
      </c>
      <c r="BJ147" s="38">
        <v>25689.0</v>
      </c>
      <c r="BK147" s="38">
        <v>23577.0</v>
      </c>
      <c r="BL147" s="38">
        <v>0.0</v>
      </c>
      <c r="BM147" s="38">
        <v>0.0</v>
      </c>
      <c r="BN147" s="38">
        <v>0.0</v>
      </c>
      <c r="BO147" s="38">
        <v>19584.0</v>
      </c>
      <c r="BP147" s="38">
        <v>0.0</v>
      </c>
    </row>
    <row r="148" ht="15.75" customHeight="1">
      <c r="A148" s="16"/>
      <c r="B148" s="4" t="s">
        <v>148</v>
      </c>
      <c r="C148" s="38">
        <v>0.0</v>
      </c>
      <c r="D148" s="38">
        <v>340550.0</v>
      </c>
      <c r="E148" s="38">
        <v>41893.0</v>
      </c>
      <c r="F148" s="38">
        <v>0.0</v>
      </c>
      <c r="G148" s="38">
        <v>0.0</v>
      </c>
      <c r="H148" s="38">
        <v>0.0</v>
      </c>
      <c r="I148" s="38">
        <v>0.0</v>
      </c>
      <c r="J148" s="38">
        <v>16791.0</v>
      </c>
      <c r="K148" s="38">
        <v>27664.0</v>
      </c>
      <c r="L148" s="38">
        <v>34146.0</v>
      </c>
      <c r="M148" s="38">
        <v>0.0</v>
      </c>
      <c r="N148" s="38">
        <v>0.0</v>
      </c>
      <c r="O148" s="38">
        <v>0.0</v>
      </c>
      <c r="P148" s="38">
        <v>0.0</v>
      </c>
      <c r="Q148" s="38">
        <v>0.0</v>
      </c>
      <c r="R148" s="38">
        <v>0.0</v>
      </c>
      <c r="S148" s="38">
        <v>0.0</v>
      </c>
      <c r="T148" s="38">
        <v>0.0</v>
      </c>
      <c r="U148" s="38">
        <v>0.0</v>
      </c>
      <c r="V148" s="38">
        <v>16997.0</v>
      </c>
      <c r="W148" s="38">
        <v>0.0</v>
      </c>
      <c r="X148" s="38">
        <v>53625.0</v>
      </c>
      <c r="Y148" s="38">
        <v>197376.0</v>
      </c>
      <c r="Z148" s="38">
        <v>254168.0</v>
      </c>
      <c r="AA148" s="38">
        <v>40818.0</v>
      </c>
      <c r="AB148" s="38">
        <v>100179.0</v>
      </c>
      <c r="AC148" s="38">
        <v>122082.0</v>
      </c>
      <c r="AD148" s="40">
        <v>204840.0</v>
      </c>
      <c r="AE148" s="38" t="s">
        <v>38</v>
      </c>
      <c r="AF148" s="38">
        <v>111644.0</v>
      </c>
      <c r="AG148" s="38">
        <v>10464.0</v>
      </c>
      <c r="AH148" s="38">
        <v>182272.0</v>
      </c>
      <c r="AI148" s="38">
        <v>0.0</v>
      </c>
      <c r="AJ148" s="38">
        <v>70258.0</v>
      </c>
      <c r="AK148" s="40">
        <v>170121.0</v>
      </c>
      <c r="AL148" s="40">
        <v>570137.0</v>
      </c>
      <c r="AM148" s="38">
        <v>0.0</v>
      </c>
      <c r="AN148" s="38">
        <v>217813.0</v>
      </c>
      <c r="AO148" s="38">
        <v>8783.0</v>
      </c>
      <c r="AP148" s="38">
        <v>59752.0</v>
      </c>
      <c r="AQ148" s="38">
        <v>3343849.0</v>
      </c>
      <c r="AR148" s="38">
        <v>4678.0</v>
      </c>
      <c r="AS148" s="38">
        <v>0.0</v>
      </c>
      <c r="AT148" s="38">
        <v>9396452.0</v>
      </c>
      <c r="AU148" s="38">
        <v>0.0</v>
      </c>
      <c r="AV148" s="38">
        <v>17098.0</v>
      </c>
      <c r="AX148" s="38">
        <v>16745.0</v>
      </c>
      <c r="AY148" s="38">
        <v>173352.0</v>
      </c>
      <c r="AZ148" s="38">
        <v>18009.0</v>
      </c>
      <c r="BA148" s="38">
        <v>38464.0</v>
      </c>
      <c r="BB148" s="38">
        <v>89370.0</v>
      </c>
      <c r="BC148" s="38">
        <v>166630.0</v>
      </c>
      <c r="BD148" s="38">
        <v>36496.0</v>
      </c>
      <c r="BE148" s="38">
        <v>0.0</v>
      </c>
      <c r="BF148" s="38">
        <v>10456.0</v>
      </c>
      <c r="BG148" s="38">
        <v>0.0</v>
      </c>
      <c r="BH148" s="38">
        <v>18451.0</v>
      </c>
      <c r="BI148" s="38">
        <v>0.0</v>
      </c>
      <c r="BJ148" s="38">
        <v>44836.0</v>
      </c>
      <c r="BK148" s="38">
        <v>40438.0</v>
      </c>
      <c r="BL148" s="38">
        <v>0.0</v>
      </c>
      <c r="BM148" s="38">
        <v>0.0</v>
      </c>
      <c r="BN148" s="38">
        <v>0.0</v>
      </c>
      <c r="BO148" s="38">
        <v>0.0</v>
      </c>
      <c r="BP148" s="38">
        <v>0.0</v>
      </c>
    </row>
    <row r="149" ht="15.75" customHeight="1">
      <c r="A149" s="8" t="s">
        <v>43</v>
      </c>
      <c r="B149" s="4" t="s">
        <v>149</v>
      </c>
      <c r="C149" s="38">
        <v>181809.0</v>
      </c>
      <c r="D149" s="38">
        <v>646504.0</v>
      </c>
      <c r="E149" s="38">
        <v>171891.0</v>
      </c>
      <c r="F149" s="38">
        <v>173232.0</v>
      </c>
      <c r="G149" s="38">
        <v>239955.0</v>
      </c>
      <c r="H149" s="38">
        <v>0.0</v>
      </c>
      <c r="I149" s="38">
        <v>0.0</v>
      </c>
      <c r="J149" s="38">
        <v>59889.0</v>
      </c>
      <c r="K149" s="38">
        <v>240951.0</v>
      </c>
      <c r="L149" s="38">
        <v>402569.0</v>
      </c>
      <c r="M149" s="38">
        <v>207843.0</v>
      </c>
      <c r="N149" s="38">
        <v>55577.0</v>
      </c>
      <c r="O149" s="38">
        <v>1808692.0</v>
      </c>
      <c r="P149" s="38">
        <v>219198.0</v>
      </c>
      <c r="Q149" s="38">
        <v>258097.0</v>
      </c>
      <c r="R149" s="38">
        <v>0.0</v>
      </c>
      <c r="S149" s="38">
        <v>52560.0</v>
      </c>
      <c r="T149" s="38">
        <v>0.0</v>
      </c>
      <c r="U149" s="38">
        <v>0.0</v>
      </c>
      <c r="V149" s="38">
        <v>379219.0</v>
      </c>
      <c r="W149" s="38">
        <v>86232.0</v>
      </c>
      <c r="X149" s="38">
        <v>202428.0</v>
      </c>
      <c r="Y149" s="38">
        <v>333559.0</v>
      </c>
      <c r="Z149" s="38">
        <v>962174.0</v>
      </c>
      <c r="AA149" s="38">
        <v>274631.0</v>
      </c>
      <c r="AB149" s="38">
        <v>141614.0</v>
      </c>
      <c r="AC149" s="38">
        <v>278218.0</v>
      </c>
      <c r="AD149" s="40">
        <v>518702.0</v>
      </c>
      <c r="AE149" s="39" t="s">
        <v>38</v>
      </c>
      <c r="AF149" s="38">
        <v>343484.0</v>
      </c>
      <c r="AG149" s="38">
        <v>148294.0</v>
      </c>
      <c r="AH149" s="38">
        <v>417782.0</v>
      </c>
      <c r="AI149" s="38">
        <v>266419.0</v>
      </c>
      <c r="AJ149" s="38">
        <v>139269.0</v>
      </c>
      <c r="AK149" s="40">
        <v>528703.0</v>
      </c>
      <c r="AL149" s="40">
        <v>625296.0</v>
      </c>
      <c r="AM149" s="38">
        <v>201138.0</v>
      </c>
      <c r="AN149" s="38">
        <v>356097.0</v>
      </c>
      <c r="AO149" s="38">
        <v>226780.0</v>
      </c>
      <c r="AP149" s="38">
        <v>162011.0</v>
      </c>
      <c r="AQ149" s="38">
        <v>5549798.0</v>
      </c>
      <c r="AR149" s="38">
        <v>0.0</v>
      </c>
      <c r="AS149" s="38">
        <v>0.0</v>
      </c>
      <c r="AT149" s="38">
        <v>2587269.0</v>
      </c>
      <c r="AU149" s="38">
        <v>0.0</v>
      </c>
      <c r="AV149" s="38">
        <v>11479.0</v>
      </c>
      <c r="AX149" s="38">
        <v>133392.0</v>
      </c>
      <c r="AY149" s="38">
        <v>273694.0</v>
      </c>
      <c r="AZ149" s="38">
        <v>31079.0</v>
      </c>
      <c r="BA149" s="38">
        <v>36661.0</v>
      </c>
      <c r="BB149" s="38">
        <v>118729.0</v>
      </c>
      <c r="BC149" s="38">
        <v>205854.0</v>
      </c>
      <c r="BD149" s="38">
        <v>695315.0</v>
      </c>
      <c r="BE149" s="38">
        <v>0.0</v>
      </c>
      <c r="BF149" s="38">
        <v>42387.0</v>
      </c>
      <c r="BG149" s="38">
        <v>0.0</v>
      </c>
      <c r="BH149" s="38">
        <v>379218.0</v>
      </c>
      <c r="BI149" s="38">
        <v>0.0</v>
      </c>
      <c r="BJ149" s="38">
        <v>22226.0</v>
      </c>
      <c r="BK149" s="38">
        <v>20594.0</v>
      </c>
      <c r="BL149" s="38">
        <v>0.0</v>
      </c>
      <c r="BM149" s="38">
        <v>0.0</v>
      </c>
      <c r="BN149" s="38">
        <v>0.0</v>
      </c>
      <c r="BO149" s="38">
        <v>20154.0</v>
      </c>
      <c r="BP149" s="38">
        <v>0.0</v>
      </c>
    </row>
    <row r="150" ht="15.75" customHeight="1">
      <c r="A150" s="15"/>
      <c r="B150" s="4" t="s">
        <v>150</v>
      </c>
      <c r="C150" s="38">
        <v>250220.0</v>
      </c>
      <c r="D150" s="38">
        <v>559071.0</v>
      </c>
      <c r="E150" s="38">
        <v>93213.0</v>
      </c>
      <c r="F150" s="38">
        <v>127276.0</v>
      </c>
      <c r="G150" s="38">
        <v>179624.0</v>
      </c>
      <c r="H150" s="38">
        <v>15261.0</v>
      </c>
      <c r="I150" s="38">
        <v>0.0</v>
      </c>
      <c r="J150" s="38">
        <v>176267.0</v>
      </c>
      <c r="K150" s="38">
        <v>198470.0</v>
      </c>
      <c r="L150" s="38">
        <v>392355.0</v>
      </c>
      <c r="M150" s="38">
        <v>284864.0</v>
      </c>
      <c r="N150" s="38">
        <v>19073.0</v>
      </c>
      <c r="O150" s="38">
        <v>1666451.0</v>
      </c>
      <c r="P150" s="38">
        <v>246317.0</v>
      </c>
      <c r="Q150" s="38">
        <v>315579.0</v>
      </c>
      <c r="R150" s="38">
        <v>0.0</v>
      </c>
      <c r="S150" s="38">
        <v>83163.0</v>
      </c>
      <c r="T150" s="38">
        <v>0.0</v>
      </c>
      <c r="U150" s="38">
        <v>0.0</v>
      </c>
      <c r="V150" s="38">
        <v>333918.0</v>
      </c>
      <c r="W150" s="38">
        <v>90987.0</v>
      </c>
      <c r="X150" s="38">
        <v>133211.0</v>
      </c>
      <c r="Y150" s="38">
        <v>282024.0</v>
      </c>
      <c r="Z150" s="38">
        <v>524787.0</v>
      </c>
      <c r="AA150" s="38">
        <v>221337.0</v>
      </c>
      <c r="AB150" s="38">
        <v>105734.0</v>
      </c>
      <c r="AC150" s="38">
        <v>182822.0</v>
      </c>
      <c r="AD150" s="40">
        <v>519893.0</v>
      </c>
      <c r="AE150" s="38" t="s">
        <v>38</v>
      </c>
      <c r="AF150" s="38">
        <v>244897.0</v>
      </c>
      <c r="AG150" s="38">
        <v>173763.0</v>
      </c>
      <c r="AH150" s="38">
        <v>307769.0</v>
      </c>
      <c r="AI150" s="38">
        <v>226387.0</v>
      </c>
      <c r="AJ150" s="38">
        <v>126664.0</v>
      </c>
      <c r="AK150" s="40">
        <v>444984.0</v>
      </c>
      <c r="AL150" s="40">
        <v>685150.0</v>
      </c>
      <c r="AM150" s="38">
        <v>178857.0</v>
      </c>
      <c r="AN150" s="38">
        <v>328049.0</v>
      </c>
      <c r="AO150" s="38">
        <v>201099.0</v>
      </c>
      <c r="AP150" s="38">
        <v>135486.0</v>
      </c>
      <c r="AQ150" s="38">
        <v>3870650.0</v>
      </c>
      <c r="AR150" s="38">
        <v>0.0</v>
      </c>
      <c r="AS150" s="38">
        <v>0.0</v>
      </c>
      <c r="AT150" s="38">
        <v>2947362.0</v>
      </c>
      <c r="AU150" s="38">
        <v>0.0</v>
      </c>
      <c r="AV150" s="38">
        <v>11686.0</v>
      </c>
      <c r="AX150" s="38">
        <v>172956.0</v>
      </c>
      <c r="AY150" s="38">
        <v>199178.0</v>
      </c>
      <c r="AZ150" s="38">
        <v>20221.0</v>
      </c>
      <c r="BA150" s="38">
        <v>44196.0</v>
      </c>
      <c r="BB150" s="38">
        <v>62140.0</v>
      </c>
      <c r="BC150" s="38">
        <v>200189.0</v>
      </c>
      <c r="BD150" s="38">
        <v>627657.0</v>
      </c>
      <c r="BE150" s="38">
        <v>0.0</v>
      </c>
      <c r="BF150" s="38">
        <v>36623.0</v>
      </c>
      <c r="BG150" s="38">
        <v>0.0</v>
      </c>
      <c r="BH150" s="38">
        <v>333918.0</v>
      </c>
      <c r="BI150" s="38">
        <v>0.0</v>
      </c>
      <c r="BJ150" s="38">
        <v>25309.0</v>
      </c>
      <c r="BK150" s="38">
        <v>24052.0</v>
      </c>
      <c r="BL150" s="38">
        <v>0.0</v>
      </c>
      <c r="BM150" s="38">
        <v>0.0</v>
      </c>
      <c r="BN150" s="38">
        <v>0.0</v>
      </c>
      <c r="BO150" s="38">
        <v>23382.0</v>
      </c>
      <c r="BP150" s="38">
        <v>0.0</v>
      </c>
    </row>
    <row r="151" ht="15.75" customHeight="1">
      <c r="A151" s="15"/>
      <c r="B151" s="4" t="s">
        <v>151</v>
      </c>
      <c r="C151" s="38">
        <v>249358.0</v>
      </c>
      <c r="D151" s="38">
        <v>488243.0</v>
      </c>
      <c r="E151" s="38">
        <v>112147.0</v>
      </c>
      <c r="F151" s="38">
        <v>147082.0</v>
      </c>
      <c r="G151" s="38">
        <v>182253.0</v>
      </c>
      <c r="H151" s="38">
        <v>11048.0</v>
      </c>
      <c r="I151" s="38">
        <v>0.0</v>
      </c>
      <c r="J151" s="38">
        <v>56756.0</v>
      </c>
      <c r="K151" s="38">
        <v>248649.0</v>
      </c>
      <c r="L151" s="38">
        <v>469390.0</v>
      </c>
      <c r="M151" s="38">
        <v>279195.0</v>
      </c>
      <c r="N151" s="38">
        <v>42826.0</v>
      </c>
      <c r="O151" s="38">
        <v>2580773.0</v>
      </c>
      <c r="P151" s="38">
        <v>298588.0</v>
      </c>
      <c r="Q151" s="38">
        <v>406796.0</v>
      </c>
      <c r="R151" s="38">
        <v>0.0</v>
      </c>
      <c r="S151" s="38">
        <v>66620.0</v>
      </c>
      <c r="T151" s="38">
        <v>0.0</v>
      </c>
      <c r="U151" s="38">
        <v>0.0</v>
      </c>
      <c r="V151" s="38">
        <v>369896.0</v>
      </c>
      <c r="W151" s="38">
        <v>129296.0</v>
      </c>
      <c r="X151" s="38">
        <v>84163.0</v>
      </c>
      <c r="Y151" s="38">
        <v>246377.0</v>
      </c>
      <c r="Z151" s="38">
        <v>433910.0</v>
      </c>
      <c r="AA151" s="38">
        <v>117645.0</v>
      </c>
      <c r="AB151" s="38">
        <v>96434.0</v>
      </c>
      <c r="AC151" s="38">
        <v>198348.0</v>
      </c>
      <c r="AD151" s="40">
        <v>402919.0</v>
      </c>
      <c r="AE151" s="38" t="s">
        <v>38</v>
      </c>
      <c r="AF151" s="38">
        <v>261568.0</v>
      </c>
      <c r="AG151" s="38">
        <v>162631.0</v>
      </c>
      <c r="AH151" s="38">
        <v>283999.0</v>
      </c>
      <c r="AI151" s="38">
        <v>248891.0</v>
      </c>
      <c r="AJ151" s="38">
        <v>109605.0</v>
      </c>
      <c r="AK151" s="40">
        <v>441593.0</v>
      </c>
      <c r="AL151" s="40">
        <v>551338.0</v>
      </c>
      <c r="AM151" s="38">
        <v>171809.0</v>
      </c>
      <c r="AN151" s="38">
        <v>288242.0</v>
      </c>
      <c r="AO151" s="38">
        <v>233355.0</v>
      </c>
      <c r="AP151" s="38">
        <v>63828.0</v>
      </c>
      <c r="AQ151" s="38">
        <v>1.4119151E7</v>
      </c>
      <c r="AR151" s="38">
        <v>0.0</v>
      </c>
      <c r="AS151" s="38">
        <v>0.0</v>
      </c>
      <c r="AT151" s="38">
        <v>4228864.0</v>
      </c>
      <c r="AU151" s="38">
        <v>0.0</v>
      </c>
      <c r="AV151" s="38">
        <v>15407.0</v>
      </c>
      <c r="AX151" s="38">
        <v>165830.0</v>
      </c>
      <c r="AY151" s="38">
        <v>187294.0</v>
      </c>
      <c r="AZ151" s="38">
        <v>11831.0</v>
      </c>
      <c r="BA151" s="38">
        <v>39752.0</v>
      </c>
      <c r="BB151" s="38">
        <v>75949.0</v>
      </c>
      <c r="BC151" s="38">
        <v>201580.0</v>
      </c>
      <c r="BD151" s="38">
        <v>894964.0</v>
      </c>
      <c r="BE151" s="38">
        <v>0.0</v>
      </c>
      <c r="BF151" s="38">
        <v>75997.0</v>
      </c>
      <c r="BG151" s="38">
        <v>0.0</v>
      </c>
      <c r="BH151" s="38">
        <v>369896.0</v>
      </c>
      <c r="BI151" s="38">
        <v>0.0</v>
      </c>
      <c r="BJ151" s="38">
        <v>24114.0</v>
      </c>
      <c r="BK151" s="38">
        <v>20317.0</v>
      </c>
      <c r="BL151" s="38">
        <v>0.0</v>
      </c>
      <c r="BM151" s="38">
        <v>0.0</v>
      </c>
      <c r="BN151" s="38">
        <v>0.0</v>
      </c>
      <c r="BO151" s="38">
        <v>31610.0</v>
      </c>
      <c r="BP151" s="38">
        <v>0.0</v>
      </c>
    </row>
    <row r="152" ht="15.75" customHeight="1">
      <c r="A152" s="15"/>
      <c r="B152" s="4" t="s">
        <v>152</v>
      </c>
      <c r="C152" s="38">
        <v>609311.0</v>
      </c>
      <c r="D152" s="38">
        <v>650037.0</v>
      </c>
      <c r="E152" s="38">
        <v>188149.0</v>
      </c>
      <c r="F152" s="38">
        <v>230122.0</v>
      </c>
      <c r="G152" s="38">
        <v>313112.0</v>
      </c>
      <c r="H152" s="38">
        <v>14075.0</v>
      </c>
      <c r="I152" s="38">
        <v>0.0</v>
      </c>
      <c r="J152" s="38">
        <v>119256.0</v>
      </c>
      <c r="K152" s="38">
        <v>363990.0</v>
      </c>
      <c r="L152" s="38">
        <v>656306.0</v>
      </c>
      <c r="M152" s="38">
        <v>384276.0</v>
      </c>
      <c r="N152" s="38">
        <v>63840.0</v>
      </c>
      <c r="O152" s="38">
        <v>4138180.0</v>
      </c>
      <c r="P152" s="38">
        <v>477137.0</v>
      </c>
      <c r="Q152" s="38">
        <v>651393.0</v>
      </c>
      <c r="R152" s="38">
        <v>0.0</v>
      </c>
      <c r="S152" s="38">
        <v>92146.0</v>
      </c>
      <c r="T152" s="38">
        <v>0.0</v>
      </c>
      <c r="U152" s="38">
        <v>0.0</v>
      </c>
      <c r="V152" s="38">
        <v>585097.0</v>
      </c>
      <c r="W152" s="38">
        <v>163207.0</v>
      </c>
      <c r="X152" s="38">
        <v>447387.0</v>
      </c>
      <c r="Y152" s="38">
        <v>557062.0</v>
      </c>
      <c r="Z152" s="38">
        <v>1014293.0</v>
      </c>
      <c r="AA152" s="38">
        <v>426843.0</v>
      </c>
      <c r="AB152" s="38">
        <v>261422.0</v>
      </c>
      <c r="AC152" s="38">
        <v>380795.0</v>
      </c>
      <c r="AD152" s="40">
        <v>579999.0</v>
      </c>
      <c r="AE152" s="38" t="s">
        <v>38</v>
      </c>
      <c r="AF152" s="38">
        <v>312260.0</v>
      </c>
      <c r="AG152" s="38">
        <v>213191.0</v>
      </c>
      <c r="AH152" s="38">
        <v>291405.0</v>
      </c>
      <c r="AI152" s="38">
        <v>405772.0</v>
      </c>
      <c r="AJ152" s="38">
        <v>173523.0</v>
      </c>
      <c r="AK152" s="40">
        <v>785163.0</v>
      </c>
      <c r="AL152" s="40">
        <v>830630.0</v>
      </c>
      <c r="AM152" s="38">
        <v>252657.0</v>
      </c>
      <c r="AN152" s="38">
        <v>359603.0</v>
      </c>
      <c r="AO152" s="38">
        <v>347243.0</v>
      </c>
      <c r="AP152" s="38">
        <v>57849.0</v>
      </c>
      <c r="AQ152" s="38">
        <v>9256379.0</v>
      </c>
      <c r="AR152" s="38">
        <v>0.0</v>
      </c>
      <c r="AS152" s="38">
        <v>0.0</v>
      </c>
      <c r="AT152" s="38">
        <v>4354596.0</v>
      </c>
      <c r="AU152" s="38">
        <v>0.0</v>
      </c>
      <c r="AV152" s="38">
        <v>27626.0</v>
      </c>
      <c r="AX152" s="38">
        <v>199382.0</v>
      </c>
      <c r="AY152" s="38">
        <v>295822.0</v>
      </c>
      <c r="AZ152" s="38">
        <v>20530.0</v>
      </c>
      <c r="BA152" s="38">
        <v>54617.0</v>
      </c>
      <c r="BB152" s="38">
        <v>0.0</v>
      </c>
      <c r="BC152" s="38">
        <v>173307.0</v>
      </c>
      <c r="BD152" s="38">
        <v>1347847.0</v>
      </c>
      <c r="BE152" s="38">
        <v>0.0</v>
      </c>
      <c r="BF152" s="38">
        <v>117377.0</v>
      </c>
      <c r="BG152" s="38">
        <v>0.0</v>
      </c>
      <c r="BH152" s="38">
        <v>712398.0</v>
      </c>
      <c r="BI152" s="38">
        <v>0.0</v>
      </c>
      <c r="BJ152" s="38">
        <v>24351.0</v>
      </c>
      <c r="BK152" s="38">
        <v>22076.0</v>
      </c>
      <c r="BL152" s="38">
        <v>0.0</v>
      </c>
      <c r="BM152" s="38">
        <v>0.0</v>
      </c>
      <c r="BN152" s="38">
        <v>0.0</v>
      </c>
      <c r="BO152" s="38">
        <v>0.0</v>
      </c>
      <c r="BP152" s="38">
        <v>0.0</v>
      </c>
    </row>
    <row r="153" ht="15.75" customHeight="1">
      <c r="A153" s="15"/>
      <c r="B153" s="4" t="s">
        <v>153</v>
      </c>
      <c r="C153" s="38">
        <v>332847.0</v>
      </c>
      <c r="D153" s="38">
        <v>372668.0</v>
      </c>
      <c r="E153" s="38">
        <v>85536.0</v>
      </c>
      <c r="F153" s="38">
        <v>108652.0</v>
      </c>
      <c r="G153" s="38">
        <v>156317.0</v>
      </c>
      <c r="H153" s="38">
        <v>0.0</v>
      </c>
      <c r="I153" s="38">
        <v>0.0</v>
      </c>
      <c r="J153" s="38">
        <v>118367.0</v>
      </c>
      <c r="K153" s="38">
        <v>232839.0</v>
      </c>
      <c r="L153" s="38">
        <v>304947.0</v>
      </c>
      <c r="M153" s="38">
        <v>231251.0</v>
      </c>
      <c r="N153" s="38">
        <v>25347.0</v>
      </c>
      <c r="O153" s="38">
        <v>2549251.0</v>
      </c>
      <c r="P153" s="38">
        <v>264846.0</v>
      </c>
      <c r="Q153" s="38">
        <v>362251.0</v>
      </c>
      <c r="R153" s="38">
        <v>0.0</v>
      </c>
      <c r="S153" s="38">
        <v>70777.0</v>
      </c>
      <c r="T153" s="38">
        <v>0.0</v>
      </c>
      <c r="U153" s="38">
        <v>0.0</v>
      </c>
      <c r="V153" s="38">
        <v>268230.0</v>
      </c>
      <c r="W153" s="38">
        <v>83446.0</v>
      </c>
      <c r="X153" s="38">
        <v>94029.0</v>
      </c>
      <c r="Y153" s="38">
        <v>157427.0</v>
      </c>
      <c r="Z153" s="38">
        <v>301987.0</v>
      </c>
      <c r="AA153" s="38">
        <v>151834.0</v>
      </c>
      <c r="AB153" s="38">
        <v>69412.0</v>
      </c>
      <c r="AC153" s="38">
        <v>134156.0</v>
      </c>
      <c r="AD153" s="40">
        <v>394040.0</v>
      </c>
      <c r="AE153" s="39" t="s">
        <v>38</v>
      </c>
      <c r="AF153" s="38">
        <v>152128.0</v>
      </c>
      <c r="AG153" s="38">
        <v>95928.0</v>
      </c>
      <c r="AH153" s="38">
        <v>189278.0</v>
      </c>
      <c r="AI153" s="38">
        <v>187072.0</v>
      </c>
      <c r="AJ153" s="38">
        <v>79896.0</v>
      </c>
      <c r="AK153" s="40">
        <v>306593.0</v>
      </c>
      <c r="AL153" s="40">
        <v>493545.0</v>
      </c>
      <c r="AM153" s="38">
        <v>106124.0</v>
      </c>
      <c r="AN153" s="38">
        <v>186525.0</v>
      </c>
      <c r="AO153" s="38">
        <v>138415.0</v>
      </c>
      <c r="AP153" s="38">
        <v>101688.0</v>
      </c>
      <c r="AQ153" s="38">
        <v>4763899.0</v>
      </c>
      <c r="AR153" s="38">
        <v>0.0</v>
      </c>
      <c r="AS153" s="38">
        <v>0.0</v>
      </c>
      <c r="AT153" s="38">
        <v>2838327.0</v>
      </c>
      <c r="AU153" s="38">
        <v>0.0</v>
      </c>
      <c r="AV153" s="38">
        <v>18678.0</v>
      </c>
      <c r="AX153" s="38">
        <v>77634.0</v>
      </c>
      <c r="AY153" s="38">
        <v>184320.0</v>
      </c>
      <c r="AZ153" s="38">
        <v>17243.0</v>
      </c>
      <c r="BA153" s="38">
        <v>33812.0</v>
      </c>
      <c r="BB153" s="38">
        <v>88439.0</v>
      </c>
      <c r="BC153" s="38">
        <v>199987.0</v>
      </c>
      <c r="BD153" s="38">
        <v>697034.0</v>
      </c>
      <c r="BE153" s="38">
        <v>0.0</v>
      </c>
      <c r="BF153" s="38">
        <v>48502.0</v>
      </c>
      <c r="BG153" s="38">
        <v>0.0</v>
      </c>
      <c r="BH153" s="38">
        <v>268218.0</v>
      </c>
      <c r="BI153" s="38">
        <v>0.0</v>
      </c>
      <c r="BJ153" s="38">
        <v>21017.0</v>
      </c>
      <c r="BK153" s="38">
        <v>18396.0</v>
      </c>
      <c r="BL153" s="38">
        <v>0.0</v>
      </c>
      <c r="BM153" s="38">
        <v>0.0</v>
      </c>
      <c r="BN153" s="38">
        <v>0.0</v>
      </c>
      <c r="BO153" s="38">
        <v>0.0</v>
      </c>
      <c r="BP153" s="38">
        <v>0.0</v>
      </c>
    </row>
    <row r="154" ht="15.75" customHeight="1">
      <c r="A154" s="15"/>
      <c r="B154" s="4" t="s">
        <v>154</v>
      </c>
      <c r="C154" s="38">
        <v>205847.0</v>
      </c>
      <c r="D154" s="38">
        <v>504823.0</v>
      </c>
      <c r="E154" s="38">
        <v>153326.0</v>
      </c>
      <c r="F154" s="38">
        <v>357675.0</v>
      </c>
      <c r="G154" s="38">
        <v>494797.0</v>
      </c>
      <c r="H154" s="38">
        <v>22436.0</v>
      </c>
      <c r="I154" s="38">
        <v>0.0</v>
      </c>
      <c r="J154" s="38">
        <v>53386.0</v>
      </c>
      <c r="K154" s="38">
        <v>322956.0</v>
      </c>
      <c r="L154" s="38">
        <v>364105.0</v>
      </c>
      <c r="M154" s="38">
        <v>342618.0</v>
      </c>
      <c r="N154" s="38">
        <v>94354.0</v>
      </c>
      <c r="O154" s="38">
        <v>3608827.0</v>
      </c>
      <c r="P154" s="38">
        <v>674813.0</v>
      </c>
      <c r="Q154" s="38">
        <v>1174431.0</v>
      </c>
      <c r="R154" s="38">
        <v>0.0</v>
      </c>
      <c r="S154" s="38">
        <v>108721.0</v>
      </c>
      <c r="T154" s="38">
        <v>0.0</v>
      </c>
      <c r="U154" s="38">
        <v>0.0</v>
      </c>
      <c r="V154" s="38">
        <v>706367.0</v>
      </c>
      <c r="W154" s="38">
        <v>125727.0</v>
      </c>
      <c r="X154" s="38">
        <v>421961.0</v>
      </c>
      <c r="Y154" s="38">
        <v>432314.0</v>
      </c>
      <c r="Z154" s="38">
        <v>860819.0</v>
      </c>
      <c r="AA154" s="38">
        <v>468618.0</v>
      </c>
      <c r="AB154" s="38">
        <v>190433.0</v>
      </c>
      <c r="AC154" s="38">
        <v>306319.0</v>
      </c>
      <c r="AD154" s="40">
        <v>522095.0</v>
      </c>
      <c r="AE154" s="38" t="s">
        <v>38</v>
      </c>
      <c r="AF154" s="38">
        <v>346209.0</v>
      </c>
      <c r="AG154" s="38">
        <v>288827.0</v>
      </c>
      <c r="AH154" s="38">
        <v>317057.0</v>
      </c>
      <c r="AI154" s="38">
        <v>580040.0</v>
      </c>
      <c r="AJ154" s="38">
        <v>137530.0</v>
      </c>
      <c r="AK154" s="40">
        <v>754521.0</v>
      </c>
      <c r="AL154" s="40">
        <v>679403.0</v>
      </c>
      <c r="AM154" s="38">
        <v>437858.0</v>
      </c>
      <c r="AN154" s="38">
        <v>353082.0</v>
      </c>
      <c r="AO154" s="38">
        <v>430728.0</v>
      </c>
      <c r="AP154" s="38">
        <v>84664.0</v>
      </c>
      <c r="AQ154" s="38">
        <v>6453501.0</v>
      </c>
      <c r="AR154" s="38">
        <v>0.0</v>
      </c>
      <c r="AS154" s="38">
        <v>0.0</v>
      </c>
      <c r="AT154" s="38">
        <v>4023593.0</v>
      </c>
      <c r="AU154" s="38">
        <v>0.0</v>
      </c>
      <c r="AV154" s="38">
        <v>16288.0</v>
      </c>
      <c r="AX154" s="38">
        <v>132970.0</v>
      </c>
      <c r="AY154" s="38">
        <v>217993.0</v>
      </c>
      <c r="AZ154" s="38">
        <v>25254.0</v>
      </c>
      <c r="BA154" s="38">
        <v>37742.0</v>
      </c>
      <c r="BB154" s="38">
        <v>75006.0</v>
      </c>
      <c r="BC154" s="38">
        <v>191088.0</v>
      </c>
      <c r="BD154" s="38">
        <v>955408.0</v>
      </c>
      <c r="BE154" s="38">
        <v>0.0</v>
      </c>
      <c r="BF154" s="38">
        <v>96649.0</v>
      </c>
      <c r="BG154" s="38">
        <v>0.0</v>
      </c>
      <c r="BH154" s="38">
        <v>1022950.0</v>
      </c>
      <c r="BI154" s="38">
        <v>0.0</v>
      </c>
      <c r="BJ154" s="38">
        <v>18919.0</v>
      </c>
      <c r="BK154" s="38">
        <v>18707.0</v>
      </c>
      <c r="BL154" s="38">
        <v>0.0</v>
      </c>
      <c r="BM154" s="38">
        <v>0.0</v>
      </c>
      <c r="BN154" s="38">
        <v>0.0</v>
      </c>
      <c r="BO154" s="38">
        <v>0.0</v>
      </c>
      <c r="BP154" s="38">
        <v>0.0</v>
      </c>
    </row>
    <row r="155" ht="15.75" customHeight="1">
      <c r="A155" s="15"/>
      <c r="B155" s="4" t="s">
        <v>155</v>
      </c>
      <c r="C155" s="38">
        <v>185369.0</v>
      </c>
      <c r="D155" s="38">
        <v>483654.0</v>
      </c>
      <c r="E155" s="38">
        <v>78046.0</v>
      </c>
      <c r="F155" s="38">
        <v>99216.0</v>
      </c>
      <c r="G155" s="38">
        <v>214646.0</v>
      </c>
      <c r="H155" s="38">
        <v>13433.0</v>
      </c>
      <c r="I155" s="38">
        <v>0.0</v>
      </c>
      <c r="J155" s="38">
        <v>109432.0</v>
      </c>
      <c r="K155" s="38">
        <v>152558.0</v>
      </c>
      <c r="L155" s="38">
        <v>284411.0</v>
      </c>
      <c r="M155" s="38">
        <v>71963.0</v>
      </c>
      <c r="N155" s="38">
        <v>19703.0</v>
      </c>
      <c r="O155" s="38">
        <v>795241.0</v>
      </c>
      <c r="P155" s="38">
        <v>93903.0</v>
      </c>
      <c r="Q155" s="38">
        <v>91584.0</v>
      </c>
      <c r="R155" s="38">
        <v>0.0</v>
      </c>
      <c r="S155" s="38">
        <v>28176.0</v>
      </c>
      <c r="T155" s="38">
        <v>0.0</v>
      </c>
      <c r="U155" s="38">
        <v>0.0</v>
      </c>
      <c r="V155" s="38">
        <v>282729.0</v>
      </c>
      <c r="W155" s="38">
        <v>80383.0</v>
      </c>
      <c r="X155" s="38">
        <v>71318.0</v>
      </c>
      <c r="Y155" s="38">
        <v>176308.0</v>
      </c>
      <c r="Z155" s="38">
        <v>312035.0</v>
      </c>
      <c r="AA155" s="38">
        <v>98518.0</v>
      </c>
      <c r="AB155" s="38">
        <v>83541.0</v>
      </c>
      <c r="AC155" s="38">
        <v>143341.0</v>
      </c>
      <c r="AD155" s="40">
        <v>403004.0</v>
      </c>
      <c r="AE155" s="38" t="s">
        <v>38</v>
      </c>
      <c r="AF155" s="38">
        <v>249752.0</v>
      </c>
      <c r="AG155" s="38">
        <v>128622.0</v>
      </c>
      <c r="AH155" s="38">
        <v>176547.0</v>
      </c>
      <c r="AI155" s="38">
        <v>209220.0</v>
      </c>
      <c r="AJ155" s="38">
        <v>125596.0</v>
      </c>
      <c r="AK155" s="40">
        <v>494866.0</v>
      </c>
      <c r="AL155" s="40">
        <v>612219.0</v>
      </c>
      <c r="AM155" s="38">
        <v>140012.0</v>
      </c>
      <c r="AN155" s="38">
        <v>247835.0</v>
      </c>
      <c r="AO155" s="38">
        <v>170858.0</v>
      </c>
      <c r="AP155" s="38">
        <v>127805.0</v>
      </c>
      <c r="AQ155" s="38">
        <v>1.1803886E7</v>
      </c>
      <c r="AR155" s="38">
        <v>0.0</v>
      </c>
      <c r="AS155" s="38">
        <v>0.0</v>
      </c>
      <c r="AT155" s="38">
        <v>8463519.0</v>
      </c>
      <c r="AU155" s="38">
        <v>0.0</v>
      </c>
      <c r="AV155" s="38">
        <v>19395.0</v>
      </c>
      <c r="AX155" s="38">
        <v>148486.0</v>
      </c>
      <c r="AY155" s="38">
        <v>315851.0</v>
      </c>
      <c r="AZ155" s="38">
        <v>27499.0</v>
      </c>
      <c r="BA155" s="38">
        <v>47970.0</v>
      </c>
      <c r="BB155" s="38">
        <v>78553.0</v>
      </c>
      <c r="BC155" s="38">
        <v>190909.0</v>
      </c>
      <c r="BD155" s="38">
        <v>467509.0</v>
      </c>
      <c r="BE155" s="38">
        <v>0.0</v>
      </c>
      <c r="BF155" s="38">
        <v>84144.0</v>
      </c>
      <c r="BG155" s="38">
        <v>0.0</v>
      </c>
      <c r="BH155" s="38">
        <v>360212.0</v>
      </c>
      <c r="BI155" s="38">
        <v>0.0</v>
      </c>
      <c r="BJ155" s="38">
        <v>22912.0</v>
      </c>
      <c r="BK155" s="38">
        <v>17547.0</v>
      </c>
      <c r="BL155" s="38">
        <v>0.0</v>
      </c>
      <c r="BM155" s="38">
        <v>0.0</v>
      </c>
      <c r="BN155" s="38">
        <v>0.0</v>
      </c>
      <c r="BO155" s="38">
        <v>0.0</v>
      </c>
      <c r="BP155" s="38">
        <v>0.0</v>
      </c>
    </row>
    <row r="156" ht="15.75" customHeight="1">
      <c r="A156" s="16"/>
      <c r="B156" s="4" t="s">
        <v>156</v>
      </c>
      <c r="C156" s="38">
        <v>23904.0</v>
      </c>
      <c r="D156" s="38">
        <v>259770.0</v>
      </c>
      <c r="E156" s="38">
        <v>26230.0</v>
      </c>
      <c r="F156" s="38">
        <v>0.0</v>
      </c>
      <c r="G156" s="38">
        <v>33027.0</v>
      </c>
      <c r="H156" s="38">
        <v>0.0</v>
      </c>
      <c r="I156" s="38">
        <v>0.0</v>
      </c>
      <c r="J156" s="38">
        <v>125066.0</v>
      </c>
      <c r="K156" s="38">
        <v>37586.0</v>
      </c>
      <c r="L156" s="38">
        <v>13283.0</v>
      </c>
      <c r="M156" s="38">
        <v>0.0</v>
      </c>
      <c r="N156" s="38">
        <v>17979.0</v>
      </c>
      <c r="O156" s="38">
        <v>0.0</v>
      </c>
      <c r="P156" s="38">
        <v>0.0</v>
      </c>
      <c r="Q156" s="38">
        <v>0.0</v>
      </c>
      <c r="R156" s="38">
        <v>0.0</v>
      </c>
      <c r="S156" s="38">
        <v>0.0</v>
      </c>
      <c r="T156" s="38">
        <v>0.0</v>
      </c>
      <c r="U156" s="38">
        <v>0.0</v>
      </c>
      <c r="V156" s="38">
        <v>10214.0</v>
      </c>
      <c r="W156" s="38">
        <v>0.0</v>
      </c>
      <c r="X156" s="38">
        <v>41881.0</v>
      </c>
      <c r="Y156" s="38">
        <v>138630.0</v>
      </c>
      <c r="Z156" s="38">
        <v>170661.0</v>
      </c>
      <c r="AA156" s="38">
        <v>47110.0</v>
      </c>
      <c r="AB156" s="38">
        <v>66283.0</v>
      </c>
      <c r="AC156" s="38">
        <v>101930.0</v>
      </c>
      <c r="AD156" s="40">
        <v>169943.0</v>
      </c>
      <c r="AE156" s="38" t="s">
        <v>38</v>
      </c>
      <c r="AF156" s="38">
        <v>93859.0</v>
      </c>
      <c r="AG156" s="38">
        <v>0.0</v>
      </c>
      <c r="AH156" s="38">
        <v>73904.0</v>
      </c>
      <c r="AI156" s="38">
        <v>0.0</v>
      </c>
      <c r="AJ156" s="38">
        <v>46949.0</v>
      </c>
      <c r="AK156" s="39">
        <v>101984.0</v>
      </c>
      <c r="AL156" s="40">
        <v>424685.0</v>
      </c>
      <c r="AM156" s="38">
        <v>0.0</v>
      </c>
      <c r="AN156" s="38">
        <v>127466.0</v>
      </c>
      <c r="AO156" s="38">
        <v>4188.0</v>
      </c>
      <c r="AP156" s="38">
        <v>50092.0</v>
      </c>
      <c r="AQ156" s="38">
        <v>3.8669301E7</v>
      </c>
      <c r="AR156" s="38">
        <v>0.0</v>
      </c>
      <c r="AS156" s="38">
        <v>0.0</v>
      </c>
      <c r="AT156" s="38">
        <v>4.2620163E7</v>
      </c>
      <c r="AU156" s="38">
        <v>0.0</v>
      </c>
      <c r="AV156" s="38">
        <v>0.0</v>
      </c>
      <c r="AX156" s="38">
        <v>34981.0</v>
      </c>
      <c r="AY156" s="38">
        <v>195071.0</v>
      </c>
      <c r="AZ156" s="38">
        <v>0.0</v>
      </c>
      <c r="BA156" s="38">
        <v>16363.0</v>
      </c>
      <c r="BB156" s="38">
        <v>103450.0</v>
      </c>
      <c r="BC156" s="38">
        <v>184140.0</v>
      </c>
      <c r="BD156" s="38">
        <v>0.0</v>
      </c>
      <c r="BE156" s="38">
        <v>0.0</v>
      </c>
      <c r="BF156" s="38">
        <v>0.0</v>
      </c>
      <c r="BG156" s="38">
        <v>0.0</v>
      </c>
      <c r="BH156" s="38">
        <v>0.0</v>
      </c>
      <c r="BI156" s="38">
        <v>0.0</v>
      </c>
      <c r="BJ156" s="38">
        <v>26614.0</v>
      </c>
      <c r="BK156" s="38">
        <v>21794.0</v>
      </c>
      <c r="BL156" s="38">
        <v>0.0</v>
      </c>
      <c r="BM156" s="38">
        <v>0.0</v>
      </c>
      <c r="BN156" s="38">
        <v>0.0</v>
      </c>
      <c r="BO156" s="38">
        <v>0.0</v>
      </c>
      <c r="BP156" s="38">
        <v>0.0</v>
      </c>
    </row>
    <row r="157" ht="15.75" customHeight="1">
      <c r="A157" s="8" t="s">
        <v>52</v>
      </c>
      <c r="B157" s="4" t="s">
        <v>157</v>
      </c>
      <c r="C157" s="38">
        <v>275031.0</v>
      </c>
      <c r="D157" s="38">
        <v>1395052.0</v>
      </c>
      <c r="E157" s="38">
        <v>19772.0</v>
      </c>
      <c r="F157" s="38">
        <v>91844.0</v>
      </c>
      <c r="G157" s="38">
        <v>169060.0</v>
      </c>
      <c r="H157" s="38">
        <v>16801.0</v>
      </c>
      <c r="I157" s="38">
        <v>0.0</v>
      </c>
      <c r="J157" s="38">
        <v>179820.0</v>
      </c>
      <c r="K157" s="38">
        <v>230087.0</v>
      </c>
      <c r="L157" s="38">
        <v>349493.0</v>
      </c>
      <c r="M157" s="38">
        <v>227592.0</v>
      </c>
      <c r="N157" s="38">
        <v>24099.0</v>
      </c>
      <c r="O157" s="38">
        <v>2245099.0</v>
      </c>
      <c r="P157" s="38">
        <v>286525.0</v>
      </c>
      <c r="Q157" s="38">
        <v>362170.0</v>
      </c>
      <c r="R157" s="38">
        <v>0.0</v>
      </c>
      <c r="S157" s="38">
        <v>57853.0</v>
      </c>
      <c r="T157" s="38">
        <v>0.0</v>
      </c>
      <c r="U157" s="38">
        <v>0.0</v>
      </c>
      <c r="V157" s="38">
        <v>241721.0</v>
      </c>
      <c r="W157" s="38">
        <v>76688.0</v>
      </c>
      <c r="X157" s="38">
        <v>41722.0</v>
      </c>
      <c r="Y157" s="38">
        <v>106732.0</v>
      </c>
      <c r="Z157" s="38">
        <v>220660.0</v>
      </c>
      <c r="AA157" s="38">
        <v>55907.0</v>
      </c>
      <c r="AB157" s="38">
        <v>711887.0</v>
      </c>
      <c r="AC157" s="38">
        <v>213365.0</v>
      </c>
      <c r="AD157" s="40">
        <v>241591.0</v>
      </c>
      <c r="AE157" s="39" t="s">
        <v>38</v>
      </c>
      <c r="AF157" s="38">
        <v>206659.0</v>
      </c>
      <c r="AG157" s="38">
        <v>97253.0</v>
      </c>
      <c r="AH157" s="38">
        <v>158691.0</v>
      </c>
      <c r="AI157" s="38">
        <v>163470.0</v>
      </c>
      <c r="AJ157" s="38">
        <v>56204.0</v>
      </c>
      <c r="AK157" s="40">
        <v>325739.0</v>
      </c>
      <c r="AL157" s="38">
        <v>239206.0</v>
      </c>
      <c r="AM157" s="38">
        <v>112762.0</v>
      </c>
      <c r="AN157" s="38">
        <v>171230.0</v>
      </c>
      <c r="AO157" s="38">
        <v>142970.0</v>
      </c>
      <c r="AP157" s="38">
        <v>78457.0</v>
      </c>
      <c r="AQ157" s="38">
        <v>8021752.0</v>
      </c>
      <c r="AR157" s="38">
        <v>0.0</v>
      </c>
      <c r="AS157" s="38">
        <v>0.0</v>
      </c>
      <c r="AT157" s="38">
        <v>5425619.0</v>
      </c>
      <c r="AU157" s="38">
        <v>0.0</v>
      </c>
      <c r="AV157" s="38">
        <v>0.0</v>
      </c>
      <c r="AX157" s="38">
        <v>90678.0</v>
      </c>
      <c r="AY157" s="38">
        <v>224566.0</v>
      </c>
      <c r="AZ157" s="38">
        <v>18007.0</v>
      </c>
      <c r="BA157" s="38">
        <v>17913.0</v>
      </c>
      <c r="BB157" s="38">
        <v>124034.0</v>
      </c>
      <c r="BC157" s="38">
        <v>86058.0</v>
      </c>
      <c r="BD157" s="38">
        <v>611745.0</v>
      </c>
      <c r="BE157" s="38">
        <v>0.0</v>
      </c>
      <c r="BF157" s="38">
        <v>79500.0</v>
      </c>
      <c r="BG157" s="38">
        <v>0.0</v>
      </c>
      <c r="BH157" s="38">
        <v>307711.0</v>
      </c>
      <c r="BI157" s="38">
        <v>0.0</v>
      </c>
      <c r="BJ157" s="38">
        <v>12178.0</v>
      </c>
      <c r="BK157" s="38">
        <v>0.0</v>
      </c>
      <c r="BL157" s="38">
        <v>0.0</v>
      </c>
      <c r="BM157" s="38">
        <v>0.0</v>
      </c>
      <c r="BN157" s="38">
        <v>0.0</v>
      </c>
      <c r="BO157" s="38">
        <v>13396.0</v>
      </c>
      <c r="BP157" s="38">
        <v>0.0</v>
      </c>
    </row>
    <row r="158" ht="15.75" customHeight="1">
      <c r="A158" s="15"/>
      <c r="B158" s="4" t="s">
        <v>158</v>
      </c>
      <c r="C158" s="38">
        <v>397056.0</v>
      </c>
      <c r="D158" s="38">
        <v>1434356.0</v>
      </c>
      <c r="E158" s="38">
        <v>0.0</v>
      </c>
      <c r="F158" s="38">
        <v>144321.0</v>
      </c>
      <c r="G158" s="38">
        <v>249294.0</v>
      </c>
      <c r="H158" s="38">
        <v>10533.0</v>
      </c>
      <c r="I158" s="38">
        <v>0.0</v>
      </c>
      <c r="J158" s="38">
        <v>230208.0</v>
      </c>
      <c r="K158" s="38">
        <v>274223.0</v>
      </c>
      <c r="L158" s="38">
        <v>482361.0</v>
      </c>
      <c r="M158" s="38">
        <v>388540.0</v>
      </c>
      <c r="N158" s="38">
        <v>39809.0</v>
      </c>
      <c r="O158" s="38">
        <v>3443683.0</v>
      </c>
      <c r="P158" s="38">
        <v>433281.0</v>
      </c>
      <c r="Q158" s="38">
        <v>530527.0</v>
      </c>
      <c r="R158" s="38">
        <v>0.0</v>
      </c>
      <c r="S158" s="38">
        <v>85378.0</v>
      </c>
      <c r="T158" s="38">
        <v>0.0</v>
      </c>
      <c r="U158" s="38">
        <v>0.0</v>
      </c>
      <c r="V158" s="38">
        <v>318456.0</v>
      </c>
      <c r="W158" s="38">
        <v>153987.0</v>
      </c>
      <c r="X158" s="38">
        <v>0.0</v>
      </c>
      <c r="Y158" s="38">
        <v>102790.0</v>
      </c>
      <c r="Z158" s="38">
        <v>142262.0</v>
      </c>
      <c r="AA158" s="38">
        <v>49698.0</v>
      </c>
      <c r="AB158" s="38">
        <v>51780.0</v>
      </c>
      <c r="AC158" s="38">
        <v>190093.0</v>
      </c>
      <c r="AD158" s="40">
        <v>232108.0</v>
      </c>
      <c r="AE158" s="38" t="s">
        <v>38</v>
      </c>
      <c r="AF158" s="38">
        <v>169776.0</v>
      </c>
      <c r="AG158" s="38">
        <v>151897.0</v>
      </c>
      <c r="AH158" s="38">
        <v>283590.0</v>
      </c>
      <c r="AI158" s="38">
        <v>267444.0</v>
      </c>
      <c r="AJ158" s="38">
        <v>44896.0</v>
      </c>
      <c r="AK158" s="40">
        <v>418507.0</v>
      </c>
      <c r="AL158" s="40">
        <v>269194.0</v>
      </c>
      <c r="AM158" s="38">
        <v>175182.0</v>
      </c>
      <c r="AN158" s="38">
        <v>212794.0</v>
      </c>
      <c r="AO158" s="38">
        <v>230015.0</v>
      </c>
      <c r="AP158" s="38">
        <v>84657.0</v>
      </c>
      <c r="AQ158" s="38">
        <v>1.3306448E7</v>
      </c>
      <c r="AR158" s="38">
        <v>0.0</v>
      </c>
      <c r="AS158" s="38">
        <v>0.0</v>
      </c>
      <c r="AT158" s="38">
        <v>4756759.0</v>
      </c>
      <c r="AU158" s="38">
        <v>0.0</v>
      </c>
      <c r="AV158" s="38">
        <v>0.0</v>
      </c>
      <c r="AX158" s="38">
        <v>174410.0</v>
      </c>
      <c r="AY158" s="38">
        <v>298755.0</v>
      </c>
      <c r="AZ158" s="38">
        <v>20745.0</v>
      </c>
      <c r="BA158" s="38">
        <v>12438.0</v>
      </c>
      <c r="BB158" s="38">
        <v>84760.0</v>
      </c>
      <c r="BC158" s="38">
        <v>59936.0</v>
      </c>
      <c r="BD158" s="38">
        <v>945735.0</v>
      </c>
      <c r="BE158" s="38">
        <v>0.0</v>
      </c>
      <c r="BF158" s="38">
        <v>113175.0</v>
      </c>
      <c r="BG158" s="38">
        <v>0.0</v>
      </c>
      <c r="BH158" s="38">
        <v>432511.0</v>
      </c>
      <c r="BI158" s="38">
        <v>0.0</v>
      </c>
      <c r="BJ158" s="38">
        <v>0.0</v>
      </c>
      <c r="BK158" s="38">
        <v>0.0</v>
      </c>
      <c r="BL158" s="38">
        <v>0.0</v>
      </c>
      <c r="BM158" s="38">
        <v>0.0</v>
      </c>
      <c r="BN158" s="38">
        <v>0.0</v>
      </c>
      <c r="BO158" s="38">
        <v>10586.0</v>
      </c>
      <c r="BP158" s="38">
        <v>0.0</v>
      </c>
    </row>
    <row r="159" ht="15.75" customHeight="1">
      <c r="A159" s="15"/>
      <c r="B159" s="4" t="s">
        <v>159</v>
      </c>
      <c r="C159" s="38">
        <v>407733.0</v>
      </c>
      <c r="D159" s="38">
        <v>1520671.0</v>
      </c>
      <c r="E159" s="38">
        <v>17990.0</v>
      </c>
      <c r="F159" s="38">
        <v>170137.0</v>
      </c>
      <c r="G159" s="38">
        <v>288473.0</v>
      </c>
      <c r="H159" s="38">
        <v>17261.0</v>
      </c>
      <c r="I159" s="38">
        <v>0.0</v>
      </c>
      <c r="J159" s="38">
        <v>118719.0</v>
      </c>
      <c r="K159" s="38">
        <v>377307.0</v>
      </c>
      <c r="L159" s="38">
        <v>493311.0</v>
      </c>
      <c r="M159" s="38">
        <v>447900.0</v>
      </c>
      <c r="N159" s="38">
        <v>61343.0</v>
      </c>
      <c r="O159" s="38">
        <v>4135253.0</v>
      </c>
      <c r="P159" s="38">
        <v>562015.0</v>
      </c>
      <c r="Q159" s="38">
        <v>743137.0</v>
      </c>
      <c r="R159" s="38">
        <v>0.0</v>
      </c>
      <c r="S159" s="38">
        <v>78050.0</v>
      </c>
      <c r="T159" s="38">
        <v>0.0</v>
      </c>
      <c r="U159" s="38">
        <v>0.0</v>
      </c>
      <c r="V159" s="38">
        <v>449403.0</v>
      </c>
      <c r="W159" s="38">
        <v>144135.0</v>
      </c>
      <c r="X159" s="38">
        <v>28686.0</v>
      </c>
      <c r="Y159" s="38">
        <v>178948.0</v>
      </c>
      <c r="Z159" s="38">
        <v>415925.0</v>
      </c>
      <c r="AA159" s="38">
        <v>115559.0</v>
      </c>
      <c r="AB159" s="38">
        <v>140594.0</v>
      </c>
      <c r="AC159" s="38">
        <v>278269.0</v>
      </c>
      <c r="AD159" s="40">
        <v>454310.0</v>
      </c>
      <c r="AE159" s="38" t="s">
        <v>38</v>
      </c>
      <c r="AF159" s="38">
        <v>256915.0</v>
      </c>
      <c r="AG159" s="38">
        <v>177839.0</v>
      </c>
      <c r="AH159" s="38">
        <v>376870.0</v>
      </c>
      <c r="AI159" s="38">
        <v>423870.0</v>
      </c>
      <c r="AJ159" s="38">
        <v>150378.0</v>
      </c>
      <c r="AK159" s="40">
        <v>643409.0</v>
      </c>
      <c r="AL159" s="40">
        <v>436339.0</v>
      </c>
      <c r="AM159" s="38">
        <v>241343.0</v>
      </c>
      <c r="AN159" s="38">
        <v>253119.0</v>
      </c>
      <c r="AO159" s="38">
        <v>266080.0</v>
      </c>
      <c r="AP159" s="38">
        <v>154054.0</v>
      </c>
      <c r="AQ159" s="38">
        <v>5216056.0</v>
      </c>
      <c r="AR159" s="38">
        <v>0.0</v>
      </c>
      <c r="AS159" s="38">
        <v>0.0</v>
      </c>
      <c r="AT159" s="38">
        <v>3175893.0</v>
      </c>
      <c r="AU159" s="38">
        <v>0.0</v>
      </c>
      <c r="AV159" s="38">
        <v>0.0</v>
      </c>
      <c r="AX159" s="38">
        <v>153612.0</v>
      </c>
      <c r="AY159" s="38">
        <v>272148.0</v>
      </c>
      <c r="AZ159" s="38">
        <v>17750.0</v>
      </c>
      <c r="BA159" s="38">
        <v>15127.0</v>
      </c>
      <c r="BB159" s="38">
        <v>87009.0</v>
      </c>
      <c r="BC159" s="38">
        <v>88728.0</v>
      </c>
      <c r="BD159" s="38">
        <v>1084197.0</v>
      </c>
      <c r="BE159" s="38">
        <v>0.0</v>
      </c>
      <c r="BF159" s="38">
        <v>138722.0</v>
      </c>
      <c r="BG159" s="38">
        <v>0.0</v>
      </c>
      <c r="BH159" s="38">
        <v>493049.0</v>
      </c>
      <c r="BI159" s="38">
        <v>0.0</v>
      </c>
      <c r="BJ159" s="38">
        <v>11064.0</v>
      </c>
      <c r="BK159" s="38">
        <v>0.0</v>
      </c>
      <c r="BL159" s="38">
        <v>0.0</v>
      </c>
      <c r="BM159" s="38">
        <v>0.0</v>
      </c>
      <c r="BN159" s="38">
        <v>0.0</v>
      </c>
      <c r="BO159" s="38">
        <v>19410.0</v>
      </c>
      <c r="BP159" s="38">
        <v>0.0</v>
      </c>
    </row>
    <row r="160" ht="15.75" customHeight="1">
      <c r="A160" s="15"/>
      <c r="B160" s="4" t="s">
        <v>160</v>
      </c>
      <c r="C160" s="38">
        <v>559799.0</v>
      </c>
      <c r="D160" s="38">
        <v>1652795.0</v>
      </c>
      <c r="E160" s="38">
        <v>0.0</v>
      </c>
      <c r="F160" s="38">
        <v>153961.0</v>
      </c>
      <c r="G160" s="38">
        <v>352644.0</v>
      </c>
      <c r="H160" s="38">
        <v>18015.0</v>
      </c>
      <c r="I160" s="38">
        <v>0.0</v>
      </c>
      <c r="J160" s="38">
        <v>120887.0</v>
      </c>
      <c r="K160" s="38">
        <v>315313.0</v>
      </c>
      <c r="L160" s="38">
        <v>582768.0</v>
      </c>
      <c r="M160" s="38">
        <v>355271.0</v>
      </c>
      <c r="N160" s="38">
        <v>59697.0</v>
      </c>
      <c r="O160" s="38">
        <v>3587132.0</v>
      </c>
      <c r="P160" s="38">
        <v>414006.0</v>
      </c>
      <c r="Q160" s="38">
        <v>568006.0</v>
      </c>
      <c r="R160" s="38">
        <v>0.0</v>
      </c>
      <c r="S160" s="38">
        <v>87223.0</v>
      </c>
      <c r="T160" s="38">
        <v>0.0</v>
      </c>
      <c r="U160" s="38">
        <v>0.0</v>
      </c>
      <c r="V160" s="38">
        <v>416566.0</v>
      </c>
      <c r="W160" s="38">
        <v>144845.0</v>
      </c>
      <c r="X160" s="38">
        <v>0.0</v>
      </c>
      <c r="Y160" s="38">
        <v>202005.0</v>
      </c>
      <c r="Z160" s="38">
        <v>466814.0</v>
      </c>
      <c r="AA160" s="38">
        <v>121774.0</v>
      </c>
      <c r="AB160" s="38">
        <v>79089.0</v>
      </c>
      <c r="AC160" s="38">
        <v>283504.0</v>
      </c>
      <c r="AD160" s="40">
        <v>385139.0</v>
      </c>
      <c r="AE160" s="38" t="s">
        <v>38</v>
      </c>
      <c r="AF160" s="38">
        <v>267955.0</v>
      </c>
      <c r="AG160" s="38">
        <v>177243.0</v>
      </c>
      <c r="AH160" s="38">
        <v>383900.0</v>
      </c>
      <c r="AI160" s="38">
        <v>307228.0</v>
      </c>
      <c r="AJ160" s="38">
        <v>105350.0</v>
      </c>
      <c r="AK160" s="40">
        <v>597944.0</v>
      </c>
      <c r="AL160" s="40">
        <v>452673.0</v>
      </c>
      <c r="AM160" s="38">
        <v>199119.0</v>
      </c>
      <c r="AN160" s="38">
        <v>273241.0</v>
      </c>
      <c r="AO160" s="38">
        <v>168956.0</v>
      </c>
      <c r="AP160" s="38">
        <v>143836.0</v>
      </c>
      <c r="AQ160" s="38">
        <v>8343316.0</v>
      </c>
      <c r="AR160" s="38">
        <v>0.0</v>
      </c>
      <c r="AS160" s="38">
        <v>0.0</v>
      </c>
      <c r="AT160" s="38">
        <v>1.7608842E7</v>
      </c>
      <c r="AU160" s="38">
        <v>0.0</v>
      </c>
      <c r="AV160" s="38">
        <v>0.0</v>
      </c>
      <c r="AX160" s="38">
        <v>181840.0</v>
      </c>
      <c r="AY160" s="38">
        <v>406494.0</v>
      </c>
      <c r="AZ160" s="38">
        <v>24636.0</v>
      </c>
      <c r="BA160" s="38">
        <v>12062.0</v>
      </c>
      <c r="BB160" s="38">
        <v>32595.0</v>
      </c>
      <c r="BC160" s="38">
        <v>83066.0</v>
      </c>
      <c r="BD160" s="38">
        <v>1058369.0</v>
      </c>
      <c r="BE160" s="38">
        <v>0.0</v>
      </c>
      <c r="BF160" s="38">
        <v>138210.0</v>
      </c>
      <c r="BG160" s="38">
        <v>0.0</v>
      </c>
      <c r="BH160" s="38">
        <v>505759.0</v>
      </c>
      <c r="BI160" s="38">
        <v>0.0</v>
      </c>
      <c r="BJ160" s="38">
        <v>10178.0</v>
      </c>
      <c r="BK160" s="38">
        <v>0.0</v>
      </c>
      <c r="BL160" s="38">
        <v>0.0</v>
      </c>
      <c r="BM160" s="38">
        <v>0.0</v>
      </c>
      <c r="BN160" s="38">
        <v>0.0</v>
      </c>
      <c r="BO160" s="38">
        <v>23912.0</v>
      </c>
      <c r="BP160" s="38">
        <v>0.0</v>
      </c>
    </row>
    <row r="161" ht="15.75" customHeight="1">
      <c r="A161" s="15"/>
      <c r="B161" s="4" t="s">
        <v>161</v>
      </c>
      <c r="C161" s="38">
        <v>458145.0</v>
      </c>
      <c r="D161" s="38">
        <v>1374800.0</v>
      </c>
      <c r="E161" s="38">
        <v>28367.0</v>
      </c>
      <c r="F161" s="38">
        <v>137527.0</v>
      </c>
      <c r="G161" s="38">
        <v>326598.0</v>
      </c>
      <c r="H161" s="38">
        <v>0.0</v>
      </c>
      <c r="I161" s="38">
        <v>0.0</v>
      </c>
      <c r="J161" s="38">
        <v>80853.0</v>
      </c>
      <c r="K161" s="38">
        <v>309730.0</v>
      </c>
      <c r="L161" s="38">
        <v>569562.0</v>
      </c>
      <c r="M161" s="38">
        <v>363463.0</v>
      </c>
      <c r="N161" s="38">
        <v>58009.0</v>
      </c>
      <c r="O161" s="38">
        <v>3084331.0</v>
      </c>
      <c r="P161" s="38">
        <v>356503.0</v>
      </c>
      <c r="Q161" s="38">
        <v>460690.0</v>
      </c>
      <c r="R161" s="38">
        <v>0.0</v>
      </c>
      <c r="S161" s="38">
        <v>97464.0</v>
      </c>
      <c r="T161" s="38">
        <v>0.0</v>
      </c>
      <c r="U161" s="38">
        <v>0.0</v>
      </c>
      <c r="V161" s="38">
        <v>381935.0</v>
      </c>
      <c r="W161" s="38">
        <v>117972.0</v>
      </c>
      <c r="X161" s="38">
        <v>0.0</v>
      </c>
      <c r="Y161" s="38">
        <v>211255.0</v>
      </c>
      <c r="Z161" s="38">
        <v>307024.0</v>
      </c>
      <c r="AA161" s="38">
        <v>97225.0</v>
      </c>
      <c r="AB161" s="38">
        <v>66724.0</v>
      </c>
      <c r="AC161" s="38">
        <v>274323.0</v>
      </c>
      <c r="AD161" s="40">
        <v>396652.0</v>
      </c>
      <c r="AE161" s="39" t="s">
        <v>38</v>
      </c>
      <c r="AF161" s="38">
        <v>220585.0</v>
      </c>
      <c r="AG161" s="38">
        <v>151025.0</v>
      </c>
      <c r="AH161" s="38">
        <v>292887.0</v>
      </c>
      <c r="AI161" s="38">
        <v>266655.0</v>
      </c>
      <c r="AJ161" s="38">
        <v>103940.0</v>
      </c>
      <c r="AK161" s="40">
        <v>521108.0</v>
      </c>
      <c r="AL161" s="38">
        <v>393226.0</v>
      </c>
      <c r="AM161" s="38">
        <v>161576.0</v>
      </c>
      <c r="AN161" s="38">
        <v>232366.0</v>
      </c>
      <c r="AO161" s="38">
        <v>205968.0</v>
      </c>
      <c r="AP161" s="38">
        <v>94462.0</v>
      </c>
      <c r="AQ161" s="38">
        <v>4918320.0</v>
      </c>
      <c r="AR161" s="38">
        <v>0.0</v>
      </c>
      <c r="AS161" s="38">
        <v>0.0</v>
      </c>
      <c r="AT161" s="38">
        <v>2848783.0</v>
      </c>
      <c r="AU161" s="38">
        <v>0.0</v>
      </c>
      <c r="AV161" s="38">
        <v>0.0</v>
      </c>
      <c r="AX161" s="38">
        <v>134218.0</v>
      </c>
      <c r="AY161" s="38">
        <v>345632.0</v>
      </c>
      <c r="AZ161" s="38">
        <v>42821.0</v>
      </c>
      <c r="BA161" s="38">
        <v>55867.0</v>
      </c>
      <c r="BB161" s="38">
        <v>87951.0</v>
      </c>
      <c r="BC161" s="38">
        <v>73767.0</v>
      </c>
      <c r="BD161" s="38">
        <v>912502.0</v>
      </c>
      <c r="BE161" s="38">
        <v>0.0</v>
      </c>
      <c r="BF161" s="38">
        <v>70461.0</v>
      </c>
      <c r="BG161" s="38">
        <v>0.0</v>
      </c>
      <c r="BH161" s="38">
        <v>428643.0</v>
      </c>
      <c r="BI161" s="38">
        <v>0.0</v>
      </c>
      <c r="BJ161" s="38">
        <v>0.0</v>
      </c>
      <c r="BK161" s="38">
        <v>10659.0</v>
      </c>
      <c r="BL161" s="38">
        <v>0.0</v>
      </c>
      <c r="BM161" s="38">
        <v>0.0</v>
      </c>
      <c r="BN161" s="38">
        <v>0.0</v>
      </c>
      <c r="BO161" s="38">
        <v>43213.0</v>
      </c>
      <c r="BP161" s="38">
        <v>0.0</v>
      </c>
    </row>
    <row r="162" ht="15.75" customHeight="1">
      <c r="A162" s="15"/>
      <c r="B162" s="4" t="s">
        <v>162</v>
      </c>
      <c r="C162" s="38">
        <v>397150.0</v>
      </c>
      <c r="D162" s="38">
        <v>1320824.0</v>
      </c>
      <c r="E162" s="38">
        <v>0.0</v>
      </c>
      <c r="F162" s="38">
        <v>85415.0</v>
      </c>
      <c r="G162" s="38">
        <v>162589.0</v>
      </c>
      <c r="H162" s="38">
        <v>0.0</v>
      </c>
      <c r="I162" s="38">
        <v>0.0</v>
      </c>
      <c r="J162" s="38">
        <v>0.0</v>
      </c>
      <c r="K162" s="38">
        <v>190497.0</v>
      </c>
      <c r="L162" s="38">
        <v>305564.0</v>
      </c>
      <c r="M162" s="38">
        <v>186151.0</v>
      </c>
      <c r="N162" s="38">
        <v>51842.0</v>
      </c>
      <c r="O162" s="38">
        <v>1628981.0</v>
      </c>
      <c r="P162" s="38">
        <v>213719.0</v>
      </c>
      <c r="Q162" s="38">
        <v>230511.0</v>
      </c>
      <c r="R162" s="38">
        <v>0.0</v>
      </c>
      <c r="S162" s="38">
        <v>75789.0</v>
      </c>
      <c r="T162" s="38">
        <v>0.0</v>
      </c>
      <c r="U162" s="38">
        <v>0.0</v>
      </c>
      <c r="V162" s="38">
        <v>264308.0</v>
      </c>
      <c r="W162" s="38">
        <v>81901.0</v>
      </c>
      <c r="X162" s="38">
        <v>0.0</v>
      </c>
      <c r="Y162" s="38">
        <v>95935.0</v>
      </c>
      <c r="Z162" s="38">
        <v>312673.0</v>
      </c>
      <c r="AA162" s="38">
        <v>70962.0</v>
      </c>
      <c r="AB162" s="38">
        <v>39740.0</v>
      </c>
      <c r="AC162" s="38">
        <v>223792.0</v>
      </c>
      <c r="AD162" s="40">
        <v>296232.0</v>
      </c>
      <c r="AE162" s="38" t="s">
        <v>38</v>
      </c>
      <c r="AF162" s="38">
        <v>193345.0</v>
      </c>
      <c r="AG162" s="38">
        <v>99153.0</v>
      </c>
      <c r="AH162" s="38">
        <v>242380.0</v>
      </c>
      <c r="AI162" s="38">
        <v>193705.0</v>
      </c>
      <c r="AJ162" s="38">
        <v>66359.0</v>
      </c>
      <c r="AK162" s="40">
        <v>348083.0</v>
      </c>
      <c r="AL162" s="40">
        <v>247605.0</v>
      </c>
      <c r="AM162" s="38">
        <v>105460.0</v>
      </c>
      <c r="AN162" s="38">
        <v>188146.0</v>
      </c>
      <c r="AO162" s="38">
        <v>162561.0</v>
      </c>
      <c r="AP162" s="38">
        <v>77488.0</v>
      </c>
      <c r="AQ162" s="38">
        <v>9603090.0</v>
      </c>
      <c r="AR162" s="38">
        <v>0.0</v>
      </c>
      <c r="AS162" s="38">
        <v>0.0</v>
      </c>
      <c r="AT162" s="38">
        <v>2861413.0</v>
      </c>
      <c r="AU162" s="38">
        <v>0.0</v>
      </c>
      <c r="AV162" s="38">
        <v>0.0</v>
      </c>
      <c r="AX162" s="38">
        <v>210148.0</v>
      </c>
      <c r="AY162" s="38">
        <v>305359.0</v>
      </c>
      <c r="AZ162" s="38">
        <v>29196.0</v>
      </c>
      <c r="BA162" s="38">
        <v>57276.0</v>
      </c>
      <c r="BB162" s="38">
        <v>107900.0</v>
      </c>
      <c r="BC162" s="38">
        <v>67976.0</v>
      </c>
      <c r="BD162" s="38">
        <v>688040.0</v>
      </c>
      <c r="BE162" s="38">
        <v>0.0</v>
      </c>
      <c r="BF162" s="38">
        <v>59827.0</v>
      </c>
      <c r="BG162" s="38">
        <v>0.0</v>
      </c>
      <c r="BH162" s="38">
        <v>286277.0</v>
      </c>
      <c r="BI162" s="38">
        <v>0.0</v>
      </c>
      <c r="BJ162" s="38">
        <v>0.0</v>
      </c>
      <c r="BK162" s="38">
        <v>0.0</v>
      </c>
      <c r="BL162" s="38">
        <v>0.0</v>
      </c>
      <c r="BM162" s="38">
        <v>0.0</v>
      </c>
      <c r="BN162" s="38">
        <v>0.0</v>
      </c>
      <c r="BO162" s="38">
        <v>0.0</v>
      </c>
      <c r="BP162" s="38">
        <v>0.0</v>
      </c>
    </row>
    <row r="163" ht="15.75" customHeight="1">
      <c r="A163" s="15"/>
      <c r="B163" s="4" t="s">
        <v>163</v>
      </c>
      <c r="C163" s="38">
        <v>216857.0</v>
      </c>
      <c r="D163" s="38">
        <v>1225744.0</v>
      </c>
      <c r="E163" s="38">
        <v>0.0</v>
      </c>
      <c r="F163" s="38">
        <v>69458.0</v>
      </c>
      <c r="G163" s="38">
        <v>89939.0</v>
      </c>
      <c r="H163" s="38">
        <v>0.0</v>
      </c>
      <c r="I163" s="38">
        <v>0.0</v>
      </c>
      <c r="J163" s="38">
        <v>0.0</v>
      </c>
      <c r="K163" s="38">
        <v>140442.0</v>
      </c>
      <c r="L163" s="38">
        <v>239425.0</v>
      </c>
      <c r="M163" s="38">
        <v>158205.0</v>
      </c>
      <c r="N163" s="38">
        <v>15452.0</v>
      </c>
      <c r="O163" s="38">
        <v>835222.0</v>
      </c>
      <c r="P163" s="38">
        <v>153331.0</v>
      </c>
      <c r="Q163" s="38">
        <v>229044.0</v>
      </c>
      <c r="R163" s="38">
        <v>0.0</v>
      </c>
      <c r="S163" s="38">
        <v>38473.0</v>
      </c>
      <c r="T163" s="38">
        <v>0.0</v>
      </c>
      <c r="U163" s="38">
        <v>0.0</v>
      </c>
      <c r="V163" s="38">
        <v>144003.0</v>
      </c>
      <c r="W163" s="38">
        <v>72606.0</v>
      </c>
      <c r="X163" s="38">
        <v>0.0</v>
      </c>
      <c r="Y163" s="38">
        <v>120926.0</v>
      </c>
      <c r="Z163" s="38">
        <v>356739.0</v>
      </c>
      <c r="AA163" s="38">
        <v>107869.0</v>
      </c>
      <c r="AB163" s="38">
        <v>56312.0</v>
      </c>
      <c r="AC163" s="38">
        <v>231310.0</v>
      </c>
      <c r="AD163" s="40">
        <v>217392.0</v>
      </c>
      <c r="AE163" s="38" t="s">
        <v>38</v>
      </c>
      <c r="AF163" s="38">
        <v>165747.0</v>
      </c>
      <c r="AG163" s="38">
        <v>65040.0</v>
      </c>
      <c r="AH163" s="38">
        <v>201484.0</v>
      </c>
      <c r="AI163" s="38">
        <v>154112.0</v>
      </c>
      <c r="AJ163" s="38">
        <v>69340.0</v>
      </c>
      <c r="AK163" s="40">
        <v>260898.0</v>
      </c>
      <c r="AL163" s="40">
        <v>223630.0</v>
      </c>
      <c r="AM163" s="38">
        <v>91926.0</v>
      </c>
      <c r="AN163" s="38">
        <v>168549.0</v>
      </c>
      <c r="AO163" s="38">
        <v>122273.0</v>
      </c>
      <c r="AP163" s="38">
        <v>77473.0</v>
      </c>
      <c r="AQ163" s="38">
        <v>3343849.0</v>
      </c>
      <c r="AR163" s="38">
        <v>0.0</v>
      </c>
      <c r="AS163" s="38">
        <v>0.0</v>
      </c>
      <c r="AT163" s="38">
        <v>2363023.0</v>
      </c>
      <c r="AU163" s="38">
        <v>0.0</v>
      </c>
      <c r="AV163" s="38">
        <v>19861.0</v>
      </c>
      <c r="AX163" s="38">
        <v>104806.0</v>
      </c>
      <c r="AY163" s="38">
        <v>179989.0</v>
      </c>
      <c r="AZ163" s="38">
        <v>19383.0</v>
      </c>
      <c r="BA163" s="38">
        <v>11158.0</v>
      </c>
      <c r="BB163" s="38">
        <v>96078.0</v>
      </c>
      <c r="BC163" s="38">
        <v>50012.0</v>
      </c>
      <c r="BD163" s="38">
        <v>383707.0</v>
      </c>
      <c r="BE163" s="38">
        <v>0.0</v>
      </c>
      <c r="BF163" s="38">
        <v>47438.0</v>
      </c>
      <c r="BG163" s="38">
        <v>0.0</v>
      </c>
      <c r="BH163" s="38">
        <v>144171.0</v>
      </c>
      <c r="BI163" s="38">
        <v>0.0</v>
      </c>
      <c r="BJ163" s="38">
        <v>0.0</v>
      </c>
      <c r="BK163" s="38">
        <v>12183.0</v>
      </c>
      <c r="BL163" s="38">
        <v>0.0</v>
      </c>
      <c r="BM163" s="38">
        <v>0.0</v>
      </c>
      <c r="BN163" s="38">
        <v>0.0</v>
      </c>
      <c r="BO163" s="38">
        <v>11289.0</v>
      </c>
      <c r="BP163" s="38">
        <v>0.0</v>
      </c>
    </row>
    <row r="164" ht="15.75" customHeight="1">
      <c r="A164" s="16"/>
      <c r="B164" s="4" t="s">
        <v>164</v>
      </c>
      <c r="C164" s="38">
        <v>0.0</v>
      </c>
      <c r="D164" s="38">
        <v>1497582.0</v>
      </c>
      <c r="E164" s="38">
        <v>26496.0</v>
      </c>
      <c r="F164" s="38">
        <v>0.0</v>
      </c>
      <c r="G164" s="38">
        <v>19512.0</v>
      </c>
      <c r="H164" s="38">
        <v>0.0</v>
      </c>
      <c r="I164" s="38">
        <v>0.0</v>
      </c>
      <c r="J164" s="38">
        <v>83187.0</v>
      </c>
      <c r="K164" s="38">
        <v>0.0</v>
      </c>
      <c r="L164" s="38">
        <v>0.0</v>
      </c>
      <c r="M164" s="38">
        <v>0.0</v>
      </c>
      <c r="N164" s="38">
        <v>0.0</v>
      </c>
      <c r="O164" s="38">
        <v>0.0</v>
      </c>
      <c r="P164" s="38">
        <v>0.0</v>
      </c>
      <c r="Q164" s="38">
        <v>0.0</v>
      </c>
      <c r="R164" s="38">
        <v>0.0</v>
      </c>
      <c r="S164" s="38">
        <v>0.0</v>
      </c>
      <c r="T164" s="38">
        <v>0.0</v>
      </c>
      <c r="U164" s="38">
        <v>0.0</v>
      </c>
      <c r="V164" s="38">
        <v>14774.0</v>
      </c>
      <c r="W164" s="38">
        <v>0.0</v>
      </c>
      <c r="X164" s="38">
        <v>15281.0</v>
      </c>
      <c r="Y164" s="38">
        <v>42664.0</v>
      </c>
      <c r="Z164" s="38">
        <v>51172.0</v>
      </c>
      <c r="AA164" s="38">
        <v>60874.0</v>
      </c>
      <c r="AB164" s="38">
        <v>10451.0</v>
      </c>
      <c r="AC164" s="38">
        <v>31650.0</v>
      </c>
      <c r="AD164" s="40">
        <v>63329.0</v>
      </c>
      <c r="AE164" s="38" t="s">
        <v>38</v>
      </c>
      <c r="AF164" s="38">
        <v>19494.0</v>
      </c>
      <c r="AG164" s="38">
        <v>0.0</v>
      </c>
      <c r="AH164" s="38">
        <v>104637.0</v>
      </c>
      <c r="AI164" s="38">
        <v>0.0</v>
      </c>
      <c r="AJ164" s="38">
        <v>0.0</v>
      </c>
      <c r="AK164" s="39">
        <v>111917.0</v>
      </c>
      <c r="AL164" s="38">
        <v>46855.0</v>
      </c>
      <c r="AM164" s="38">
        <v>0.0</v>
      </c>
      <c r="AN164" s="38">
        <v>127466.0</v>
      </c>
      <c r="AO164" s="38">
        <v>0.0</v>
      </c>
      <c r="AP164" s="38">
        <v>26906.0</v>
      </c>
      <c r="AQ164" s="38">
        <v>1.4263302E7</v>
      </c>
      <c r="AR164" s="38">
        <v>0.0</v>
      </c>
      <c r="AS164" s="38">
        <v>0.0</v>
      </c>
      <c r="AT164" s="38">
        <v>7180356.0</v>
      </c>
      <c r="AU164" s="38">
        <v>0.0</v>
      </c>
      <c r="AV164" s="38">
        <v>0.0</v>
      </c>
      <c r="AX164" s="38">
        <v>24887.0</v>
      </c>
      <c r="AY164" s="38">
        <v>146712.0</v>
      </c>
      <c r="AZ164" s="38">
        <v>0.0</v>
      </c>
      <c r="BA164" s="38">
        <v>0.0</v>
      </c>
      <c r="BB164" s="38">
        <v>81449.0</v>
      </c>
      <c r="BC164" s="38">
        <v>21608.0</v>
      </c>
      <c r="BD164" s="38">
        <v>0.0</v>
      </c>
      <c r="BE164" s="38">
        <v>0.0</v>
      </c>
      <c r="BF164" s="38">
        <v>0.0</v>
      </c>
      <c r="BG164" s="38">
        <v>0.0</v>
      </c>
      <c r="BH164" s="38">
        <v>15332.0</v>
      </c>
      <c r="BI164" s="38">
        <v>0.0</v>
      </c>
      <c r="BJ164" s="38">
        <v>0.0</v>
      </c>
      <c r="BK164" s="38">
        <v>18058.0</v>
      </c>
      <c r="BL164" s="38">
        <v>0.0</v>
      </c>
      <c r="BM164" s="38">
        <v>0.0</v>
      </c>
      <c r="BN164" s="38">
        <v>0.0</v>
      </c>
      <c r="BO164" s="38">
        <v>0.0</v>
      </c>
      <c r="BP164" s="38">
        <v>0.0</v>
      </c>
    </row>
    <row r="165" ht="15.75" customHeight="1">
      <c r="A165" s="8" t="s">
        <v>61</v>
      </c>
      <c r="B165" s="4" t="s">
        <v>165</v>
      </c>
    </row>
    <row r="166" ht="15.75" customHeight="1">
      <c r="A166" s="15"/>
      <c r="B166" s="4" t="s">
        <v>166</v>
      </c>
    </row>
    <row r="167" ht="15.75" customHeight="1">
      <c r="A167" s="15"/>
      <c r="B167" s="4" t="s">
        <v>167</v>
      </c>
    </row>
    <row r="168" ht="15.75" customHeight="1">
      <c r="A168" s="15"/>
      <c r="B168" s="4" t="s">
        <v>168</v>
      </c>
    </row>
    <row r="169" ht="15.75" customHeight="1">
      <c r="A169" s="15"/>
      <c r="B169" s="4" t="s">
        <v>169</v>
      </c>
    </row>
    <row r="170" ht="15.75" customHeight="1">
      <c r="A170" s="15"/>
      <c r="B170" s="4" t="s">
        <v>170</v>
      </c>
    </row>
    <row r="171" ht="15.75" customHeight="1">
      <c r="A171" s="15"/>
      <c r="B171" s="4" t="s">
        <v>171</v>
      </c>
    </row>
    <row r="172" ht="15.75" customHeight="1">
      <c r="A172" s="16"/>
      <c r="B172" s="4" t="s">
        <v>172</v>
      </c>
    </row>
    <row r="173" ht="15.75" customHeight="1">
      <c r="A173" s="8" t="s">
        <v>70</v>
      </c>
      <c r="B173" s="4" t="s">
        <v>173</v>
      </c>
    </row>
    <row r="174" ht="15.75" customHeight="1">
      <c r="A174" s="15"/>
      <c r="B174" s="4" t="s">
        <v>174</v>
      </c>
    </row>
    <row r="175" ht="15.75" customHeight="1">
      <c r="A175" s="15"/>
      <c r="B175" s="4" t="s">
        <v>175</v>
      </c>
    </row>
    <row r="176" ht="15.75" customHeight="1">
      <c r="A176" s="15"/>
      <c r="B176" s="4" t="s">
        <v>176</v>
      </c>
    </row>
    <row r="177" ht="15.75" customHeight="1">
      <c r="A177" s="15"/>
      <c r="B177" s="4" t="s">
        <v>177</v>
      </c>
    </row>
    <row r="178" ht="15.75" customHeight="1">
      <c r="A178" s="15"/>
      <c r="B178" s="4" t="s">
        <v>178</v>
      </c>
    </row>
    <row r="179" ht="15.75" customHeight="1">
      <c r="A179" s="15"/>
      <c r="B179" s="4" t="s">
        <v>179</v>
      </c>
    </row>
    <row r="180" ht="15.75" customHeight="1">
      <c r="A180" s="16"/>
      <c r="B180" s="4" t="s">
        <v>180</v>
      </c>
    </row>
    <row r="181" ht="15.75" customHeight="1">
      <c r="A181" s="8" t="s">
        <v>79</v>
      </c>
      <c r="B181" s="4" t="s">
        <v>181</v>
      </c>
    </row>
    <row r="182" ht="15.75" customHeight="1">
      <c r="A182" s="15"/>
      <c r="B182" s="4" t="s">
        <v>182</v>
      </c>
    </row>
    <row r="183" ht="15.75" customHeight="1">
      <c r="A183" s="15"/>
      <c r="B183" s="4" t="s">
        <v>183</v>
      </c>
    </row>
    <row r="184" ht="15.75" customHeight="1">
      <c r="A184" s="15"/>
      <c r="B184" s="4" t="s">
        <v>184</v>
      </c>
    </row>
    <row r="185" ht="15.75" customHeight="1">
      <c r="A185" s="15"/>
      <c r="B185" s="4" t="s">
        <v>185</v>
      </c>
    </row>
    <row r="186" ht="15.75" customHeight="1">
      <c r="A186" s="15"/>
      <c r="B186" s="4" t="s">
        <v>186</v>
      </c>
    </row>
    <row r="187" ht="15.75" customHeight="1">
      <c r="A187" s="15"/>
      <c r="B187" s="4" t="s">
        <v>187</v>
      </c>
    </row>
    <row r="188" ht="15.75" customHeight="1">
      <c r="A188" s="16"/>
      <c r="B188" s="4" t="s">
        <v>188</v>
      </c>
    </row>
    <row r="189" ht="15.75" customHeight="1">
      <c r="A189" s="8" t="s">
        <v>189</v>
      </c>
      <c r="B189" s="4" t="s">
        <v>190</v>
      </c>
    </row>
    <row r="190" ht="15.75" customHeight="1">
      <c r="A190" s="15"/>
      <c r="B190" s="4" t="s">
        <v>191</v>
      </c>
    </row>
    <row r="191" ht="15.75" customHeight="1">
      <c r="A191" s="15"/>
      <c r="B191" s="4" t="s">
        <v>192</v>
      </c>
    </row>
    <row r="192" ht="15.75" customHeight="1">
      <c r="A192" s="15"/>
      <c r="B192" s="4" t="s">
        <v>193</v>
      </c>
    </row>
    <row r="193" ht="15.75" customHeight="1">
      <c r="A193" s="15"/>
      <c r="B193" s="4" t="s">
        <v>194</v>
      </c>
    </row>
    <row r="194" ht="15.75" customHeight="1">
      <c r="A194" s="15"/>
      <c r="B194" s="4" t="s">
        <v>195</v>
      </c>
    </row>
    <row r="195" ht="15.75" customHeight="1">
      <c r="A195" s="15"/>
      <c r="B195" s="4" t="s">
        <v>196</v>
      </c>
    </row>
    <row r="196" ht="15.75" customHeight="1">
      <c r="A196" s="16"/>
      <c r="B196" s="4" t="s">
        <v>188</v>
      </c>
    </row>
    <row r="197" ht="15.75" customHeight="1">
      <c r="A197" s="21"/>
    </row>
    <row r="198" ht="15.75" customHeight="1">
      <c r="A198" s="21"/>
    </row>
    <row r="199" ht="15.75" customHeight="1">
      <c r="A199" s="1"/>
      <c r="B199" s="22" t="s">
        <v>0</v>
      </c>
      <c r="C199" s="23" t="s">
        <v>88</v>
      </c>
      <c r="D199" s="24"/>
      <c r="E199" s="24"/>
      <c r="F199" s="25"/>
      <c r="G199" s="26" t="s">
        <v>89</v>
      </c>
      <c r="H199" s="24"/>
      <c r="I199" s="24"/>
      <c r="J199" s="24"/>
      <c r="K199" s="24"/>
      <c r="L199" s="24"/>
      <c r="M199" s="24"/>
      <c r="N199" s="24"/>
      <c r="O199" s="24"/>
      <c r="P199" s="24"/>
      <c r="Q199" s="24"/>
      <c r="R199" s="24"/>
      <c r="S199" s="24"/>
      <c r="T199" s="24"/>
      <c r="U199" s="24"/>
      <c r="V199" s="24"/>
      <c r="W199" s="25"/>
      <c r="X199" s="27" t="s">
        <v>90</v>
      </c>
      <c r="Y199" s="24"/>
      <c r="Z199" s="24"/>
      <c r="AA199" s="24"/>
      <c r="AB199" s="24"/>
      <c r="AC199" s="24"/>
      <c r="AD199" s="24"/>
      <c r="AE199" s="24"/>
      <c r="AF199" s="24"/>
      <c r="AG199" s="24"/>
      <c r="AH199" s="24"/>
      <c r="AI199" s="24"/>
      <c r="AJ199" s="24"/>
      <c r="AK199" s="24"/>
      <c r="AL199" s="24"/>
      <c r="AM199" s="24"/>
      <c r="AN199" s="24"/>
      <c r="AO199" s="24"/>
      <c r="AP199" s="25"/>
      <c r="AQ199" s="27" t="s">
        <v>91</v>
      </c>
      <c r="AR199" s="24"/>
      <c r="AS199" s="24"/>
      <c r="AT199" s="24"/>
      <c r="AU199" s="24"/>
      <c r="AV199" s="24"/>
      <c r="AW199" s="24"/>
      <c r="AX199" s="24"/>
      <c r="AY199" s="24"/>
      <c r="AZ199" s="24"/>
      <c r="BA199" s="24"/>
      <c r="BB199" s="25"/>
      <c r="BC199" s="23" t="s">
        <v>92</v>
      </c>
      <c r="BD199" s="24"/>
      <c r="BE199" s="24"/>
      <c r="BF199" s="24"/>
      <c r="BG199" s="24"/>
      <c r="BH199" s="24"/>
      <c r="BI199" s="24"/>
      <c r="BJ199" s="24"/>
      <c r="BK199" s="24"/>
      <c r="BL199" s="24"/>
      <c r="BM199" s="25"/>
      <c r="BN199" s="28" t="s">
        <v>93</v>
      </c>
      <c r="BO199" s="24"/>
      <c r="BP199" s="24"/>
      <c r="BQ199" s="24"/>
      <c r="BR199" s="24"/>
      <c r="BS199" s="24"/>
      <c r="BT199" s="24"/>
      <c r="BU199" s="24"/>
      <c r="BV199" s="24"/>
      <c r="BW199" s="24"/>
      <c r="BX199" s="24"/>
      <c r="BY199" s="24"/>
      <c r="BZ199" s="24"/>
      <c r="CA199" s="24"/>
      <c r="CB199" s="25"/>
      <c r="CC199" s="29" t="s">
        <v>94</v>
      </c>
      <c r="CD199" s="24"/>
      <c r="CE199" s="24"/>
      <c r="CF199" s="24"/>
      <c r="CG199" s="24"/>
      <c r="CH199" s="24"/>
      <c r="CI199" s="24"/>
      <c r="CJ199" s="25"/>
    </row>
    <row r="200" ht="15.75" customHeight="1">
      <c r="A200" s="5" t="s">
        <v>13</v>
      </c>
      <c r="B200" s="22" t="s">
        <v>14</v>
      </c>
      <c r="C200" s="30">
        <v>138.9707</v>
      </c>
      <c r="D200" s="30">
        <v>251.0961</v>
      </c>
      <c r="E200" s="30">
        <v>269.07</v>
      </c>
      <c r="F200" s="30">
        <v>311.0442</v>
      </c>
      <c r="G200" s="30">
        <v>167.002</v>
      </c>
      <c r="H200" s="30">
        <v>179.002</v>
      </c>
      <c r="I200" s="30">
        <v>180.9812</v>
      </c>
      <c r="J200" s="30">
        <v>182.9969</v>
      </c>
      <c r="K200" s="30">
        <v>194.9969</v>
      </c>
      <c r="L200" s="30">
        <v>197.0125</v>
      </c>
      <c r="M200" s="30">
        <v>198.9918</v>
      </c>
      <c r="N200" s="30">
        <v>199.0282</v>
      </c>
      <c r="O200" s="30">
        <v>210.9919</v>
      </c>
      <c r="P200" s="30">
        <v>213.0074</v>
      </c>
      <c r="Q200" s="30">
        <v>215.0231</v>
      </c>
      <c r="R200" s="30">
        <v>224.9711</v>
      </c>
      <c r="S200" s="30">
        <v>229.0024</v>
      </c>
      <c r="T200" s="30">
        <v>240.966</v>
      </c>
      <c r="U200" s="30">
        <v>241.9976</v>
      </c>
      <c r="V200" s="30">
        <v>281.0338</v>
      </c>
      <c r="W200" s="30">
        <v>297.0284</v>
      </c>
      <c r="X200" s="30">
        <v>231.0696</v>
      </c>
      <c r="Y200" s="30">
        <v>233.0489</v>
      </c>
      <c r="Z200" s="30">
        <v>235.0646</v>
      </c>
      <c r="AA200" s="30">
        <v>247.0646</v>
      </c>
      <c r="AB200" s="30">
        <v>249.0438</v>
      </c>
      <c r="AC200" s="30">
        <v>249.0806</v>
      </c>
      <c r="AD200" s="30">
        <v>251.0595</v>
      </c>
      <c r="AE200" s="30">
        <v>251.0625</v>
      </c>
      <c r="AF200" s="30">
        <v>263.0595</v>
      </c>
      <c r="AG200" s="30">
        <v>265.0393</v>
      </c>
      <c r="AH200" s="30">
        <v>265.0752</v>
      </c>
      <c r="AI200" s="30">
        <v>267.0547</v>
      </c>
      <c r="AJ200" s="30">
        <v>267.0547</v>
      </c>
      <c r="AK200" s="30">
        <v>279.0542</v>
      </c>
      <c r="AL200" s="30">
        <v>281.07</v>
      </c>
      <c r="AM200" s="30">
        <v>283.0493</v>
      </c>
      <c r="AN200" s="30">
        <v>283.0855</v>
      </c>
      <c r="AO200" s="30">
        <v>295.049</v>
      </c>
      <c r="AP200" s="30">
        <v>297.0648</v>
      </c>
      <c r="AQ200" s="30">
        <v>293.1793</v>
      </c>
      <c r="AR200" s="30">
        <v>303.1272</v>
      </c>
      <c r="AS200" s="30">
        <v>309.1736</v>
      </c>
      <c r="AT200" s="30">
        <v>309.1741</v>
      </c>
      <c r="AU200" s="30">
        <v>315.1271</v>
      </c>
      <c r="AV200" s="30">
        <v>317.1428</v>
      </c>
      <c r="AW200" s="32">
        <v>309.1768</v>
      </c>
      <c r="AX200" s="30">
        <v>321.1384</v>
      </c>
      <c r="AY200" s="30">
        <v>323.1531</v>
      </c>
      <c r="AZ200" s="30">
        <v>333.1013</v>
      </c>
      <c r="BA200" s="30">
        <v>347.117</v>
      </c>
      <c r="BB200" s="30">
        <v>349.1326</v>
      </c>
      <c r="BC200" s="30">
        <v>211.0364</v>
      </c>
      <c r="BD200" s="30">
        <v>225.0062</v>
      </c>
      <c r="BE200" s="30">
        <v>262.0558</v>
      </c>
      <c r="BF200" s="30">
        <v>265.0391</v>
      </c>
      <c r="BG200" s="30">
        <v>278.0517</v>
      </c>
      <c r="BH200" s="30">
        <v>281.0325</v>
      </c>
      <c r="BI200" s="30">
        <v>325.0524</v>
      </c>
      <c r="BJ200" s="30">
        <v>269.9921</v>
      </c>
      <c r="BK200" s="30">
        <v>269.9921</v>
      </c>
      <c r="BL200" s="30">
        <v>310.0238</v>
      </c>
      <c r="BM200" s="30">
        <v>389.014</v>
      </c>
      <c r="BN200" s="30">
        <v>242.9816</v>
      </c>
      <c r="BO200" s="30">
        <v>260.0082</v>
      </c>
      <c r="BP200" s="30">
        <v>273.9874</v>
      </c>
      <c r="BQ200" s="30">
        <v>294.0653</v>
      </c>
      <c r="BR200" s="30">
        <v>294.0653</v>
      </c>
      <c r="BS200" s="30">
        <v>296.0446</v>
      </c>
      <c r="BT200" s="30">
        <v>310.0602</v>
      </c>
      <c r="BU200" s="30">
        <v>312.0395</v>
      </c>
      <c r="BV200" s="30">
        <v>312.0759</v>
      </c>
      <c r="BW200" s="30">
        <v>324.0394</v>
      </c>
      <c r="BX200" s="30">
        <v>326.0551</v>
      </c>
      <c r="BY200" s="30">
        <v>328.0708</v>
      </c>
      <c r="BZ200" s="30">
        <v>342.05</v>
      </c>
      <c r="CA200" s="30">
        <v>362.1279</v>
      </c>
      <c r="CB200" s="30">
        <v>382.1177</v>
      </c>
      <c r="CC200" s="33">
        <v>257.0139</v>
      </c>
      <c r="CD200" s="34">
        <v>273.0063</v>
      </c>
      <c r="CE200" s="34">
        <v>275.0228</v>
      </c>
      <c r="CF200" s="34">
        <v>320.0021</v>
      </c>
      <c r="CG200" s="34">
        <v>217.9751</v>
      </c>
      <c r="CH200" s="34">
        <v>231.0333</v>
      </c>
      <c r="CI200" s="34">
        <v>287.0243</v>
      </c>
      <c r="CJ200" s="34">
        <v>289.0387</v>
      </c>
    </row>
    <row r="201" ht="15.75" customHeight="1">
      <c r="A201" s="8" t="s">
        <v>99</v>
      </c>
      <c r="B201" s="4" t="s">
        <v>100</v>
      </c>
      <c r="C201" s="4">
        <f t="shared" ref="C201:CJ201" si="1">C102/$E3</f>
        <v>0.08578296613</v>
      </c>
      <c r="D201" s="4">
        <f t="shared" si="1"/>
        <v>0.7020958786</v>
      </c>
      <c r="E201" s="4">
        <f t="shared" si="1"/>
        <v>0.2503814015</v>
      </c>
      <c r="F201" s="4">
        <f t="shared" si="1"/>
        <v>0</v>
      </c>
      <c r="G201" s="4">
        <f t="shared" si="1"/>
        <v>0.2302295164</v>
      </c>
      <c r="H201" s="4">
        <f t="shared" si="1"/>
        <v>0.114748838</v>
      </c>
      <c r="I201" s="4">
        <f t="shared" si="1"/>
        <v>0</v>
      </c>
      <c r="J201" s="4">
        <f t="shared" si="1"/>
        <v>0.07915511829</v>
      </c>
      <c r="K201" s="4">
        <f t="shared" si="1"/>
        <v>0.04458785182</v>
      </c>
      <c r="L201" s="4">
        <f t="shared" si="1"/>
        <v>0.1161656061</v>
      </c>
      <c r="M201" s="4">
        <f t="shared" si="1"/>
        <v>0.04223845615</v>
      </c>
      <c r="N201" s="4">
        <f t="shared" si="1"/>
        <v>0.03765037915</v>
      </c>
      <c r="O201" s="4">
        <f t="shared" si="1"/>
        <v>0.0694366517</v>
      </c>
      <c r="P201" s="4">
        <f t="shared" si="1"/>
        <v>0.0655804152</v>
      </c>
      <c r="Q201" s="4">
        <f t="shared" si="1"/>
        <v>0</v>
      </c>
      <c r="R201" s="4">
        <f t="shared" si="1"/>
        <v>0</v>
      </c>
      <c r="S201" s="4">
        <f t="shared" si="1"/>
        <v>0</v>
      </c>
      <c r="T201" s="4">
        <f t="shared" si="1"/>
        <v>0</v>
      </c>
      <c r="U201" s="4">
        <f t="shared" si="1"/>
        <v>0.04461224651</v>
      </c>
      <c r="V201" s="4">
        <f t="shared" si="1"/>
        <v>0.04622229561</v>
      </c>
      <c r="W201" s="4">
        <f t="shared" si="1"/>
        <v>0</v>
      </c>
      <c r="X201" s="4">
        <f t="shared" si="1"/>
        <v>0.2452284937</v>
      </c>
      <c r="Y201" s="4">
        <f t="shared" si="1"/>
        <v>0.3053745241</v>
      </c>
      <c r="Z201" s="4">
        <f t="shared" si="1"/>
        <v>0.4708811923</v>
      </c>
      <c r="AA201" s="4">
        <f t="shared" si="1"/>
        <v>0.1718905692</v>
      </c>
      <c r="AB201" s="4">
        <f t="shared" si="1"/>
        <v>0.05325734702</v>
      </c>
      <c r="AC201" s="4">
        <f t="shared" si="1"/>
        <v>0.4934256328</v>
      </c>
      <c r="AD201" s="4">
        <f t="shared" si="1"/>
        <v>0.6230083148</v>
      </c>
      <c r="AE201" s="4" t="str">
        <f t="shared" si="1"/>
        <v>#VALUE!</v>
      </c>
      <c r="AF201" s="4">
        <f t="shared" si="1"/>
        <v>0.2177263029</v>
      </c>
      <c r="AG201" s="4">
        <f t="shared" si="1"/>
        <v>0.1195433315</v>
      </c>
      <c r="AH201" s="4">
        <f t="shared" si="1"/>
        <v>0.5650972128</v>
      </c>
      <c r="AI201" s="4">
        <f t="shared" si="1"/>
        <v>0.03312047408</v>
      </c>
      <c r="AJ201" s="4">
        <f t="shared" si="1"/>
        <v>0.1225420011</v>
      </c>
      <c r="AK201" s="4">
        <f t="shared" si="1"/>
        <v>0.591983907</v>
      </c>
      <c r="AL201" s="4">
        <f t="shared" si="1"/>
        <v>0.4213449727</v>
      </c>
      <c r="AM201" s="4">
        <f t="shared" si="1"/>
        <v>0.02482628171</v>
      </c>
      <c r="AN201" s="4">
        <f t="shared" si="1"/>
        <v>0.08750185306</v>
      </c>
      <c r="AO201" s="4">
        <f t="shared" si="1"/>
        <v>0.3057047906</v>
      </c>
      <c r="AP201" s="4">
        <f t="shared" si="1"/>
        <v>0.04308101099</v>
      </c>
      <c r="AQ201" s="4">
        <f t="shared" si="1"/>
        <v>8.207197182</v>
      </c>
      <c r="AR201" s="4">
        <f t="shared" si="1"/>
        <v>0</v>
      </c>
      <c r="AS201" s="4">
        <f t="shared" si="1"/>
        <v>0</v>
      </c>
      <c r="AT201" s="4">
        <f t="shared" si="1"/>
        <v>9.284004781</v>
      </c>
      <c r="AU201" s="4">
        <f t="shared" si="1"/>
        <v>0</v>
      </c>
      <c r="AV201" s="4">
        <f t="shared" si="1"/>
        <v>0</v>
      </c>
      <c r="AW201" s="4">
        <f t="shared" si="1"/>
        <v>0</v>
      </c>
      <c r="AX201" s="4">
        <f t="shared" si="1"/>
        <v>0.05766715519</v>
      </c>
      <c r="AY201" s="4">
        <f t="shared" si="1"/>
        <v>0.251843206</v>
      </c>
      <c r="AZ201" s="4">
        <f t="shared" si="1"/>
        <v>0.2290717072</v>
      </c>
      <c r="BA201" s="4">
        <f t="shared" si="1"/>
        <v>0</v>
      </c>
      <c r="BB201" s="4">
        <f t="shared" si="1"/>
        <v>0.03412253262</v>
      </c>
      <c r="BC201" s="4">
        <f t="shared" si="1"/>
        <v>0.4059331623</v>
      </c>
      <c r="BD201" s="4">
        <f t="shared" si="1"/>
        <v>0.06222520796</v>
      </c>
      <c r="BE201" s="4">
        <f t="shared" si="1"/>
        <v>0.046672659</v>
      </c>
      <c r="BF201" s="4">
        <f t="shared" si="1"/>
        <v>0.180044023</v>
      </c>
      <c r="BG201" s="4">
        <f t="shared" si="1"/>
        <v>0</v>
      </c>
      <c r="BH201" s="4">
        <f t="shared" si="1"/>
        <v>0</v>
      </c>
      <c r="BI201" s="4">
        <f t="shared" si="1"/>
        <v>0</v>
      </c>
      <c r="BJ201" s="4">
        <f t="shared" si="1"/>
        <v>0.05101303614</v>
      </c>
      <c r="BK201" s="4">
        <f t="shared" si="1"/>
        <v>0.03547925232</v>
      </c>
      <c r="BL201" s="4">
        <f t="shared" si="1"/>
        <v>0</v>
      </c>
      <c r="BM201" s="4">
        <f t="shared" si="1"/>
        <v>0</v>
      </c>
      <c r="BN201" s="4">
        <f t="shared" si="1"/>
        <v>0</v>
      </c>
      <c r="BO201" s="4">
        <f t="shared" si="1"/>
        <v>0</v>
      </c>
      <c r="BP201" s="4">
        <f t="shared" si="1"/>
        <v>0</v>
      </c>
      <c r="BQ201" s="4">
        <f t="shared" si="1"/>
        <v>0.9280187952</v>
      </c>
      <c r="BR201" s="4">
        <f t="shared" si="1"/>
        <v>1.931214499</v>
      </c>
      <c r="BS201" s="4">
        <f t="shared" si="1"/>
        <v>1.208839132</v>
      </c>
      <c r="BT201" s="4">
        <f t="shared" si="1"/>
        <v>0.03976708707</v>
      </c>
      <c r="BU201" s="4">
        <f t="shared" si="1"/>
        <v>0</v>
      </c>
      <c r="BV201" s="4">
        <f t="shared" si="1"/>
        <v>0.02575703271</v>
      </c>
      <c r="BW201" s="4">
        <f t="shared" si="1"/>
        <v>0.02022694562</v>
      </c>
      <c r="BX201" s="4">
        <f t="shared" si="1"/>
        <v>0.1762253168</v>
      </c>
      <c r="BY201" s="4">
        <f t="shared" si="1"/>
        <v>0.05220274609</v>
      </c>
      <c r="BZ201" s="4">
        <f t="shared" si="1"/>
        <v>0</v>
      </c>
      <c r="CA201" s="4">
        <f t="shared" si="1"/>
        <v>0</v>
      </c>
      <c r="CB201" s="4">
        <f t="shared" si="1"/>
        <v>0</v>
      </c>
      <c r="CC201" s="4">
        <f t="shared" si="1"/>
        <v>0</v>
      </c>
      <c r="CD201" s="4">
        <f t="shared" si="1"/>
        <v>0</v>
      </c>
      <c r="CE201" s="4">
        <f t="shared" si="1"/>
        <v>0</v>
      </c>
      <c r="CF201" s="4">
        <f t="shared" si="1"/>
        <v>0</v>
      </c>
      <c r="CG201" s="4">
        <f t="shared" si="1"/>
        <v>0</v>
      </c>
      <c r="CH201" s="4">
        <f t="shared" si="1"/>
        <v>0</v>
      </c>
      <c r="CI201" s="4">
        <f t="shared" si="1"/>
        <v>0</v>
      </c>
      <c r="CJ201" s="4">
        <f t="shared" si="1"/>
        <v>0</v>
      </c>
    </row>
    <row r="202" ht="15.75" customHeight="1">
      <c r="A202" s="15"/>
      <c r="B202" s="4" t="s">
        <v>101</v>
      </c>
      <c r="C202" s="4">
        <f t="shared" ref="C202:CJ202" si="2">C103/$E4</f>
        <v>0.1158361188</v>
      </c>
      <c r="D202" s="4">
        <f t="shared" si="2"/>
        <v>0.7256326998</v>
      </c>
      <c r="E202" s="4">
        <f t="shared" si="2"/>
        <v>0.2372208958</v>
      </c>
      <c r="F202" s="4">
        <f t="shared" si="2"/>
        <v>0.04509597937</v>
      </c>
      <c r="G202" s="4">
        <f t="shared" si="2"/>
        <v>0.2640989399</v>
      </c>
      <c r="H202" s="4">
        <f t="shared" si="2"/>
        <v>0.09054149556</v>
      </c>
      <c r="I202" s="4">
        <f t="shared" si="2"/>
        <v>0</v>
      </c>
      <c r="J202" s="4">
        <f t="shared" si="2"/>
        <v>0.1999904498</v>
      </c>
      <c r="K202" s="4">
        <f t="shared" si="2"/>
        <v>0.06237799637</v>
      </c>
      <c r="L202" s="4">
        <f t="shared" si="2"/>
        <v>0.2210046796</v>
      </c>
      <c r="M202" s="4">
        <f t="shared" si="2"/>
        <v>0.04257664024</v>
      </c>
      <c r="N202" s="4">
        <f t="shared" si="2"/>
        <v>0.02152038965</v>
      </c>
      <c r="O202" s="4">
        <f t="shared" si="2"/>
        <v>0.1259268456</v>
      </c>
      <c r="P202" s="4">
        <f t="shared" si="2"/>
        <v>0.09424696782</v>
      </c>
      <c r="Q202" s="4">
        <f t="shared" si="2"/>
        <v>0</v>
      </c>
      <c r="R202" s="4">
        <f t="shared" si="2"/>
        <v>0</v>
      </c>
      <c r="S202" s="4">
        <f t="shared" si="2"/>
        <v>0</v>
      </c>
      <c r="T202" s="4">
        <f t="shared" si="2"/>
        <v>0</v>
      </c>
      <c r="U202" s="4">
        <f t="shared" si="2"/>
        <v>0.04606818833</v>
      </c>
      <c r="V202" s="4">
        <f t="shared" si="2"/>
        <v>0.116514182</v>
      </c>
      <c r="W202" s="4">
        <f t="shared" si="2"/>
        <v>0.02316493172</v>
      </c>
      <c r="X202" s="4">
        <f t="shared" si="2"/>
        <v>0.1968102378</v>
      </c>
      <c r="Y202" s="4">
        <f t="shared" si="2"/>
        <v>0.5138363098</v>
      </c>
      <c r="Z202" s="4">
        <f t="shared" si="2"/>
        <v>0.4907993506</v>
      </c>
      <c r="AA202" s="4">
        <f t="shared" si="2"/>
        <v>0.2025900105</v>
      </c>
      <c r="AB202" s="4">
        <f t="shared" si="2"/>
        <v>0.06920255945</v>
      </c>
      <c r="AC202" s="4">
        <f t="shared" si="2"/>
        <v>0.5475923981</v>
      </c>
      <c r="AD202" s="4">
        <f t="shared" si="2"/>
        <v>0.816309808</v>
      </c>
      <c r="AE202" s="4" t="str">
        <f t="shared" si="2"/>
        <v>#VALUE!</v>
      </c>
      <c r="AF202" s="4">
        <f t="shared" si="2"/>
        <v>0.3915079744</v>
      </c>
      <c r="AG202" s="4">
        <f t="shared" si="2"/>
        <v>0.2998261866</v>
      </c>
      <c r="AH202" s="4">
        <f t="shared" si="2"/>
        <v>0.8629070767</v>
      </c>
      <c r="AI202" s="4">
        <f t="shared" si="2"/>
        <v>0.08677299207</v>
      </c>
      <c r="AJ202" s="4">
        <f t="shared" si="2"/>
        <v>0.3574386401</v>
      </c>
      <c r="AK202" s="4">
        <f t="shared" si="2"/>
        <v>0.8669487155</v>
      </c>
      <c r="AL202" s="4">
        <f t="shared" si="2"/>
        <v>0.7466106389</v>
      </c>
      <c r="AM202" s="4">
        <f t="shared" si="2"/>
        <v>0.1169916913</v>
      </c>
      <c r="AN202" s="4">
        <f t="shared" si="2"/>
        <v>0.06717600993</v>
      </c>
      <c r="AO202" s="4">
        <f t="shared" si="2"/>
        <v>0.3073460032</v>
      </c>
      <c r="AP202" s="4">
        <f t="shared" si="2"/>
        <v>0.08404354885</v>
      </c>
      <c r="AQ202" s="4">
        <f t="shared" si="2"/>
        <v>6.84153185</v>
      </c>
      <c r="AR202" s="4">
        <f t="shared" si="2"/>
        <v>0</v>
      </c>
      <c r="AS202" s="4">
        <f t="shared" si="2"/>
        <v>0</v>
      </c>
      <c r="AT202" s="4">
        <f t="shared" si="2"/>
        <v>6.159230255</v>
      </c>
      <c r="AU202" s="4">
        <f t="shared" si="2"/>
        <v>0</v>
      </c>
      <c r="AV202" s="4">
        <f t="shared" si="2"/>
        <v>0</v>
      </c>
      <c r="AW202" s="4">
        <f t="shared" si="2"/>
        <v>0</v>
      </c>
      <c r="AX202" s="4">
        <f t="shared" si="2"/>
        <v>0.105330914</v>
      </c>
      <c r="AY202" s="4">
        <f t="shared" si="2"/>
        <v>0.1798605673</v>
      </c>
      <c r="AZ202" s="4">
        <f t="shared" si="2"/>
        <v>0</v>
      </c>
      <c r="BA202" s="4">
        <f t="shared" si="2"/>
        <v>0</v>
      </c>
      <c r="BB202" s="4">
        <f t="shared" si="2"/>
        <v>0.05115652755</v>
      </c>
      <c r="BC202" s="4">
        <f t="shared" si="2"/>
        <v>0.3746614459</v>
      </c>
      <c r="BD202" s="4">
        <f t="shared" si="2"/>
        <v>0.0202769554</v>
      </c>
      <c r="BE202" s="4">
        <f t="shared" si="2"/>
        <v>0.04633559354</v>
      </c>
      <c r="BF202" s="4">
        <f t="shared" si="2"/>
        <v>0.2998261866</v>
      </c>
      <c r="BG202" s="4">
        <f t="shared" si="2"/>
        <v>0</v>
      </c>
      <c r="BH202" s="4">
        <f t="shared" si="2"/>
        <v>0.0214458982</v>
      </c>
      <c r="BI202" s="4">
        <f t="shared" si="2"/>
        <v>0</v>
      </c>
      <c r="BJ202" s="4">
        <f t="shared" si="2"/>
        <v>0.04896189476</v>
      </c>
      <c r="BK202" s="4">
        <f t="shared" si="2"/>
        <v>0.03727437685</v>
      </c>
      <c r="BL202" s="4">
        <f t="shared" si="2"/>
        <v>0</v>
      </c>
      <c r="BM202" s="4">
        <f t="shared" si="2"/>
        <v>0</v>
      </c>
      <c r="BN202" s="4">
        <f t="shared" si="2"/>
        <v>0</v>
      </c>
      <c r="BO202" s="4">
        <f t="shared" si="2"/>
        <v>0</v>
      </c>
      <c r="BP202" s="4">
        <f t="shared" si="2"/>
        <v>0</v>
      </c>
      <c r="BQ202" s="4">
        <f t="shared" si="2"/>
        <v>0.9358934199</v>
      </c>
      <c r="BR202" s="4">
        <f t="shared" si="2"/>
        <v>1.807544647</v>
      </c>
      <c r="BS202" s="4">
        <f t="shared" si="2"/>
        <v>1.83127495</v>
      </c>
      <c r="BT202" s="4">
        <f t="shared" si="2"/>
        <v>0.04970107917</v>
      </c>
      <c r="BU202" s="4">
        <f t="shared" si="2"/>
        <v>0</v>
      </c>
      <c r="BV202" s="4">
        <f t="shared" si="2"/>
        <v>0.05138764206</v>
      </c>
      <c r="BW202" s="4">
        <f t="shared" si="2"/>
        <v>0.02790373412</v>
      </c>
      <c r="BX202" s="4">
        <f t="shared" si="2"/>
        <v>0.3278922739</v>
      </c>
      <c r="BY202" s="4">
        <f t="shared" si="2"/>
        <v>0.04295864769</v>
      </c>
      <c r="BZ202" s="4">
        <f t="shared" si="2"/>
        <v>0.02364435106</v>
      </c>
      <c r="CA202" s="4">
        <f t="shared" si="2"/>
        <v>0</v>
      </c>
      <c r="CB202" s="4">
        <f t="shared" si="2"/>
        <v>0</v>
      </c>
      <c r="CC202" s="4">
        <f t="shared" si="2"/>
        <v>0</v>
      </c>
      <c r="CD202" s="4">
        <f t="shared" si="2"/>
        <v>0</v>
      </c>
      <c r="CE202" s="4">
        <f t="shared" si="2"/>
        <v>0</v>
      </c>
      <c r="CF202" s="4">
        <f t="shared" si="2"/>
        <v>0</v>
      </c>
      <c r="CG202" s="4">
        <f t="shared" si="2"/>
        <v>0</v>
      </c>
      <c r="CH202" s="4">
        <f t="shared" si="2"/>
        <v>0.07068665839</v>
      </c>
      <c r="CI202" s="4">
        <f t="shared" si="2"/>
        <v>0</v>
      </c>
      <c r="CJ202" s="4">
        <f t="shared" si="2"/>
        <v>0</v>
      </c>
    </row>
    <row r="203" ht="15.75" customHeight="1">
      <c r="A203" s="15"/>
      <c r="B203" s="4" t="s">
        <v>102</v>
      </c>
      <c r="C203" s="4">
        <f t="shared" ref="C203:CJ203" si="3">C104/$E5</f>
        <v>0.1799905277</v>
      </c>
      <c r="D203" s="4">
        <f t="shared" si="3"/>
        <v>0.913683708</v>
      </c>
      <c r="E203" s="4">
        <f t="shared" si="3"/>
        <v>0.1705219911</v>
      </c>
      <c r="F203" s="4">
        <f t="shared" si="3"/>
        <v>0.02903333722</v>
      </c>
      <c r="G203" s="4">
        <f t="shared" si="3"/>
        <v>0.3325207958</v>
      </c>
      <c r="H203" s="4">
        <f t="shared" si="3"/>
        <v>0.1112487267</v>
      </c>
      <c r="I203" s="4">
        <f t="shared" si="3"/>
        <v>0</v>
      </c>
      <c r="J203" s="4">
        <f t="shared" si="3"/>
        <v>0.3257605088</v>
      </c>
      <c r="K203" s="4">
        <f t="shared" si="3"/>
        <v>0.06502242152</v>
      </c>
      <c r="L203" s="4">
        <f t="shared" si="3"/>
        <v>0.4258191468</v>
      </c>
      <c r="M203" s="4">
        <f t="shared" si="3"/>
        <v>0.07921582926</v>
      </c>
      <c r="N203" s="4">
        <f t="shared" si="3"/>
        <v>0.08806415601</v>
      </c>
      <c r="O203" s="4">
        <f t="shared" si="3"/>
        <v>0.07932483583</v>
      </c>
      <c r="P203" s="4">
        <f t="shared" si="3"/>
        <v>0.1064449197</v>
      </c>
      <c r="Q203" s="4">
        <f t="shared" si="3"/>
        <v>0</v>
      </c>
      <c r="R203" s="4">
        <f t="shared" si="3"/>
        <v>0</v>
      </c>
      <c r="S203" s="4">
        <f t="shared" si="3"/>
        <v>0</v>
      </c>
      <c r="T203" s="4">
        <f t="shared" si="3"/>
        <v>0</v>
      </c>
      <c r="U203" s="4">
        <f t="shared" si="3"/>
        <v>0.04309330587</v>
      </c>
      <c r="V203" s="4">
        <f t="shared" si="3"/>
        <v>0.1082228545</v>
      </c>
      <c r="W203" s="4">
        <f t="shared" si="3"/>
        <v>0.04293919313</v>
      </c>
      <c r="X203" s="4">
        <f t="shared" si="3"/>
        <v>0.2517995482</v>
      </c>
      <c r="Y203" s="4">
        <f t="shared" si="3"/>
        <v>0.5626355534</v>
      </c>
      <c r="Z203" s="4">
        <f t="shared" si="3"/>
        <v>0.469064686</v>
      </c>
      <c r="AA203" s="4">
        <f t="shared" si="3"/>
        <v>0.3580565255</v>
      </c>
      <c r="AB203" s="4">
        <f t="shared" si="3"/>
        <v>0.09040591793</v>
      </c>
      <c r="AC203" s="4">
        <f t="shared" si="3"/>
        <v>0.6226981758</v>
      </c>
      <c r="AD203" s="4">
        <f t="shared" si="3"/>
        <v>1.145933491</v>
      </c>
      <c r="AE203" s="4" t="str">
        <f t="shared" si="3"/>
        <v>#VALUE!</v>
      </c>
      <c r="AF203" s="4">
        <f t="shared" si="3"/>
        <v>0.5741620589</v>
      </c>
      <c r="AG203" s="4">
        <f t="shared" si="3"/>
        <v>0.3932336988</v>
      </c>
      <c r="AH203" s="4">
        <f t="shared" si="3"/>
        <v>1.145745549</v>
      </c>
      <c r="AI203" s="4">
        <f t="shared" si="3"/>
        <v>0.262874992</v>
      </c>
      <c r="AJ203" s="4">
        <f t="shared" si="3"/>
        <v>0.4918620954</v>
      </c>
      <c r="AK203" s="4">
        <f t="shared" si="3"/>
        <v>1.03831957</v>
      </c>
      <c r="AL203" s="4">
        <f t="shared" si="3"/>
        <v>0.882366871</v>
      </c>
      <c r="AM203" s="4">
        <f t="shared" si="3"/>
        <v>0.1188848252</v>
      </c>
      <c r="AN203" s="4">
        <f t="shared" si="3"/>
        <v>0.0586906431</v>
      </c>
      <c r="AO203" s="4">
        <f t="shared" si="3"/>
        <v>0.3979867613</v>
      </c>
      <c r="AP203" s="4">
        <f t="shared" si="3"/>
        <v>0.0753404576</v>
      </c>
      <c r="AQ203" s="4">
        <f t="shared" si="3"/>
        <v>8.355581325</v>
      </c>
      <c r="AR203" s="4">
        <f t="shared" si="3"/>
        <v>0</v>
      </c>
      <c r="AS203" s="4">
        <f t="shared" si="3"/>
        <v>0</v>
      </c>
      <c r="AT203" s="4">
        <f t="shared" si="3"/>
        <v>4.038013224</v>
      </c>
      <c r="AU203" s="4">
        <f t="shared" si="3"/>
        <v>0</v>
      </c>
      <c r="AV203" s="4">
        <f t="shared" si="3"/>
        <v>0.03841354087</v>
      </c>
      <c r="AW203" s="4">
        <f t="shared" si="3"/>
        <v>0</v>
      </c>
      <c r="AX203" s="4">
        <f t="shared" si="3"/>
        <v>0.1361266581</v>
      </c>
      <c r="AY203" s="4">
        <f t="shared" si="3"/>
        <v>0.2026920865</v>
      </c>
      <c r="AZ203" s="4">
        <f t="shared" si="3"/>
        <v>0</v>
      </c>
      <c r="BA203" s="4">
        <f t="shared" si="3"/>
        <v>0</v>
      </c>
      <c r="BB203" s="4">
        <f t="shared" si="3"/>
        <v>0.06313360071</v>
      </c>
      <c r="BC203" s="4">
        <f t="shared" si="3"/>
        <v>0.3862911077</v>
      </c>
      <c r="BD203" s="4">
        <f t="shared" si="3"/>
        <v>0.0230830818</v>
      </c>
      <c r="BE203" s="4">
        <f t="shared" si="3"/>
        <v>0</v>
      </c>
      <c r="BF203" s="4">
        <f t="shared" si="3"/>
        <v>0.3932336988</v>
      </c>
      <c r="BG203" s="4">
        <f t="shared" si="3"/>
        <v>0</v>
      </c>
      <c r="BH203" s="4">
        <f t="shared" si="3"/>
        <v>0.04004488064</v>
      </c>
      <c r="BI203" s="4">
        <f t="shared" si="3"/>
        <v>0</v>
      </c>
      <c r="BJ203" s="4">
        <f t="shared" si="3"/>
        <v>0.04718669067</v>
      </c>
      <c r="BK203" s="4">
        <f t="shared" si="3"/>
        <v>0.03802637959</v>
      </c>
      <c r="BL203" s="4">
        <f t="shared" si="3"/>
        <v>0</v>
      </c>
      <c r="BM203" s="4">
        <f t="shared" si="3"/>
        <v>0</v>
      </c>
      <c r="BN203" s="4">
        <f t="shared" si="3"/>
        <v>0</v>
      </c>
      <c r="BO203" s="4">
        <f t="shared" si="3"/>
        <v>0</v>
      </c>
      <c r="BP203" s="4">
        <f t="shared" si="3"/>
        <v>0</v>
      </c>
      <c r="BQ203" s="4">
        <f t="shared" si="3"/>
        <v>1.044895673</v>
      </c>
      <c r="BR203" s="4">
        <f t="shared" si="3"/>
        <v>2.01803495</v>
      </c>
      <c r="BS203" s="4">
        <f t="shared" si="3"/>
        <v>1.828089115</v>
      </c>
      <c r="BT203" s="4">
        <f t="shared" si="3"/>
        <v>0.0743725544</v>
      </c>
      <c r="BU203" s="4">
        <f t="shared" si="3"/>
        <v>0</v>
      </c>
      <c r="BV203" s="4">
        <f t="shared" si="3"/>
        <v>0.05768891027</v>
      </c>
      <c r="BW203" s="4">
        <f t="shared" si="3"/>
        <v>0.01915884513</v>
      </c>
      <c r="BX203" s="4">
        <f t="shared" si="3"/>
        <v>0.3410890884</v>
      </c>
      <c r="BY203" s="4">
        <f t="shared" si="3"/>
        <v>0.09351824357</v>
      </c>
      <c r="BZ203" s="4">
        <f t="shared" si="3"/>
        <v>0</v>
      </c>
      <c r="CA203" s="4">
        <f t="shared" si="3"/>
        <v>0</v>
      </c>
      <c r="CB203" s="4">
        <f t="shared" si="3"/>
        <v>0</v>
      </c>
      <c r="CC203" s="4">
        <f t="shared" si="3"/>
        <v>0</v>
      </c>
      <c r="CD203" s="4">
        <f t="shared" si="3"/>
        <v>0</v>
      </c>
      <c r="CE203" s="4">
        <f t="shared" si="3"/>
        <v>0</v>
      </c>
      <c r="CF203" s="4">
        <f t="shared" si="3"/>
        <v>0</v>
      </c>
      <c r="CG203" s="4">
        <f t="shared" si="3"/>
        <v>0</v>
      </c>
      <c r="CH203" s="4">
        <f t="shared" si="3"/>
        <v>0.0759512703</v>
      </c>
      <c r="CI203" s="4">
        <f t="shared" si="3"/>
        <v>0</v>
      </c>
      <c r="CJ203" s="4">
        <f t="shared" si="3"/>
        <v>0</v>
      </c>
    </row>
    <row r="204" ht="15.75" customHeight="1">
      <c r="A204" s="15"/>
      <c r="B204" s="4" t="s">
        <v>103</v>
      </c>
      <c r="C204" s="4">
        <f t="shared" ref="C204:CJ204" si="4">C105/$E6</f>
        <v>0.1611660308</v>
      </c>
      <c r="D204" s="4">
        <f t="shared" si="4"/>
        <v>0.7425415762</v>
      </c>
      <c r="E204" s="4">
        <f t="shared" si="4"/>
        <v>0.2253883608</v>
      </c>
      <c r="F204" s="4">
        <f t="shared" si="4"/>
        <v>0.0429083321</v>
      </c>
      <c r="G204" s="4">
        <f t="shared" si="4"/>
        <v>0.3101722066</v>
      </c>
      <c r="H204" s="4">
        <f t="shared" si="4"/>
        <v>0.1241742723</v>
      </c>
      <c r="I204" s="4">
        <f t="shared" si="4"/>
        <v>0</v>
      </c>
      <c r="J204" s="4">
        <f t="shared" si="4"/>
        <v>0.2027380225</v>
      </c>
      <c r="K204" s="4">
        <f t="shared" si="4"/>
        <v>0.06600341462</v>
      </c>
      <c r="L204" s="4">
        <f t="shared" si="4"/>
        <v>0.233370571</v>
      </c>
      <c r="M204" s="4">
        <f t="shared" si="4"/>
        <v>0.0714415193</v>
      </c>
      <c r="N204" s="4">
        <f t="shared" si="4"/>
        <v>0.08645110975</v>
      </c>
      <c r="O204" s="4">
        <f t="shared" si="4"/>
        <v>0.1086672428</v>
      </c>
      <c r="P204" s="4">
        <f t="shared" si="4"/>
        <v>0.057568029</v>
      </c>
      <c r="Q204" s="4">
        <f t="shared" si="4"/>
        <v>0</v>
      </c>
      <c r="R204" s="4">
        <f t="shared" si="4"/>
        <v>0</v>
      </c>
      <c r="S204" s="4">
        <f t="shared" si="4"/>
        <v>0</v>
      </c>
      <c r="T204" s="4">
        <f t="shared" si="4"/>
        <v>0</v>
      </c>
      <c r="U204" s="4">
        <f t="shared" si="4"/>
        <v>0.08063571022</v>
      </c>
      <c r="V204" s="4">
        <f t="shared" si="4"/>
        <v>0.1105537171</v>
      </c>
      <c r="W204" s="4">
        <f t="shared" si="4"/>
        <v>0.03709504036</v>
      </c>
      <c r="X204" s="4">
        <f t="shared" si="4"/>
        <v>0.2672427966</v>
      </c>
      <c r="Y204" s="4">
        <f t="shared" si="4"/>
        <v>0.843285627</v>
      </c>
      <c r="Z204" s="4">
        <f t="shared" si="4"/>
        <v>0.5216259511</v>
      </c>
      <c r="AA204" s="4">
        <f t="shared" si="4"/>
        <v>0.5737116118</v>
      </c>
      <c r="AB204" s="4">
        <f t="shared" si="4"/>
        <v>0.1604388424</v>
      </c>
      <c r="AC204" s="4">
        <f t="shared" si="4"/>
        <v>0.7394220433</v>
      </c>
      <c r="AD204" s="4">
        <f t="shared" si="4"/>
        <v>1.239889973</v>
      </c>
      <c r="AE204" s="4" t="str">
        <f t="shared" si="4"/>
        <v>#VALUE!</v>
      </c>
      <c r="AF204" s="4">
        <f t="shared" si="4"/>
        <v>0.5221465759</v>
      </c>
      <c r="AG204" s="4">
        <f t="shared" si="4"/>
        <v>0.6067006724</v>
      </c>
      <c r="AH204" s="4">
        <f t="shared" si="4"/>
        <v>1.337548216</v>
      </c>
      <c r="AI204" s="4">
        <f t="shared" si="4"/>
        <v>0.2018611808</v>
      </c>
      <c r="AJ204" s="4">
        <f t="shared" si="4"/>
        <v>0.6377990431</v>
      </c>
      <c r="AK204" s="4">
        <f t="shared" si="4"/>
        <v>1.204809983</v>
      </c>
      <c r="AL204" s="4">
        <f t="shared" si="4"/>
        <v>0.964820943</v>
      </c>
      <c r="AM204" s="4">
        <f t="shared" si="4"/>
        <v>0.1060388255</v>
      </c>
      <c r="AN204" s="4">
        <f t="shared" si="4"/>
        <v>0.1270450857</v>
      </c>
      <c r="AO204" s="4">
        <f t="shared" si="4"/>
        <v>0.38569652</v>
      </c>
      <c r="AP204" s="4">
        <f t="shared" si="4"/>
        <v>0.08592837721</v>
      </c>
      <c r="AQ204" s="4">
        <f t="shared" si="4"/>
        <v>8.330480787</v>
      </c>
      <c r="AR204" s="4">
        <f t="shared" si="4"/>
        <v>0</v>
      </c>
      <c r="AS204" s="4">
        <f t="shared" si="4"/>
        <v>0</v>
      </c>
      <c r="AT204" s="4">
        <f t="shared" si="4"/>
        <v>6.080414392</v>
      </c>
      <c r="AU204" s="4">
        <f t="shared" si="4"/>
        <v>0</v>
      </c>
      <c r="AV204" s="4">
        <f t="shared" si="4"/>
        <v>0</v>
      </c>
      <c r="AW204" s="4">
        <f t="shared" si="4"/>
        <v>0</v>
      </c>
      <c r="AX204" s="4">
        <f t="shared" si="4"/>
        <v>0.1386611302</v>
      </c>
      <c r="AY204" s="4">
        <f t="shared" si="4"/>
        <v>0.2059545138</v>
      </c>
      <c r="AZ204" s="4">
        <f t="shared" si="4"/>
        <v>0.02901376389</v>
      </c>
      <c r="BA204" s="4">
        <f t="shared" si="4"/>
        <v>0</v>
      </c>
      <c r="BB204" s="4">
        <f t="shared" si="4"/>
        <v>0.07080496596</v>
      </c>
      <c r="BC204" s="4">
        <f t="shared" si="4"/>
        <v>0.3537191999</v>
      </c>
      <c r="BD204" s="4">
        <f t="shared" si="4"/>
        <v>0.02477288536</v>
      </c>
      <c r="BE204" s="4">
        <f t="shared" si="4"/>
        <v>0.04455662585</v>
      </c>
      <c r="BF204" s="4">
        <f t="shared" si="4"/>
        <v>0.6069114516</v>
      </c>
      <c r="BG204" s="4">
        <f t="shared" si="4"/>
        <v>0</v>
      </c>
      <c r="BH204" s="4">
        <f t="shared" si="4"/>
        <v>0.02411736189</v>
      </c>
      <c r="BI204" s="4">
        <f t="shared" si="4"/>
        <v>0</v>
      </c>
      <c r="BJ204" s="4">
        <f t="shared" si="4"/>
        <v>0.04618173387</v>
      </c>
      <c r="BK204" s="4">
        <f t="shared" si="4"/>
        <v>0.04177433973</v>
      </c>
      <c r="BL204" s="4">
        <f t="shared" si="4"/>
        <v>0</v>
      </c>
      <c r="BM204" s="4">
        <f t="shared" si="4"/>
        <v>0</v>
      </c>
      <c r="BN204" s="4">
        <f t="shared" si="4"/>
        <v>0</v>
      </c>
      <c r="BO204" s="4">
        <f t="shared" si="4"/>
        <v>0</v>
      </c>
      <c r="BP204" s="4">
        <f t="shared" si="4"/>
        <v>0</v>
      </c>
      <c r="BQ204" s="4">
        <f t="shared" si="4"/>
        <v>1.273066627</v>
      </c>
      <c r="BR204" s="4">
        <f t="shared" si="4"/>
        <v>2.250957992</v>
      </c>
      <c r="BS204" s="4">
        <f t="shared" si="4"/>
        <v>2.386482727</v>
      </c>
      <c r="BT204" s="4">
        <f t="shared" si="4"/>
        <v>0.08138819215</v>
      </c>
      <c r="BU204" s="4">
        <f t="shared" si="4"/>
        <v>0</v>
      </c>
      <c r="BV204" s="4">
        <f t="shared" si="4"/>
        <v>0.07120123095</v>
      </c>
      <c r="BW204" s="4">
        <f t="shared" si="4"/>
        <v>0</v>
      </c>
      <c r="BX204" s="4">
        <f t="shared" si="4"/>
        <v>0.4160866724</v>
      </c>
      <c r="BY204" s="4">
        <f t="shared" si="4"/>
        <v>0.1073519803</v>
      </c>
      <c r="BZ204" s="4">
        <f t="shared" si="4"/>
        <v>0</v>
      </c>
      <c r="CA204" s="4">
        <f t="shared" si="4"/>
        <v>0</v>
      </c>
      <c r="CB204" s="4">
        <f t="shared" si="4"/>
        <v>0</v>
      </c>
      <c r="CC204" s="4">
        <f t="shared" si="4"/>
        <v>0</v>
      </c>
      <c r="CD204" s="4">
        <f t="shared" si="4"/>
        <v>0</v>
      </c>
      <c r="CE204" s="4">
        <f t="shared" si="4"/>
        <v>0</v>
      </c>
      <c r="CF204" s="4">
        <f t="shared" si="4"/>
        <v>0</v>
      </c>
      <c r="CG204" s="4">
        <f t="shared" si="4"/>
        <v>0</v>
      </c>
      <c r="CH204" s="4">
        <f t="shared" si="4"/>
        <v>0.08297325211</v>
      </c>
      <c r="CI204" s="4">
        <f t="shared" si="4"/>
        <v>0</v>
      </c>
      <c r="CJ204" s="4">
        <f t="shared" si="4"/>
        <v>0</v>
      </c>
    </row>
    <row r="205" ht="15.75" customHeight="1">
      <c r="A205" s="15"/>
      <c r="B205" s="4" t="s">
        <v>104</v>
      </c>
      <c r="C205" s="4">
        <f t="shared" ref="C205:CJ205" si="5">C106/$E7</f>
        <v>0.06344002553</v>
      </c>
      <c r="D205" s="4">
        <f t="shared" si="5"/>
        <v>0.4043966696</v>
      </c>
      <c r="E205" s="4">
        <f t="shared" si="5"/>
        <v>0.1864545695</v>
      </c>
      <c r="F205" s="4">
        <f t="shared" si="5"/>
        <v>0.02300390491</v>
      </c>
      <c r="G205" s="4">
        <f t="shared" si="5"/>
        <v>0.1019138398</v>
      </c>
      <c r="H205" s="4">
        <f t="shared" si="5"/>
        <v>0.1210620885</v>
      </c>
      <c r="I205" s="4">
        <f t="shared" si="5"/>
        <v>0</v>
      </c>
      <c r="J205" s="4">
        <f t="shared" si="5"/>
        <v>0.07196699543</v>
      </c>
      <c r="K205" s="4">
        <f t="shared" si="5"/>
        <v>0.02736195884</v>
      </c>
      <c r="L205" s="4">
        <f t="shared" si="5"/>
        <v>0.1049912721</v>
      </c>
      <c r="M205" s="4">
        <f t="shared" si="5"/>
        <v>0</v>
      </c>
      <c r="N205" s="4">
        <f t="shared" si="5"/>
        <v>0</v>
      </c>
      <c r="O205" s="4">
        <f t="shared" si="5"/>
        <v>0.03383993412</v>
      </c>
      <c r="P205" s="4">
        <f t="shared" si="5"/>
        <v>0.04081439655</v>
      </c>
      <c r="Q205" s="4">
        <f t="shared" si="5"/>
        <v>0</v>
      </c>
      <c r="R205" s="4">
        <f t="shared" si="5"/>
        <v>0</v>
      </c>
      <c r="S205" s="4">
        <f t="shared" si="5"/>
        <v>0</v>
      </c>
      <c r="T205" s="4">
        <f t="shared" si="5"/>
        <v>0</v>
      </c>
      <c r="U205" s="4">
        <f t="shared" si="5"/>
        <v>0.03451176793</v>
      </c>
      <c r="V205" s="4">
        <f t="shared" si="5"/>
        <v>0.02984439462</v>
      </c>
      <c r="W205" s="4">
        <f t="shared" si="5"/>
        <v>0</v>
      </c>
      <c r="X205" s="4">
        <f t="shared" si="5"/>
        <v>0.1329383765</v>
      </c>
      <c r="Y205" s="4">
        <f t="shared" si="5"/>
        <v>0.4023555557</v>
      </c>
      <c r="Z205" s="4">
        <f t="shared" si="5"/>
        <v>0.4547388911</v>
      </c>
      <c r="AA205" s="4">
        <f t="shared" si="5"/>
        <v>0.1378776356</v>
      </c>
      <c r="AB205" s="4">
        <f t="shared" si="5"/>
        <v>0.06789067826</v>
      </c>
      <c r="AC205" s="4">
        <f t="shared" si="5"/>
        <v>0.2948463845</v>
      </c>
      <c r="AD205" s="4">
        <f t="shared" si="5"/>
        <v>0.5954654173</v>
      </c>
      <c r="AE205" s="4" t="str">
        <f t="shared" si="5"/>
        <v>#VALUE!</v>
      </c>
      <c r="AF205" s="4">
        <f t="shared" si="5"/>
        <v>0.1555364228</v>
      </c>
      <c r="AG205" s="4">
        <f t="shared" si="5"/>
        <v>0.1461859147</v>
      </c>
      <c r="AH205" s="4">
        <f t="shared" si="5"/>
        <v>0.2731861472</v>
      </c>
      <c r="AI205" s="4">
        <f t="shared" si="5"/>
        <v>0</v>
      </c>
      <c r="AJ205" s="4">
        <f t="shared" si="5"/>
        <v>0.1922055457</v>
      </c>
      <c r="AK205" s="4">
        <f t="shared" si="5"/>
        <v>0.4495277461</v>
      </c>
      <c r="AL205" s="4">
        <f t="shared" si="5"/>
        <v>0.6277351123</v>
      </c>
      <c r="AM205" s="4">
        <f t="shared" si="5"/>
        <v>0.03989825954</v>
      </c>
      <c r="AN205" s="4">
        <f t="shared" si="5"/>
        <v>0.1367093147</v>
      </c>
      <c r="AO205" s="4">
        <f t="shared" si="5"/>
        <v>0.2227966412</v>
      </c>
      <c r="AP205" s="4">
        <f t="shared" si="5"/>
        <v>0.04372239275</v>
      </c>
      <c r="AQ205" s="4">
        <f t="shared" si="5"/>
        <v>7.809977422</v>
      </c>
      <c r="AR205" s="4">
        <f t="shared" si="5"/>
        <v>0</v>
      </c>
      <c r="AS205" s="4">
        <f t="shared" si="5"/>
        <v>0</v>
      </c>
      <c r="AT205" s="4">
        <f t="shared" si="5"/>
        <v>3.40829961</v>
      </c>
      <c r="AU205" s="4">
        <f t="shared" si="5"/>
        <v>0</v>
      </c>
      <c r="AV205" s="4">
        <f t="shared" si="5"/>
        <v>0.02141790427</v>
      </c>
      <c r="AW205" s="4">
        <f t="shared" si="5"/>
        <v>0</v>
      </c>
      <c r="AX205" s="4">
        <f t="shared" si="5"/>
        <v>0</v>
      </c>
      <c r="AY205" s="4">
        <f t="shared" si="5"/>
        <v>0.09570775032</v>
      </c>
      <c r="AZ205" s="4">
        <f t="shared" si="5"/>
        <v>0</v>
      </c>
      <c r="BA205" s="4">
        <f t="shared" si="5"/>
        <v>0</v>
      </c>
      <c r="BB205" s="4">
        <f t="shared" si="5"/>
        <v>0.05472194749</v>
      </c>
      <c r="BC205" s="4">
        <f t="shared" si="5"/>
        <v>0.2338415103</v>
      </c>
      <c r="BD205" s="4">
        <f t="shared" si="5"/>
        <v>0.02291130612</v>
      </c>
      <c r="BE205" s="4">
        <f t="shared" si="5"/>
        <v>0</v>
      </c>
      <c r="BF205" s="4">
        <f t="shared" si="5"/>
        <v>0.1459691942</v>
      </c>
      <c r="BG205" s="4">
        <f t="shared" si="5"/>
        <v>0</v>
      </c>
      <c r="BH205" s="4">
        <f t="shared" si="5"/>
        <v>0</v>
      </c>
      <c r="BI205" s="4">
        <f t="shared" si="5"/>
        <v>0</v>
      </c>
      <c r="BJ205" s="4">
        <f t="shared" si="5"/>
        <v>0.05065548126</v>
      </c>
      <c r="BK205" s="4">
        <f t="shared" si="5"/>
        <v>0.03724835785</v>
      </c>
      <c r="BL205" s="4">
        <f t="shared" si="5"/>
        <v>0</v>
      </c>
      <c r="BM205" s="4">
        <f t="shared" si="5"/>
        <v>0</v>
      </c>
      <c r="BN205" s="4">
        <f t="shared" si="5"/>
        <v>0</v>
      </c>
      <c r="BO205" s="4">
        <f t="shared" si="5"/>
        <v>0</v>
      </c>
      <c r="BP205" s="4">
        <f t="shared" si="5"/>
        <v>0</v>
      </c>
      <c r="BQ205" s="4">
        <f t="shared" si="5"/>
        <v>0.7646650879</v>
      </c>
      <c r="BR205" s="4">
        <f t="shared" si="5"/>
        <v>1.568739829</v>
      </c>
      <c r="BS205" s="4">
        <f t="shared" si="5"/>
        <v>1.314743304</v>
      </c>
      <c r="BT205" s="4">
        <f t="shared" si="5"/>
        <v>0.04956596778</v>
      </c>
      <c r="BU205" s="4">
        <f t="shared" si="5"/>
        <v>0</v>
      </c>
      <c r="BV205" s="4">
        <f t="shared" si="5"/>
        <v>0.03730746346</v>
      </c>
      <c r="BW205" s="4">
        <f t="shared" si="5"/>
        <v>0</v>
      </c>
      <c r="BX205" s="4">
        <f t="shared" si="5"/>
        <v>0.1750314245</v>
      </c>
      <c r="BY205" s="4">
        <f t="shared" si="5"/>
        <v>0.02332307523</v>
      </c>
      <c r="BZ205" s="4">
        <f t="shared" si="5"/>
        <v>0.02712553638</v>
      </c>
      <c r="CA205" s="4">
        <f t="shared" si="5"/>
        <v>0</v>
      </c>
      <c r="CB205" s="4">
        <f t="shared" si="5"/>
        <v>0</v>
      </c>
      <c r="CC205" s="4">
        <f t="shared" si="5"/>
        <v>0</v>
      </c>
      <c r="CD205" s="4">
        <f t="shared" si="5"/>
        <v>0</v>
      </c>
      <c r="CE205" s="4">
        <f t="shared" si="5"/>
        <v>0</v>
      </c>
      <c r="CF205" s="4">
        <f t="shared" si="5"/>
        <v>0</v>
      </c>
      <c r="CG205" s="4">
        <f t="shared" si="5"/>
        <v>0</v>
      </c>
      <c r="CH205" s="4">
        <f t="shared" si="5"/>
        <v>0</v>
      </c>
      <c r="CI205" s="4">
        <f t="shared" si="5"/>
        <v>0</v>
      </c>
      <c r="CJ205" s="4">
        <f t="shared" si="5"/>
        <v>0</v>
      </c>
    </row>
    <row r="206" ht="15.75" customHeight="1">
      <c r="A206" s="15"/>
      <c r="B206" s="4" t="s">
        <v>105</v>
      </c>
      <c r="C206" s="4">
        <f t="shared" ref="C206:CJ206" si="6">C107/$E8</f>
        <v>0.05230850869</v>
      </c>
      <c r="D206" s="4">
        <f t="shared" si="6"/>
        <v>0.3382587636</v>
      </c>
      <c r="E206" s="4">
        <f t="shared" si="6"/>
        <v>0.2301526504</v>
      </c>
      <c r="F206" s="4">
        <f t="shared" si="6"/>
        <v>0</v>
      </c>
      <c r="G206" s="4">
        <f t="shared" si="6"/>
        <v>0.029460816</v>
      </c>
      <c r="H206" s="4">
        <f t="shared" si="6"/>
        <v>0.05013405788</v>
      </c>
      <c r="I206" s="4">
        <f t="shared" si="6"/>
        <v>0</v>
      </c>
      <c r="J206" s="4">
        <f t="shared" si="6"/>
        <v>0</v>
      </c>
      <c r="K206" s="4">
        <f t="shared" si="6"/>
        <v>0.0649801706</v>
      </c>
      <c r="L206" s="4">
        <f t="shared" si="6"/>
        <v>0.02082086515</v>
      </c>
      <c r="M206" s="4">
        <f t="shared" si="6"/>
        <v>0</v>
      </c>
      <c r="N206" s="4">
        <f t="shared" si="6"/>
        <v>0</v>
      </c>
      <c r="O206" s="4">
        <f t="shared" si="6"/>
        <v>0</v>
      </c>
      <c r="P206" s="4">
        <f t="shared" si="6"/>
        <v>0</v>
      </c>
      <c r="Q206" s="4">
        <f t="shared" si="6"/>
        <v>0</v>
      </c>
      <c r="R206" s="4">
        <f t="shared" si="6"/>
        <v>0</v>
      </c>
      <c r="S206" s="4">
        <f t="shared" si="6"/>
        <v>0</v>
      </c>
      <c r="T206" s="4">
        <f t="shared" si="6"/>
        <v>0</v>
      </c>
      <c r="U206" s="4">
        <f t="shared" si="6"/>
        <v>0.04546198102</v>
      </c>
      <c r="V206" s="4">
        <f t="shared" si="6"/>
        <v>0</v>
      </c>
      <c r="W206" s="4">
        <f t="shared" si="6"/>
        <v>0</v>
      </c>
      <c r="X206" s="4">
        <f t="shared" si="6"/>
        <v>0.08688028152</v>
      </c>
      <c r="Y206" s="4">
        <f t="shared" si="6"/>
        <v>0.3337023915</v>
      </c>
      <c r="Z206" s="4">
        <f t="shared" si="6"/>
        <v>0.1934144064</v>
      </c>
      <c r="AA206" s="4">
        <f t="shared" si="6"/>
        <v>0.07747229071</v>
      </c>
      <c r="AB206" s="4">
        <f t="shared" si="6"/>
        <v>0.06027817011</v>
      </c>
      <c r="AC206" s="4">
        <f t="shared" si="6"/>
        <v>0.2140397705</v>
      </c>
      <c r="AD206" s="4">
        <f t="shared" si="6"/>
        <v>0.2988034536</v>
      </c>
      <c r="AE206" s="4" t="str">
        <f t="shared" si="6"/>
        <v>#VALUE!</v>
      </c>
      <c r="AF206" s="4">
        <f t="shared" si="6"/>
        <v>0.0829483159</v>
      </c>
      <c r="AG206" s="4">
        <f t="shared" si="6"/>
        <v>0.04042284091</v>
      </c>
      <c r="AH206" s="4">
        <f t="shared" si="6"/>
        <v>0.153398527</v>
      </c>
      <c r="AI206" s="4">
        <f t="shared" si="6"/>
        <v>0</v>
      </c>
      <c r="AJ206" s="4">
        <f t="shared" si="6"/>
        <v>0.05171402581</v>
      </c>
      <c r="AK206" s="4">
        <f t="shared" si="6"/>
        <v>0.1841560338</v>
      </c>
      <c r="AL206" s="4">
        <f t="shared" si="6"/>
        <v>0.3767445479</v>
      </c>
      <c r="AM206" s="4">
        <f t="shared" si="6"/>
        <v>0</v>
      </c>
      <c r="AN206" s="4">
        <f t="shared" si="6"/>
        <v>0.1217772245</v>
      </c>
      <c r="AO206" s="4">
        <f t="shared" si="6"/>
        <v>0.09313631612</v>
      </c>
      <c r="AP206" s="4">
        <f t="shared" si="6"/>
        <v>0.02430996098</v>
      </c>
      <c r="AQ206" s="4">
        <f t="shared" si="6"/>
        <v>9.265049593</v>
      </c>
      <c r="AR206" s="4">
        <f t="shared" si="6"/>
        <v>0</v>
      </c>
      <c r="AS206" s="4">
        <f t="shared" si="6"/>
        <v>0</v>
      </c>
      <c r="AT206" s="4">
        <f t="shared" si="6"/>
        <v>5.09918887</v>
      </c>
      <c r="AU206" s="4">
        <f t="shared" si="6"/>
        <v>0</v>
      </c>
      <c r="AV206" s="4">
        <f t="shared" si="6"/>
        <v>0</v>
      </c>
      <c r="AW206" s="4">
        <f t="shared" si="6"/>
        <v>0</v>
      </c>
      <c r="AX206" s="4">
        <f t="shared" si="6"/>
        <v>0.02216144399</v>
      </c>
      <c r="AY206" s="4">
        <f t="shared" si="6"/>
        <v>0.1256932309</v>
      </c>
      <c r="AZ206" s="4">
        <f t="shared" si="6"/>
        <v>0</v>
      </c>
      <c r="BA206" s="4">
        <f t="shared" si="6"/>
        <v>0</v>
      </c>
      <c r="BB206" s="4">
        <f t="shared" si="6"/>
        <v>0.04898698521</v>
      </c>
      <c r="BC206" s="4">
        <f t="shared" si="6"/>
        <v>0.2103232551</v>
      </c>
      <c r="BD206" s="4">
        <f t="shared" si="6"/>
        <v>0.02341025702</v>
      </c>
      <c r="BE206" s="4">
        <f t="shared" si="6"/>
        <v>0.04118090633</v>
      </c>
      <c r="BF206" s="4">
        <f t="shared" si="6"/>
        <v>0.04306809023</v>
      </c>
      <c r="BG206" s="4">
        <f t="shared" si="6"/>
        <v>0</v>
      </c>
      <c r="BH206" s="4">
        <f t="shared" si="6"/>
        <v>0</v>
      </c>
      <c r="BI206" s="4">
        <f t="shared" si="6"/>
        <v>0</v>
      </c>
      <c r="BJ206" s="4">
        <f t="shared" si="6"/>
        <v>0.04749878311</v>
      </c>
      <c r="BK206" s="4">
        <f t="shared" si="6"/>
        <v>0.03390946305</v>
      </c>
      <c r="BL206" s="4">
        <f t="shared" si="6"/>
        <v>0</v>
      </c>
      <c r="BM206" s="4">
        <f t="shared" si="6"/>
        <v>0</v>
      </c>
      <c r="BN206" s="4">
        <f t="shared" si="6"/>
        <v>0</v>
      </c>
      <c r="BO206" s="4">
        <f t="shared" si="6"/>
        <v>0</v>
      </c>
      <c r="BP206" s="4">
        <f t="shared" si="6"/>
        <v>0</v>
      </c>
      <c r="BQ206" s="4">
        <f t="shared" si="6"/>
        <v>0.3829347505</v>
      </c>
      <c r="BR206" s="4">
        <f t="shared" si="6"/>
        <v>0.7919808648</v>
      </c>
      <c r="BS206" s="4">
        <f t="shared" si="6"/>
        <v>1.175394394</v>
      </c>
      <c r="BT206" s="4">
        <f t="shared" si="6"/>
        <v>0.03004931415</v>
      </c>
      <c r="BU206" s="4">
        <f t="shared" si="6"/>
        <v>0</v>
      </c>
      <c r="BV206" s="4">
        <f t="shared" si="6"/>
        <v>0.02118792841</v>
      </c>
      <c r="BW206" s="4">
        <f t="shared" si="6"/>
        <v>0</v>
      </c>
      <c r="BX206" s="4">
        <f t="shared" si="6"/>
        <v>0.1338683679</v>
      </c>
      <c r="BY206" s="4">
        <f t="shared" si="6"/>
        <v>0.03708934798</v>
      </c>
      <c r="BZ206" s="4">
        <f t="shared" si="6"/>
        <v>0.02994757379</v>
      </c>
      <c r="CA206" s="4">
        <f t="shared" si="6"/>
        <v>0</v>
      </c>
      <c r="CB206" s="4">
        <f t="shared" si="6"/>
        <v>0</v>
      </c>
      <c r="CC206" s="4">
        <f t="shared" si="6"/>
        <v>0</v>
      </c>
      <c r="CD206" s="4">
        <f t="shared" si="6"/>
        <v>0</v>
      </c>
      <c r="CE206" s="4">
        <f t="shared" si="6"/>
        <v>0</v>
      </c>
      <c r="CF206" s="4">
        <f t="shared" si="6"/>
        <v>0</v>
      </c>
      <c r="CG206" s="4">
        <f t="shared" si="6"/>
        <v>0</v>
      </c>
      <c r="CH206" s="4">
        <f t="shared" si="6"/>
        <v>0</v>
      </c>
      <c r="CI206" s="4">
        <f t="shared" si="6"/>
        <v>0</v>
      </c>
      <c r="CJ206" s="4">
        <f t="shared" si="6"/>
        <v>0</v>
      </c>
    </row>
    <row r="207" ht="15.75" customHeight="1">
      <c r="A207" s="15"/>
      <c r="B207" s="4" t="s">
        <v>106</v>
      </c>
      <c r="C207" s="4">
        <f t="shared" ref="C207:CJ207" si="7">C108/$E9</f>
        <v>0.04490528104</v>
      </c>
      <c r="D207" s="4">
        <f t="shared" si="7"/>
        <v>0.5240013606</v>
      </c>
      <c r="E207" s="4">
        <f t="shared" si="7"/>
        <v>0.1576616037</v>
      </c>
      <c r="F207" s="4">
        <f t="shared" si="7"/>
        <v>0</v>
      </c>
      <c r="G207" s="4">
        <f t="shared" si="7"/>
        <v>0.02842233881</v>
      </c>
      <c r="H207" s="4">
        <f t="shared" si="7"/>
        <v>0.04903456781</v>
      </c>
      <c r="I207" s="4">
        <f t="shared" si="7"/>
        <v>0</v>
      </c>
      <c r="J207" s="4">
        <f t="shared" si="7"/>
        <v>0.03681963207</v>
      </c>
      <c r="K207" s="4">
        <f t="shared" si="7"/>
        <v>0</v>
      </c>
      <c r="L207" s="4">
        <f t="shared" si="7"/>
        <v>0.0376481498</v>
      </c>
      <c r="M207" s="4">
        <f t="shared" si="7"/>
        <v>0</v>
      </c>
      <c r="N207" s="4">
        <f t="shared" si="7"/>
        <v>0</v>
      </c>
      <c r="O207" s="4">
        <f t="shared" si="7"/>
        <v>0</v>
      </c>
      <c r="P207" s="4">
        <f t="shared" si="7"/>
        <v>0.02343793053</v>
      </c>
      <c r="Q207" s="4">
        <f t="shared" si="7"/>
        <v>0</v>
      </c>
      <c r="R207" s="4">
        <f t="shared" si="7"/>
        <v>0</v>
      </c>
      <c r="S207" s="4">
        <f t="shared" si="7"/>
        <v>0</v>
      </c>
      <c r="T207" s="4">
        <f t="shared" si="7"/>
        <v>0</v>
      </c>
      <c r="U207" s="4">
        <f t="shared" si="7"/>
        <v>0.03445379588</v>
      </c>
      <c r="V207" s="4">
        <f t="shared" si="7"/>
        <v>0.02044690551</v>
      </c>
      <c r="W207" s="4">
        <f t="shared" si="7"/>
        <v>0</v>
      </c>
      <c r="X207" s="4">
        <f t="shared" si="7"/>
        <v>0.1693216606</v>
      </c>
      <c r="Y207" s="4">
        <f t="shared" si="7"/>
        <v>0.2762935613</v>
      </c>
      <c r="Z207" s="4">
        <f t="shared" si="7"/>
        <v>0.2753776312</v>
      </c>
      <c r="AA207" s="4">
        <f t="shared" si="7"/>
        <v>0.2219838439</v>
      </c>
      <c r="AB207" s="4">
        <f t="shared" si="7"/>
        <v>0.06656075828</v>
      </c>
      <c r="AC207" s="4">
        <f t="shared" si="7"/>
        <v>0.3261680485</v>
      </c>
      <c r="AD207" s="4">
        <f t="shared" si="7"/>
        <v>0.3864978213</v>
      </c>
      <c r="AE207" s="4" t="str">
        <f t="shared" si="7"/>
        <v>#VALUE!</v>
      </c>
      <c r="AF207" s="4">
        <f t="shared" si="7"/>
        <v>0.1854758561</v>
      </c>
      <c r="AG207" s="4">
        <f t="shared" si="7"/>
        <v>0.05013672443</v>
      </c>
      <c r="AH207" s="4">
        <f t="shared" si="7"/>
        <v>0.2665755804</v>
      </c>
      <c r="AI207" s="4">
        <f t="shared" si="7"/>
        <v>0.02688502036</v>
      </c>
      <c r="AJ207" s="4">
        <f t="shared" si="7"/>
        <v>0.1020159965</v>
      </c>
      <c r="AK207" s="4">
        <f t="shared" si="7"/>
        <v>0.3176529385</v>
      </c>
      <c r="AL207" s="4">
        <f t="shared" si="7"/>
        <v>0.4510404929</v>
      </c>
      <c r="AM207" s="4">
        <f t="shared" si="7"/>
        <v>0</v>
      </c>
      <c r="AN207" s="4">
        <f t="shared" si="7"/>
        <v>0.08421996766</v>
      </c>
      <c r="AO207" s="4">
        <f t="shared" si="7"/>
        <v>0.201498933</v>
      </c>
      <c r="AP207" s="4">
        <f t="shared" si="7"/>
        <v>0.03891372964</v>
      </c>
      <c r="AQ207" s="4">
        <f t="shared" si="7"/>
        <v>8.729863314</v>
      </c>
      <c r="AR207" s="4">
        <f t="shared" si="7"/>
        <v>0</v>
      </c>
      <c r="AS207" s="4">
        <f t="shared" si="7"/>
        <v>0</v>
      </c>
      <c r="AT207" s="4">
        <f t="shared" si="7"/>
        <v>7.470145808</v>
      </c>
      <c r="AU207" s="4">
        <f t="shared" si="7"/>
        <v>0</v>
      </c>
      <c r="AV207" s="4">
        <f t="shared" si="7"/>
        <v>0</v>
      </c>
      <c r="AW207" s="4">
        <f t="shared" si="7"/>
        <v>0</v>
      </c>
      <c r="AX207" s="4">
        <f t="shared" si="7"/>
        <v>0.03326422685</v>
      </c>
      <c r="AY207" s="4">
        <f t="shared" si="7"/>
        <v>0.1483806849</v>
      </c>
      <c r="AZ207" s="4">
        <f t="shared" si="7"/>
        <v>0.02936867329</v>
      </c>
      <c r="BA207" s="4">
        <f t="shared" si="7"/>
        <v>0</v>
      </c>
      <c r="BB207" s="4">
        <f t="shared" si="7"/>
        <v>0</v>
      </c>
      <c r="BC207" s="4">
        <f t="shared" si="7"/>
        <v>0.2709367001</v>
      </c>
      <c r="BD207" s="4">
        <f t="shared" si="7"/>
        <v>0</v>
      </c>
      <c r="BE207" s="4">
        <f t="shared" si="7"/>
        <v>0.03285376852</v>
      </c>
      <c r="BF207" s="4">
        <f t="shared" si="7"/>
        <v>0.09377642563</v>
      </c>
      <c r="BG207" s="4">
        <f t="shared" si="7"/>
        <v>0</v>
      </c>
      <c r="BH207" s="4">
        <f t="shared" si="7"/>
        <v>0</v>
      </c>
      <c r="BI207" s="4">
        <f t="shared" si="7"/>
        <v>0</v>
      </c>
      <c r="BJ207" s="4">
        <f t="shared" si="7"/>
        <v>0.05247405656</v>
      </c>
      <c r="BK207" s="4">
        <f t="shared" si="7"/>
        <v>0.03019909129</v>
      </c>
      <c r="BL207" s="4">
        <f t="shared" si="7"/>
        <v>0</v>
      </c>
      <c r="BM207" s="4">
        <f t="shared" si="7"/>
        <v>0</v>
      </c>
      <c r="BN207" s="4">
        <f t="shared" si="7"/>
        <v>0</v>
      </c>
      <c r="BO207" s="4">
        <f t="shared" si="7"/>
        <v>0</v>
      </c>
      <c r="BP207" s="4">
        <f t="shared" si="7"/>
        <v>0</v>
      </c>
      <c r="BQ207" s="4">
        <f t="shared" si="7"/>
        <v>0.5745257401</v>
      </c>
      <c r="BR207" s="4">
        <f t="shared" si="7"/>
        <v>1.14834838</v>
      </c>
      <c r="BS207" s="4">
        <f t="shared" si="7"/>
        <v>1.264101429</v>
      </c>
      <c r="BT207" s="4">
        <f t="shared" si="7"/>
        <v>0.03940019877</v>
      </c>
      <c r="BU207" s="4">
        <f t="shared" si="7"/>
        <v>0</v>
      </c>
      <c r="BV207" s="4">
        <f t="shared" si="7"/>
        <v>0</v>
      </c>
      <c r="BW207" s="4">
        <f t="shared" si="7"/>
        <v>0</v>
      </c>
      <c r="BX207" s="4">
        <f t="shared" si="7"/>
        <v>0.1622507558</v>
      </c>
      <c r="BY207" s="4">
        <f t="shared" si="7"/>
        <v>0.02722706897</v>
      </c>
      <c r="BZ207" s="4">
        <f t="shared" si="7"/>
        <v>0</v>
      </c>
      <c r="CA207" s="4">
        <f t="shared" si="7"/>
        <v>0</v>
      </c>
      <c r="CB207" s="4">
        <f t="shared" si="7"/>
        <v>0</v>
      </c>
      <c r="CC207" s="4">
        <f t="shared" si="7"/>
        <v>0</v>
      </c>
      <c r="CD207" s="4">
        <f t="shared" si="7"/>
        <v>0</v>
      </c>
      <c r="CE207" s="4">
        <f t="shared" si="7"/>
        <v>0</v>
      </c>
      <c r="CF207" s="4">
        <f t="shared" si="7"/>
        <v>0</v>
      </c>
      <c r="CG207" s="4">
        <f t="shared" si="7"/>
        <v>0</v>
      </c>
      <c r="CH207" s="4">
        <f t="shared" si="7"/>
        <v>0.03036821532</v>
      </c>
      <c r="CI207" s="4">
        <f t="shared" si="7"/>
        <v>0</v>
      </c>
      <c r="CJ207" s="4">
        <f t="shared" si="7"/>
        <v>0</v>
      </c>
    </row>
    <row r="208" ht="15.75" customHeight="1">
      <c r="A208" s="16"/>
      <c r="B208" s="4" t="s">
        <v>107</v>
      </c>
      <c r="C208" s="4">
        <f t="shared" ref="C208:CJ208" si="8">C109/$E11</f>
        <v>0.03659969568</v>
      </c>
      <c r="D208" s="4">
        <f t="shared" si="8"/>
        <v>0.7044799127</v>
      </c>
      <c r="E208" s="4">
        <f t="shared" si="8"/>
        <v>0.6748408709</v>
      </c>
      <c r="F208" s="4">
        <f t="shared" si="8"/>
        <v>0</v>
      </c>
      <c r="G208" s="4">
        <f t="shared" si="8"/>
        <v>0</v>
      </c>
      <c r="H208" s="4">
        <f t="shared" si="8"/>
        <v>0</v>
      </c>
      <c r="I208" s="4">
        <f t="shared" si="8"/>
        <v>0</v>
      </c>
      <c r="J208" s="4">
        <f t="shared" si="8"/>
        <v>0</v>
      </c>
      <c r="K208" s="4">
        <f t="shared" si="8"/>
        <v>0</v>
      </c>
      <c r="L208" s="4">
        <f t="shared" si="8"/>
        <v>0</v>
      </c>
      <c r="M208" s="4">
        <f t="shared" si="8"/>
        <v>0</v>
      </c>
      <c r="N208" s="4">
        <f t="shared" si="8"/>
        <v>0</v>
      </c>
      <c r="O208" s="4">
        <f t="shared" si="8"/>
        <v>0</v>
      </c>
      <c r="P208" s="4">
        <f t="shared" si="8"/>
        <v>0</v>
      </c>
      <c r="Q208" s="4">
        <f t="shared" si="8"/>
        <v>0</v>
      </c>
      <c r="R208" s="4">
        <f t="shared" si="8"/>
        <v>0</v>
      </c>
      <c r="S208" s="4">
        <f t="shared" si="8"/>
        <v>0</v>
      </c>
      <c r="T208" s="4">
        <f t="shared" si="8"/>
        <v>0</v>
      </c>
      <c r="U208" s="4">
        <f t="shared" si="8"/>
        <v>0.04863296343</v>
      </c>
      <c r="V208" s="4">
        <f t="shared" si="8"/>
        <v>0</v>
      </c>
      <c r="W208" s="4">
        <f t="shared" si="8"/>
        <v>0</v>
      </c>
      <c r="X208" s="4">
        <f t="shared" si="8"/>
        <v>0.1859759255</v>
      </c>
      <c r="Y208" s="4">
        <f t="shared" si="8"/>
        <v>0.6892461383</v>
      </c>
      <c r="Z208" s="4">
        <f t="shared" si="8"/>
        <v>0.2141531304</v>
      </c>
      <c r="AA208" s="4">
        <f t="shared" si="8"/>
        <v>0.07886749464</v>
      </c>
      <c r="AB208" s="4">
        <f t="shared" si="8"/>
        <v>0.2402889418</v>
      </c>
      <c r="AC208" s="4">
        <f t="shared" si="8"/>
        <v>0.3113732504</v>
      </c>
      <c r="AD208" s="4">
        <f t="shared" si="8"/>
        <v>0.3223031698</v>
      </c>
      <c r="AE208" s="4" t="str">
        <f t="shared" si="8"/>
        <v>#VALUE!</v>
      </c>
      <c r="AF208" s="4">
        <f t="shared" si="8"/>
        <v>0.07422307551</v>
      </c>
      <c r="AG208" s="4">
        <f t="shared" si="8"/>
        <v>0</v>
      </c>
      <c r="AH208" s="4">
        <f t="shared" si="8"/>
        <v>0</v>
      </c>
      <c r="AI208" s="4">
        <f t="shared" si="8"/>
        <v>0</v>
      </c>
      <c r="AJ208" s="4">
        <f t="shared" si="8"/>
        <v>0</v>
      </c>
      <c r="AK208" s="4">
        <f t="shared" si="8"/>
        <v>0.08333864428</v>
      </c>
      <c r="AL208" s="4">
        <f t="shared" si="8"/>
        <v>0.3401977264</v>
      </c>
      <c r="AM208" s="4">
        <f t="shared" si="8"/>
        <v>0</v>
      </c>
      <c r="AN208" s="4">
        <f t="shared" si="8"/>
        <v>0.04723485784</v>
      </c>
      <c r="AO208" s="4">
        <f t="shared" si="8"/>
        <v>0.06343256829</v>
      </c>
      <c r="AP208" s="4">
        <f t="shared" si="8"/>
        <v>0</v>
      </c>
      <c r="AQ208" s="4">
        <f t="shared" si="8"/>
        <v>19.97376859</v>
      </c>
      <c r="AR208" s="4">
        <f t="shared" si="8"/>
        <v>0</v>
      </c>
      <c r="AS208" s="4">
        <f t="shared" si="8"/>
        <v>0</v>
      </c>
      <c r="AT208" s="4">
        <f t="shared" si="8"/>
        <v>6.102625332</v>
      </c>
      <c r="AU208" s="4">
        <f t="shared" si="8"/>
        <v>0</v>
      </c>
      <c r="AV208" s="4">
        <f t="shared" si="8"/>
        <v>0</v>
      </c>
      <c r="AW208" s="4">
        <f t="shared" si="8"/>
        <v>0</v>
      </c>
      <c r="AX208" s="4">
        <f t="shared" si="8"/>
        <v>0</v>
      </c>
      <c r="AY208" s="4">
        <f t="shared" si="8"/>
        <v>0.03076828093</v>
      </c>
      <c r="AZ208" s="4">
        <f t="shared" si="8"/>
        <v>0</v>
      </c>
      <c r="BA208" s="4">
        <f t="shared" si="8"/>
        <v>0</v>
      </c>
      <c r="BB208" s="4">
        <f t="shared" si="8"/>
        <v>0</v>
      </c>
      <c r="BC208" s="4">
        <f t="shared" si="8"/>
        <v>0.1200877102</v>
      </c>
      <c r="BD208" s="4">
        <f t="shared" si="8"/>
        <v>0.0878018275</v>
      </c>
      <c r="BE208" s="4">
        <f t="shared" si="8"/>
        <v>0</v>
      </c>
      <c r="BF208" s="4">
        <f t="shared" si="8"/>
        <v>0</v>
      </c>
      <c r="BG208" s="4">
        <f t="shared" si="8"/>
        <v>0</v>
      </c>
      <c r="BH208" s="4">
        <f t="shared" si="8"/>
        <v>0</v>
      </c>
      <c r="BI208" s="4">
        <f t="shared" si="8"/>
        <v>0</v>
      </c>
      <c r="BJ208" s="4">
        <f t="shared" si="8"/>
        <v>0.1635405132</v>
      </c>
      <c r="BK208" s="4">
        <f t="shared" si="8"/>
        <v>0.1238120086</v>
      </c>
      <c r="BL208" s="4">
        <f t="shared" si="8"/>
        <v>0</v>
      </c>
      <c r="BM208" s="4">
        <f t="shared" si="8"/>
        <v>0</v>
      </c>
      <c r="BN208" s="4">
        <f t="shared" si="8"/>
        <v>0</v>
      </c>
      <c r="BO208" s="4">
        <f t="shared" si="8"/>
        <v>0</v>
      </c>
      <c r="BP208" s="4">
        <f t="shared" si="8"/>
        <v>0</v>
      </c>
      <c r="BQ208" s="4">
        <f t="shared" si="8"/>
        <v>1.006671871</v>
      </c>
      <c r="BR208" s="4">
        <f t="shared" si="8"/>
        <v>2.086527201</v>
      </c>
      <c r="BS208" s="4">
        <f t="shared" si="8"/>
        <v>2.689578736</v>
      </c>
      <c r="BT208" s="4">
        <f t="shared" si="8"/>
        <v>0.08890517578</v>
      </c>
      <c r="BU208" s="4">
        <f t="shared" si="8"/>
        <v>0</v>
      </c>
      <c r="BV208" s="4">
        <f t="shared" si="8"/>
        <v>0</v>
      </c>
      <c r="BW208" s="4">
        <f t="shared" si="8"/>
        <v>0.07506751536</v>
      </c>
      <c r="BX208" s="4">
        <f t="shared" si="8"/>
        <v>0.2875795646</v>
      </c>
      <c r="BY208" s="4">
        <f t="shared" si="8"/>
        <v>0</v>
      </c>
      <c r="BZ208" s="4">
        <f t="shared" si="8"/>
        <v>0.07034343209</v>
      </c>
      <c r="CA208" s="4">
        <f t="shared" si="8"/>
        <v>0</v>
      </c>
      <c r="CB208" s="4">
        <f t="shared" si="8"/>
        <v>0</v>
      </c>
      <c r="CC208" s="4">
        <f t="shared" si="8"/>
        <v>0</v>
      </c>
      <c r="CD208" s="4">
        <f t="shared" si="8"/>
        <v>0</v>
      </c>
      <c r="CE208" s="4">
        <f t="shared" si="8"/>
        <v>0</v>
      </c>
      <c r="CF208" s="4">
        <f t="shared" si="8"/>
        <v>0</v>
      </c>
      <c r="CG208" s="4">
        <f t="shared" si="8"/>
        <v>0</v>
      </c>
      <c r="CH208" s="4">
        <f t="shared" si="8"/>
        <v>0</v>
      </c>
      <c r="CI208" s="4">
        <f t="shared" si="8"/>
        <v>0</v>
      </c>
      <c r="CJ208" s="4">
        <f t="shared" si="8"/>
        <v>0</v>
      </c>
    </row>
    <row r="209" ht="15.75" customHeight="1">
      <c r="A209" s="8" t="s">
        <v>108</v>
      </c>
      <c r="B209" s="4" t="s">
        <v>109</v>
      </c>
      <c r="C209" s="4" t="str">
        <f t="shared" ref="C209:CJ209" si="9">C110/#REF!</f>
        <v>#REF!</v>
      </c>
      <c r="D209" s="4" t="str">
        <f t="shared" si="9"/>
        <v>#REF!</v>
      </c>
      <c r="E209" s="4" t="str">
        <f t="shared" si="9"/>
        <v>#REF!</v>
      </c>
      <c r="F209" s="4" t="str">
        <f t="shared" si="9"/>
        <v>#REF!</v>
      </c>
      <c r="G209" s="4" t="str">
        <f t="shared" si="9"/>
        <v>#REF!</v>
      </c>
      <c r="H209" s="4" t="str">
        <f t="shared" si="9"/>
        <v>#REF!</v>
      </c>
      <c r="I209" s="4" t="str">
        <f t="shared" si="9"/>
        <v>#REF!</v>
      </c>
      <c r="J209" s="4" t="str">
        <f t="shared" si="9"/>
        <v>#REF!</v>
      </c>
      <c r="K209" s="4" t="str">
        <f t="shared" si="9"/>
        <v>#REF!</v>
      </c>
      <c r="L209" s="4" t="str">
        <f t="shared" si="9"/>
        <v>#REF!</v>
      </c>
      <c r="M209" s="4" t="str">
        <f t="shared" si="9"/>
        <v>#REF!</v>
      </c>
      <c r="N209" s="4" t="str">
        <f t="shared" si="9"/>
        <v>#REF!</v>
      </c>
      <c r="O209" s="4" t="str">
        <f t="shared" si="9"/>
        <v>#REF!</v>
      </c>
      <c r="P209" s="4" t="str">
        <f t="shared" si="9"/>
        <v>#REF!</v>
      </c>
      <c r="Q209" s="4" t="str">
        <f t="shared" si="9"/>
        <v>#REF!</v>
      </c>
      <c r="R209" s="4" t="str">
        <f t="shared" si="9"/>
        <v>#REF!</v>
      </c>
      <c r="S209" s="4" t="str">
        <f t="shared" si="9"/>
        <v>#REF!</v>
      </c>
      <c r="T209" s="4" t="str">
        <f t="shared" si="9"/>
        <v>#REF!</v>
      </c>
      <c r="U209" s="4" t="str">
        <f t="shared" si="9"/>
        <v>#REF!</v>
      </c>
      <c r="V209" s="4" t="str">
        <f t="shared" si="9"/>
        <v>#REF!</v>
      </c>
      <c r="W209" s="4" t="str">
        <f t="shared" si="9"/>
        <v>#REF!</v>
      </c>
      <c r="X209" s="4" t="str">
        <f t="shared" si="9"/>
        <v>#REF!</v>
      </c>
      <c r="Y209" s="4" t="str">
        <f t="shared" si="9"/>
        <v>#REF!</v>
      </c>
      <c r="Z209" s="4" t="str">
        <f t="shared" si="9"/>
        <v>#REF!</v>
      </c>
      <c r="AA209" s="4" t="str">
        <f t="shared" si="9"/>
        <v>#REF!</v>
      </c>
      <c r="AB209" s="4" t="str">
        <f t="shared" si="9"/>
        <v>#REF!</v>
      </c>
      <c r="AC209" s="4" t="str">
        <f t="shared" si="9"/>
        <v>#REF!</v>
      </c>
      <c r="AD209" s="4" t="str">
        <f t="shared" si="9"/>
        <v>#REF!</v>
      </c>
      <c r="AE209" s="4" t="str">
        <f t="shared" si="9"/>
        <v>#REF!</v>
      </c>
      <c r="AF209" s="4" t="str">
        <f t="shared" si="9"/>
        <v>#REF!</v>
      </c>
      <c r="AG209" s="4" t="str">
        <f t="shared" si="9"/>
        <v>#REF!</v>
      </c>
      <c r="AH209" s="4" t="str">
        <f t="shared" si="9"/>
        <v>#REF!</v>
      </c>
      <c r="AI209" s="4" t="str">
        <f t="shared" si="9"/>
        <v>#REF!</v>
      </c>
      <c r="AJ209" s="4" t="str">
        <f t="shared" si="9"/>
        <v>#REF!</v>
      </c>
      <c r="AK209" s="4" t="str">
        <f t="shared" si="9"/>
        <v>#REF!</v>
      </c>
      <c r="AL209" s="4" t="str">
        <f t="shared" si="9"/>
        <v>#REF!</v>
      </c>
      <c r="AM209" s="4" t="str">
        <f t="shared" si="9"/>
        <v>#REF!</v>
      </c>
      <c r="AN209" s="4" t="str">
        <f t="shared" si="9"/>
        <v>#REF!</v>
      </c>
      <c r="AO209" s="4" t="str">
        <f t="shared" si="9"/>
        <v>#REF!</v>
      </c>
      <c r="AP209" s="4" t="str">
        <f t="shared" si="9"/>
        <v>#REF!</v>
      </c>
      <c r="AQ209" s="4" t="str">
        <f t="shared" si="9"/>
        <v>#REF!</v>
      </c>
      <c r="AR209" s="4" t="str">
        <f t="shared" si="9"/>
        <v>#REF!</v>
      </c>
      <c r="AS209" s="4" t="str">
        <f t="shared" si="9"/>
        <v>#REF!</v>
      </c>
      <c r="AT209" s="4" t="str">
        <f t="shared" si="9"/>
        <v>#REF!</v>
      </c>
      <c r="AU209" s="4" t="str">
        <f t="shared" si="9"/>
        <v>#REF!</v>
      </c>
      <c r="AV209" s="4" t="str">
        <f t="shared" si="9"/>
        <v>#REF!</v>
      </c>
      <c r="AW209" s="4" t="str">
        <f t="shared" si="9"/>
        <v>#REF!</v>
      </c>
      <c r="AX209" s="4" t="str">
        <f t="shared" si="9"/>
        <v>#REF!</v>
      </c>
      <c r="AY209" s="4" t="str">
        <f t="shared" si="9"/>
        <v>#REF!</v>
      </c>
      <c r="AZ209" s="4" t="str">
        <f t="shared" si="9"/>
        <v>#REF!</v>
      </c>
      <c r="BA209" s="4" t="str">
        <f t="shared" si="9"/>
        <v>#REF!</v>
      </c>
      <c r="BB209" s="4" t="str">
        <f t="shared" si="9"/>
        <v>#REF!</v>
      </c>
      <c r="BC209" s="4" t="str">
        <f t="shared" si="9"/>
        <v>#REF!</v>
      </c>
      <c r="BD209" s="4" t="str">
        <f t="shared" si="9"/>
        <v>#REF!</v>
      </c>
      <c r="BE209" s="4" t="str">
        <f t="shared" si="9"/>
        <v>#REF!</v>
      </c>
      <c r="BF209" s="4" t="str">
        <f t="shared" si="9"/>
        <v>#REF!</v>
      </c>
      <c r="BG209" s="4" t="str">
        <f t="shared" si="9"/>
        <v>#REF!</v>
      </c>
      <c r="BH209" s="4" t="str">
        <f t="shared" si="9"/>
        <v>#REF!</v>
      </c>
      <c r="BI209" s="4" t="str">
        <f t="shared" si="9"/>
        <v>#REF!</v>
      </c>
      <c r="BJ209" s="4" t="str">
        <f t="shared" si="9"/>
        <v>#REF!</v>
      </c>
      <c r="BK209" s="4" t="str">
        <f t="shared" si="9"/>
        <v>#REF!</v>
      </c>
      <c r="BL209" s="4" t="str">
        <f t="shared" si="9"/>
        <v>#REF!</v>
      </c>
      <c r="BM209" s="4" t="str">
        <f t="shared" si="9"/>
        <v>#REF!</v>
      </c>
      <c r="BN209" s="4" t="str">
        <f t="shared" si="9"/>
        <v>#REF!</v>
      </c>
      <c r="BO209" s="4" t="str">
        <f t="shared" si="9"/>
        <v>#REF!</v>
      </c>
      <c r="BP209" s="4" t="str">
        <f t="shared" si="9"/>
        <v>#REF!</v>
      </c>
      <c r="BQ209" s="4" t="str">
        <f t="shared" si="9"/>
        <v>#REF!</v>
      </c>
      <c r="BR209" s="4" t="str">
        <f t="shared" si="9"/>
        <v>#REF!</v>
      </c>
      <c r="BS209" s="4" t="str">
        <f t="shared" si="9"/>
        <v>#REF!</v>
      </c>
      <c r="BT209" s="4" t="str">
        <f t="shared" si="9"/>
        <v>#REF!</v>
      </c>
      <c r="BU209" s="4" t="str">
        <f t="shared" si="9"/>
        <v>#REF!</v>
      </c>
      <c r="BV209" s="4" t="str">
        <f t="shared" si="9"/>
        <v>#REF!</v>
      </c>
      <c r="BW209" s="4" t="str">
        <f t="shared" si="9"/>
        <v>#REF!</v>
      </c>
      <c r="BX209" s="4" t="str">
        <f t="shared" si="9"/>
        <v>#REF!</v>
      </c>
      <c r="BY209" s="4" t="str">
        <f t="shared" si="9"/>
        <v>#REF!</v>
      </c>
      <c r="BZ209" s="4" t="str">
        <f t="shared" si="9"/>
        <v>#REF!</v>
      </c>
      <c r="CA209" s="4" t="str">
        <f t="shared" si="9"/>
        <v>#REF!</v>
      </c>
      <c r="CB209" s="4" t="str">
        <f t="shared" si="9"/>
        <v>#REF!</v>
      </c>
      <c r="CC209" s="4" t="str">
        <f t="shared" si="9"/>
        <v>#REF!</v>
      </c>
      <c r="CD209" s="4" t="str">
        <f t="shared" si="9"/>
        <v>#REF!</v>
      </c>
      <c r="CE209" s="4" t="str">
        <f t="shared" si="9"/>
        <v>#REF!</v>
      </c>
      <c r="CF209" s="4" t="str">
        <f t="shared" si="9"/>
        <v>#REF!</v>
      </c>
      <c r="CG209" s="4" t="str">
        <f t="shared" si="9"/>
        <v>#REF!</v>
      </c>
      <c r="CH209" s="4" t="str">
        <f t="shared" si="9"/>
        <v>#REF!</v>
      </c>
      <c r="CI209" s="4" t="str">
        <f t="shared" si="9"/>
        <v>#REF!</v>
      </c>
      <c r="CJ209" s="4" t="str">
        <f t="shared" si="9"/>
        <v>#REF!</v>
      </c>
    </row>
    <row r="210" ht="15.75" customHeight="1">
      <c r="A210" s="15"/>
      <c r="B210" s="4" t="s">
        <v>110</v>
      </c>
      <c r="C210" s="4">
        <f t="shared" ref="C210:CJ210" si="10">C111/$E12</f>
        <v>0.03824529549</v>
      </c>
      <c r="D210" s="4">
        <f t="shared" si="10"/>
        <v>0.5798074396</v>
      </c>
      <c r="E210" s="4">
        <f t="shared" si="10"/>
        <v>0.2087802916</v>
      </c>
      <c r="F210" s="4">
        <f t="shared" si="10"/>
        <v>0</v>
      </c>
      <c r="G210" s="4">
        <f t="shared" si="10"/>
        <v>0.0360592812</v>
      </c>
      <c r="H210" s="4">
        <f t="shared" si="10"/>
        <v>0.07835606947</v>
      </c>
      <c r="I210" s="4">
        <f t="shared" si="10"/>
        <v>0</v>
      </c>
      <c r="J210" s="4">
        <f t="shared" si="10"/>
        <v>0</v>
      </c>
      <c r="K210" s="4">
        <f t="shared" si="10"/>
        <v>0</v>
      </c>
      <c r="L210" s="4">
        <f t="shared" si="10"/>
        <v>0.03360648557</v>
      </c>
      <c r="M210" s="4">
        <f t="shared" si="10"/>
        <v>0</v>
      </c>
      <c r="N210" s="4">
        <f t="shared" si="10"/>
        <v>0</v>
      </c>
      <c r="O210" s="4">
        <f t="shared" si="10"/>
        <v>0</v>
      </c>
      <c r="P210" s="4">
        <f t="shared" si="10"/>
        <v>0</v>
      </c>
      <c r="Q210" s="4">
        <f t="shared" si="10"/>
        <v>0</v>
      </c>
      <c r="R210" s="4">
        <f t="shared" si="10"/>
        <v>0</v>
      </c>
      <c r="S210" s="4">
        <f t="shared" si="10"/>
        <v>0</v>
      </c>
      <c r="T210" s="4">
        <f t="shared" si="10"/>
        <v>0</v>
      </c>
      <c r="U210" s="4">
        <f t="shared" si="10"/>
        <v>0.04568730041</v>
      </c>
      <c r="V210" s="4">
        <f t="shared" si="10"/>
        <v>0.03377571255</v>
      </c>
      <c r="W210" s="4">
        <f t="shared" si="10"/>
        <v>0</v>
      </c>
      <c r="X210" s="4">
        <f t="shared" si="10"/>
        <v>0.1100114676</v>
      </c>
      <c r="Y210" s="4">
        <f t="shared" si="10"/>
        <v>0.2330374848</v>
      </c>
      <c r="Z210" s="4">
        <f t="shared" si="10"/>
        <v>0.2892387574</v>
      </c>
      <c r="AA210" s="4">
        <f t="shared" si="10"/>
        <v>0.09086691991</v>
      </c>
      <c r="AB210" s="4">
        <f t="shared" si="10"/>
        <v>0.09547387534</v>
      </c>
      <c r="AC210" s="4">
        <f t="shared" si="10"/>
        <v>0.2944370117</v>
      </c>
      <c r="AD210" s="4">
        <f t="shared" si="10"/>
        <v>0.4157627955</v>
      </c>
      <c r="AE210" s="4" t="str">
        <f t="shared" si="10"/>
        <v>#VALUE!</v>
      </c>
      <c r="AF210" s="4">
        <f t="shared" si="10"/>
        <v>0.1911587867</v>
      </c>
      <c r="AG210" s="4">
        <f t="shared" si="10"/>
        <v>0.0478394693</v>
      </c>
      <c r="AH210" s="4">
        <f t="shared" si="10"/>
        <v>0.3522529087</v>
      </c>
      <c r="AI210" s="4">
        <f t="shared" si="10"/>
        <v>0.0284818947</v>
      </c>
      <c r="AJ210" s="4">
        <f t="shared" si="10"/>
        <v>0.05962762103</v>
      </c>
      <c r="AK210" s="4">
        <f t="shared" si="10"/>
        <v>0.2776715961</v>
      </c>
      <c r="AL210" s="4">
        <f t="shared" si="10"/>
        <v>0.3965784297</v>
      </c>
      <c r="AM210" s="4">
        <f t="shared" si="10"/>
        <v>0.02118721679</v>
      </c>
      <c r="AN210" s="4">
        <f t="shared" si="10"/>
        <v>0.07376305039</v>
      </c>
      <c r="AO210" s="4">
        <f t="shared" si="10"/>
        <v>0.1697127521</v>
      </c>
      <c r="AP210" s="4">
        <f t="shared" si="10"/>
        <v>0</v>
      </c>
      <c r="AQ210" s="4">
        <f t="shared" si="10"/>
        <v>7.548924513</v>
      </c>
      <c r="AR210" s="4">
        <f t="shared" si="10"/>
        <v>0</v>
      </c>
      <c r="AS210" s="4">
        <f t="shared" si="10"/>
        <v>0</v>
      </c>
      <c r="AT210" s="4">
        <f t="shared" si="10"/>
        <v>7.286724244</v>
      </c>
      <c r="AU210" s="4">
        <f t="shared" si="10"/>
        <v>0</v>
      </c>
      <c r="AV210" s="4">
        <f t="shared" si="10"/>
        <v>0</v>
      </c>
      <c r="AW210" s="4">
        <f t="shared" si="10"/>
        <v>0</v>
      </c>
      <c r="AX210" s="4">
        <f t="shared" si="10"/>
        <v>0.06721894386</v>
      </c>
      <c r="AY210" s="4">
        <f t="shared" si="10"/>
        <v>0.152642728</v>
      </c>
      <c r="AZ210" s="4">
        <f t="shared" si="10"/>
        <v>0.02018977312</v>
      </c>
      <c r="BA210" s="4">
        <f t="shared" si="10"/>
        <v>0</v>
      </c>
      <c r="BB210" s="4">
        <f t="shared" si="10"/>
        <v>0.04359684959</v>
      </c>
      <c r="BC210" s="4">
        <f t="shared" si="10"/>
        <v>0.4761071426</v>
      </c>
      <c r="BD210" s="4">
        <f t="shared" si="10"/>
        <v>0.02530241855</v>
      </c>
      <c r="BE210" s="4">
        <f t="shared" si="10"/>
        <v>0.02178448846</v>
      </c>
      <c r="BF210" s="4">
        <f t="shared" si="10"/>
        <v>0.06332274172</v>
      </c>
      <c r="BG210" s="4">
        <f t="shared" si="10"/>
        <v>0</v>
      </c>
      <c r="BH210" s="4">
        <f t="shared" si="10"/>
        <v>0</v>
      </c>
      <c r="BI210" s="4">
        <f t="shared" si="10"/>
        <v>0</v>
      </c>
      <c r="BJ210" s="4">
        <f t="shared" si="10"/>
        <v>0.05317111435</v>
      </c>
      <c r="BK210" s="4">
        <f t="shared" si="10"/>
        <v>0.03642361692</v>
      </c>
      <c r="BL210" s="4">
        <f t="shared" si="10"/>
        <v>0</v>
      </c>
      <c r="BM210" s="4">
        <f t="shared" si="10"/>
        <v>0</v>
      </c>
      <c r="BN210" s="4">
        <f t="shared" si="10"/>
        <v>0</v>
      </c>
      <c r="BO210" s="4">
        <f t="shared" si="10"/>
        <v>0</v>
      </c>
      <c r="BP210" s="4">
        <f t="shared" si="10"/>
        <v>0</v>
      </c>
      <c r="BQ210" s="4">
        <f t="shared" si="10"/>
        <v>0.5100062913</v>
      </c>
      <c r="BR210" s="4">
        <f t="shared" si="10"/>
        <v>0.9974755318</v>
      </c>
      <c r="BS210" s="4">
        <f t="shared" si="10"/>
        <v>1.410805441</v>
      </c>
      <c r="BT210" s="4">
        <f t="shared" si="10"/>
        <v>0.04204991598</v>
      </c>
      <c r="BU210" s="4">
        <f t="shared" si="10"/>
        <v>0</v>
      </c>
      <c r="BV210" s="4">
        <f t="shared" si="10"/>
        <v>0.0204008091</v>
      </c>
      <c r="BW210" s="4">
        <f t="shared" si="10"/>
        <v>0</v>
      </c>
      <c r="BX210" s="4">
        <f t="shared" si="10"/>
        <v>0.1643154072</v>
      </c>
      <c r="BY210" s="4">
        <f t="shared" si="10"/>
        <v>0</v>
      </c>
      <c r="BZ210" s="4">
        <f t="shared" si="10"/>
        <v>0</v>
      </c>
      <c r="CA210" s="4">
        <f t="shared" si="10"/>
        <v>0</v>
      </c>
      <c r="CB210" s="4">
        <f t="shared" si="10"/>
        <v>0</v>
      </c>
      <c r="CC210" s="4">
        <f t="shared" si="10"/>
        <v>0</v>
      </c>
      <c r="CD210" s="4">
        <f t="shared" si="10"/>
        <v>0</v>
      </c>
      <c r="CE210" s="4">
        <f t="shared" si="10"/>
        <v>0</v>
      </c>
      <c r="CF210" s="4">
        <f t="shared" si="10"/>
        <v>0</v>
      </c>
      <c r="CG210" s="4">
        <f t="shared" si="10"/>
        <v>0</v>
      </c>
      <c r="CH210" s="4">
        <f t="shared" si="10"/>
        <v>0.02302681352</v>
      </c>
      <c r="CI210" s="4">
        <f t="shared" si="10"/>
        <v>0</v>
      </c>
      <c r="CJ210" s="4">
        <f t="shared" si="10"/>
        <v>0</v>
      </c>
    </row>
    <row r="211" ht="15.75" customHeight="1">
      <c r="A211" s="15"/>
      <c r="B211" s="4" t="s">
        <v>111</v>
      </c>
      <c r="C211" s="4">
        <f t="shared" ref="C211:CJ211" si="11">C112/$E13</f>
        <v>0.068833427</v>
      </c>
      <c r="D211" s="4">
        <f t="shared" si="11"/>
        <v>0.6431297439</v>
      </c>
      <c r="E211" s="4">
        <f t="shared" si="11"/>
        <v>0.2614700398</v>
      </c>
      <c r="F211" s="4">
        <f t="shared" si="11"/>
        <v>0</v>
      </c>
      <c r="G211" s="4">
        <f t="shared" si="11"/>
        <v>0.2234540072</v>
      </c>
      <c r="H211" s="4">
        <f t="shared" si="11"/>
        <v>0.08499992899</v>
      </c>
      <c r="I211" s="4">
        <f t="shared" si="11"/>
        <v>0</v>
      </c>
      <c r="J211" s="4">
        <f t="shared" si="11"/>
        <v>0.1043072122</v>
      </c>
      <c r="K211" s="4">
        <f t="shared" si="11"/>
        <v>0</v>
      </c>
      <c r="L211" s="4">
        <f t="shared" si="11"/>
        <v>0.1501366483</v>
      </c>
      <c r="M211" s="4">
        <f t="shared" si="11"/>
        <v>0</v>
      </c>
      <c r="N211" s="4">
        <f t="shared" si="11"/>
        <v>0.05135015045</v>
      </c>
      <c r="O211" s="4">
        <f t="shared" si="11"/>
        <v>0.03510452025</v>
      </c>
      <c r="P211" s="4">
        <f t="shared" si="11"/>
        <v>0.02970554161</v>
      </c>
      <c r="Q211" s="4">
        <f t="shared" si="11"/>
        <v>0</v>
      </c>
      <c r="R211" s="4">
        <f t="shared" si="11"/>
        <v>0</v>
      </c>
      <c r="S211" s="4">
        <f t="shared" si="11"/>
        <v>0</v>
      </c>
      <c r="T211" s="4">
        <f t="shared" si="11"/>
        <v>0</v>
      </c>
      <c r="U211" s="4">
        <f t="shared" si="11"/>
        <v>0.05421093958</v>
      </c>
      <c r="V211" s="4">
        <f t="shared" si="11"/>
        <v>0.0455798779</v>
      </c>
      <c r="W211" s="4">
        <f t="shared" si="11"/>
        <v>0</v>
      </c>
      <c r="X211" s="4">
        <f t="shared" si="11"/>
        <v>0.1908186929</v>
      </c>
      <c r="Y211" s="4">
        <f t="shared" si="11"/>
        <v>0.2071414224</v>
      </c>
      <c r="Z211" s="4">
        <f t="shared" si="11"/>
        <v>0.294902723</v>
      </c>
      <c r="AA211" s="4">
        <f t="shared" si="11"/>
        <v>0.1058816607</v>
      </c>
      <c r="AB211" s="4">
        <f t="shared" si="11"/>
        <v>0.1001864585</v>
      </c>
      <c r="AC211" s="4">
        <f t="shared" si="11"/>
        <v>0.3938353038</v>
      </c>
      <c r="AD211" s="4">
        <f t="shared" si="11"/>
        <v>0.4665947073</v>
      </c>
      <c r="AE211" s="4" t="str">
        <f t="shared" si="11"/>
        <v>#VALUE!</v>
      </c>
      <c r="AF211" s="4">
        <f t="shared" si="11"/>
        <v>0.2679686977</v>
      </c>
      <c r="AG211" s="4">
        <f t="shared" si="11"/>
        <v>0.1457014107</v>
      </c>
      <c r="AH211" s="4">
        <f t="shared" si="11"/>
        <v>0.366262166</v>
      </c>
      <c r="AI211" s="4">
        <f t="shared" si="11"/>
        <v>0.0604356921</v>
      </c>
      <c r="AJ211" s="4">
        <f t="shared" si="11"/>
        <v>0.1914922972</v>
      </c>
      <c r="AK211" s="4">
        <f t="shared" si="11"/>
        <v>0.4011475619</v>
      </c>
      <c r="AL211" s="4">
        <f t="shared" si="11"/>
        <v>0.5190080163</v>
      </c>
      <c r="AM211" s="4">
        <f t="shared" si="11"/>
        <v>0.03351181141</v>
      </c>
      <c r="AN211" s="4">
        <f t="shared" si="11"/>
        <v>0.07833287006</v>
      </c>
      <c r="AO211" s="4">
        <f t="shared" si="11"/>
        <v>0.2414627763</v>
      </c>
      <c r="AP211" s="4">
        <f t="shared" si="11"/>
        <v>0.0595876</v>
      </c>
      <c r="AQ211" s="4">
        <f t="shared" si="11"/>
        <v>9.357840084</v>
      </c>
      <c r="AR211" s="4">
        <f t="shared" si="11"/>
        <v>0</v>
      </c>
      <c r="AS211" s="4">
        <f t="shared" si="11"/>
        <v>0</v>
      </c>
      <c r="AT211" s="4">
        <f t="shared" si="11"/>
        <v>10.69270255</v>
      </c>
      <c r="AU211" s="4">
        <f t="shared" si="11"/>
        <v>0</v>
      </c>
      <c r="AV211" s="4">
        <f t="shared" si="11"/>
        <v>0.04128463635</v>
      </c>
      <c r="AW211" s="4">
        <f t="shared" si="11"/>
        <v>0</v>
      </c>
      <c r="AX211" s="4">
        <f t="shared" si="11"/>
        <v>0.05797460187</v>
      </c>
      <c r="AY211" s="4">
        <f t="shared" si="11"/>
        <v>0.07639727231</v>
      </c>
      <c r="AZ211" s="4">
        <f t="shared" si="11"/>
        <v>0.03855572756</v>
      </c>
      <c r="BA211" s="4">
        <f t="shared" si="11"/>
        <v>0</v>
      </c>
      <c r="BB211" s="4">
        <f t="shared" si="11"/>
        <v>0.05509961024</v>
      </c>
      <c r="BC211" s="4">
        <f t="shared" si="11"/>
        <v>0.4417910569</v>
      </c>
      <c r="BD211" s="4">
        <f t="shared" si="11"/>
        <v>0.04470135188</v>
      </c>
      <c r="BE211" s="4">
        <f t="shared" si="11"/>
        <v>0</v>
      </c>
      <c r="BF211" s="4">
        <f t="shared" si="11"/>
        <v>0.1279158238</v>
      </c>
      <c r="BG211" s="4">
        <f t="shared" si="11"/>
        <v>0</v>
      </c>
      <c r="BH211" s="4">
        <f t="shared" si="11"/>
        <v>0.02888991237</v>
      </c>
      <c r="BI211" s="4">
        <f t="shared" si="11"/>
        <v>0</v>
      </c>
      <c r="BJ211" s="4">
        <f t="shared" si="11"/>
        <v>0.03964526215</v>
      </c>
      <c r="BK211" s="4">
        <f t="shared" si="11"/>
        <v>0.03958845215</v>
      </c>
      <c r="BL211" s="4">
        <f t="shared" si="11"/>
        <v>0</v>
      </c>
      <c r="BM211" s="4">
        <f t="shared" si="11"/>
        <v>0</v>
      </c>
      <c r="BN211" s="4">
        <f t="shared" si="11"/>
        <v>0</v>
      </c>
      <c r="BO211" s="4">
        <f t="shared" si="11"/>
        <v>0</v>
      </c>
      <c r="BP211" s="4">
        <f t="shared" si="11"/>
        <v>0</v>
      </c>
      <c r="BQ211" s="4">
        <f t="shared" si="11"/>
        <v>0.7015689704</v>
      </c>
      <c r="BR211" s="4">
        <f t="shared" si="11"/>
        <v>1.403616768</v>
      </c>
      <c r="BS211" s="4">
        <f t="shared" si="11"/>
        <v>1.529795829</v>
      </c>
      <c r="BT211" s="4">
        <f t="shared" si="11"/>
        <v>0.05102755082</v>
      </c>
      <c r="BU211" s="4">
        <f t="shared" si="11"/>
        <v>0</v>
      </c>
      <c r="BV211" s="4">
        <f t="shared" si="11"/>
        <v>0.02165069562</v>
      </c>
      <c r="BW211" s="4">
        <f t="shared" si="11"/>
        <v>0</v>
      </c>
      <c r="BX211" s="4">
        <f t="shared" si="11"/>
        <v>0.2389367603</v>
      </c>
      <c r="BY211" s="4">
        <f t="shared" si="11"/>
        <v>0.04553118362</v>
      </c>
      <c r="BZ211" s="4">
        <f t="shared" si="11"/>
        <v>0</v>
      </c>
      <c r="CA211" s="4">
        <f t="shared" si="11"/>
        <v>0</v>
      </c>
      <c r="CB211" s="4">
        <f t="shared" si="11"/>
        <v>0</v>
      </c>
      <c r="CC211" s="4">
        <f t="shared" si="11"/>
        <v>0</v>
      </c>
      <c r="CD211" s="4">
        <f t="shared" si="11"/>
        <v>0</v>
      </c>
      <c r="CE211" s="4">
        <f t="shared" si="11"/>
        <v>0</v>
      </c>
      <c r="CF211" s="4">
        <f t="shared" si="11"/>
        <v>0</v>
      </c>
      <c r="CG211" s="4">
        <f t="shared" si="11"/>
        <v>0</v>
      </c>
      <c r="CH211" s="4">
        <f t="shared" si="11"/>
        <v>0.04147941348</v>
      </c>
      <c r="CI211" s="4">
        <f t="shared" si="11"/>
        <v>0</v>
      </c>
      <c r="CJ211" s="4">
        <f t="shared" si="11"/>
        <v>0</v>
      </c>
    </row>
    <row r="212" ht="15.75" customHeight="1">
      <c r="A212" s="15"/>
      <c r="B212" s="4" t="s">
        <v>112</v>
      </c>
      <c r="C212" s="4">
        <f t="shared" ref="C212:CJ212" si="12">C113/$E14</f>
        <v>0.06244053161</v>
      </c>
      <c r="D212" s="4">
        <f t="shared" si="12"/>
        <v>0.5495564809</v>
      </c>
      <c r="E212" s="4">
        <f t="shared" si="12"/>
        <v>0.2533696197</v>
      </c>
      <c r="F212" s="4">
        <f t="shared" si="12"/>
        <v>0</v>
      </c>
      <c r="G212" s="4">
        <f t="shared" si="12"/>
        <v>0.128967373</v>
      </c>
      <c r="H212" s="4">
        <f t="shared" si="12"/>
        <v>0.1002179229</v>
      </c>
      <c r="I212" s="4">
        <f t="shared" si="12"/>
        <v>0</v>
      </c>
      <c r="J212" s="4">
        <f t="shared" si="12"/>
        <v>0.08599461843</v>
      </c>
      <c r="K212" s="4">
        <f t="shared" si="12"/>
        <v>0.02704494531</v>
      </c>
      <c r="L212" s="4">
        <f t="shared" si="12"/>
        <v>0.08708730216</v>
      </c>
      <c r="M212" s="4">
        <f t="shared" si="12"/>
        <v>0</v>
      </c>
      <c r="N212" s="4">
        <f t="shared" si="12"/>
        <v>0</v>
      </c>
      <c r="O212" s="4">
        <f t="shared" si="12"/>
        <v>0.02555938654</v>
      </c>
      <c r="P212" s="4">
        <f t="shared" si="12"/>
        <v>0.02111703379</v>
      </c>
      <c r="Q212" s="4">
        <f t="shared" si="12"/>
        <v>0</v>
      </c>
      <c r="R212" s="4">
        <f t="shared" si="12"/>
        <v>0</v>
      </c>
      <c r="S212" s="4">
        <f t="shared" si="12"/>
        <v>0</v>
      </c>
      <c r="T212" s="4">
        <f t="shared" si="12"/>
        <v>0</v>
      </c>
      <c r="U212" s="4">
        <f t="shared" si="12"/>
        <v>0.05669882649</v>
      </c>
      <c r="V212" s="4">
        <f t="shared" si="12"/>
        <v>0.05574733224</v>
      </c>
      <c r="W212" s="4">
        <f t="shared" si="12"/>
        <v>0</v>
      </c>
      <c r="X212" s="4">
        <f t="shared" si="12"/>
        <v>0.1527854227</v>
      </c>
      <c r="Y212" s="4">
        <f t="shared" si="12"/>
        <v>0.2653195691</v>
      </c>
      <c r="Z212" s="4">
        <f t="shared" si="12"/>
        <v>0.2634677362</v>
      </c>
      <c r="AA212" s="4">
        <f t="shared" si="12"/>
        <v>0.1434362243</v>
      </c>
      <c r="AB212" s="4">
        <f t="shared" si="12"/>
        <v>0.07650423057</v>
      </c>
      <c r="AC212" s="4">
        <f t="shared" si="12"/>
        <v>0.2516221442</v>
      </c>
      <c r="AD212" s="4">
        <f t="shared" si="12"/>
        <v>0.3822653748</v>
      </c>
      <c r="AE212" s="4" t="str">
        <f t="shared" si="12"/>
        <v>#VALUE!</v>
      </c>
      <c r="AF212" s="4">
        <f t="shared" si="12"/>
        <v>0.2082360524</v>
      </c>
      <c r="AG212" s="4">
        <f t="shared" si="12"/>
        <v>0.09174246222</v>
      </c>
      <c r="AH212" s="4">
        <f t="shared" si="12"/>
        <v>0.1775611054</v>
      </c>
      <c r="AI212" s="4">
        <f t="shared" si="12"/>
        <v>0.04527271053</v>
      </c>
      <c r="AJ212" s="4">
        <f t="shared" si="12"/>
        <v>0.06272904922</v>
      </c>
      <c r="AK212" s="4">
        <f t="shared" si="12"/>
        <v>0.3528754566</v>
      </c>
      <c r="AL212" s="4">
        <f t="shared" si="12"/>
        <v>0.3931287791</v>
      </c>
      <c r="AM212" s="4">
        <f t="shared" si="12"/>
        <v>0.0358355245</v>
      </c>
      <c r="AN212" s="4">
        <f t="shared" si="12"/>
        <v>0.09662270695</v>
      </c>
      <c r="AO212" s="4">
        <f t="shared" si="12"/>
        <v>0.1912974085</v>
      </c>
      <c r="AP212" s="4">
        <f t="shared" si="12"/>
        <v>0.06640816034</v>
      </c>
      <c r="AQ212" s="4">
        <f t="shared" si="12"/>
        <v>8.487144596</v>
      </c>
      <c r="AR212" s="4">
        <f t="shared" si="12"/>
        <v>0</v>
      </c>
      <c r="AS212" s="4">
        <f t="shared" si="12"/>
        <v>0</v>
      </c>
      <c r="AT212" s="4">
        <f t="shared" si="12"/>
        <v>6.668497355</v>
      </c>
      <c r="AU212" s="4">
        <f t="shared" si="12"/>
        <v>0</v>
      </c>
      <c r="AV212" s="4">
        <f t="shared" si="12"/>
        <v>0.05198432592</v>
      </c>
      <c r="AW212" s="4">
        <f t="shared" si="12"/>
        <v>0</v>
      </c>
      <c r="AX212" s="4">
        <f t="shared" si="12"/>
        <v>0.05784266582</v>
      </c>
      <c r="AY212" s="4">
        <f t="shared" si="12"/>
        <v>0.1204591727</v>
      </c>
      <c r="AZ212" s="4">
        <f t="shared" si="12"/>
        <v>0.04181663785</v>
      </c>
      <c r="BA212" s="4">
        <f t="shared" si="12"/>
        <v>0</v>
      </c>
      <c r="BB212" s="4">
        <f t="shared" si="12"/>
        <v>0.02802713293</v>
      </c>
      <c r="BC212" s="4">
        <f t="shared" si="12"/>
        <v>0.4952005811</v>
      </c>
      <c r="BD212" s="4">
        <f t="shared" si="12"/>
        <v>0</v>
      </c>
      <c r="BE212" s="4">
        <f t="shared" si="12"/>
        <v>0.054476627</v>
      </c>
      <c r="BF212" s="4">
        <f t="shared" si="12"/>
        <v>0.08735944997</v>
      </c>
      <c r="BG212" s="4">
        <f t="shared" si="12"/>
        <v>0</v>
      </c>
      <c r="BH212" s="4">
        <f t="shared" si="12"/>
        <v>0.0221913015</v>
      </c>
      <c r="BI212" s="4">
        <f t="shared" si="12"/>
        <v>0</v>
      </c>
      <c r="BJ212" s="4">
        <f t="shared" si="12"/>
        <v>0.05276189112</v>
      </c>
      <c r="BK212" s="4">
        <f t="shared" si="12"/>
        <v>0.03215641338</v>
      </c>
      <c r="BL212" s="4">
        <f t="shared" si="12"/>
        <v>0</v>
      </c>
      <c r="BM212" s="4">
        <f t="shared" si="12"/>
        <v>0</v>
      </c>
      <c r="BN212" s="4">
        <f t="shared" si="12"/>
        <v>0</v>
      </c>
      <c r="BO212" s="4">
        <f t="shared" si="12"/>
        <v>0</v>
      </c>
      <c r="BP212" s="4">
        <f t="shared" si="12"/>
        <v>0</v>
      </c>
      <c r="BQ212" s="4">
        <f t="shared" si="12"/>
        <v>0.6443907879</v>
      </c>
      <c r="BR212" s="4">
        <f t="shared" si="12"/>
        <v>1.350769892</v>
      </c>
      <c r="BS212" s="4">
        <f t="shared" si="12"/>
        <v>1.342615688</v>
      </c>
      <c r="BT212" s="4">
        <f t="shared" si="12"/>
        <v>0</v>
      </c>
      <c r="BU212" s="4">
        <f t="shared" si="12"/>
        <v>0</v>
      </c>
      <c r="BV212" s="4">
        <f t="shared" si="12"/>
        <v>0.02362979712</v>
      </c>
      <c r="BW212" s="4">
        <f t="shared" si="12"/>
        <v>0</v>
      </c>
      <c r="BX212" s="4">
        <f t="shared" si="12"/>
        <v>0.1440971547</v>
      </c>
      <c r="BY212" s="4">
        <f t="shared" si="12"/>
        <v>0.03720649472</v>
      </c>
      <c r="BZ212" s="4">
        <f t="shared" si="12"/>
        <v>0</v>
      </c>
      <c r="CA212" s="4">
        <f t="shared" si="12"/>
        <v>0</v>
      </c>
      <c r="CB212" s="4">
        <f t="shared" si="12"/>
        <v>0</v>
      </c>
      <c r="CC212" s="4">
        <f t="shared" si="12"/>
        <v>0</v>
      </c>
      <c r="CD212" s="4">
        <f t="shared" si="12"/>
        <v>0</v>
      </c>
      <c r="CE212" s="4">
        <f t="shared" si="12"/>
        <v>0</v>
      </c>
      <c r="CF212" s="4">
        <f t="shared" si="12"/>
        <v>0</v>
      </c>
      <c r="CG212" s="4">
        <f t="shared" si="12"/>
        <v>0</v>
      </c>
      <c r="CH212" s="4">
        <f t="shared" si="12"/>
        <v>0</v>
      </c>
      <c r="CI212" s="4">
        <f t="shared" si="12"/>
        <v>0</v>
      </c>
      <c r="CJ212" s="4">
        <f t="shared" si="12"/>
        <v>0</v>
      </c>
    </row>
    <row r="213" ht="15.75" customHeight="1">
      <c r="A213" s="15"/>
      <c r="B213" s="4" t="s">
        <v>113</v>
      </c>
      <c r="C213" s="4">
        <f t="shared" ref="C213:CJ213" si="13">C114/$E15</f>
        <v>0.1516140821</v>
      </c>
      <c r="D213" s="4">
        <f t="shared" si="13"/>
        <v>0.6005891538</v>
      </c>
      <c r="E213" s="4">
        <f t="shared" si="13"/>
        <v>0.3569629785</v>
      </c>
      <c r="F213" s="4">
        <f t="shared" si="13"/>
        <v>0.02259161231</v>
      </c>
      <c r="G213" s="4">
        <f t="shared" si="13"/>
        <v>0.4770816953</v>
      </c>
      <c r="H213" s="4">
        <f t="shared" si="13"/>
        <v>0.1228872966</v>
      </c>
      <c r="I213" s="4">
        <f t="shared" si="13"/>
        <v>0</v>
      </c>
      <c r="J213" s="4">
        <f t="shared" si="13"/>
        <v>0.2626518566</v>
      </c>
      <c r="K213" s="4">
        <f t="shared" si="13"/>
        <v>0.06566407158</v>
      </c>
      <c r="L213" s="4">
        <f t="shared" si="13"/>
        <v>0.3002934695</v>
      </c>
      <c r="M213" s="4">
        <f t="shared" si="13"/>
        <v>0.05955990653</v>
      </c>
      <c r="N213" s="4">
        <f t="shared" si="13"/>
        <v>0.1304953543</v>
      </c>
      <c r="O213" s="4">
        <f t="shared" si="13"/>
        <v>0.1116778702</v>
      </c>
      <c r="P213" s="4">
        <f t="shared" si="13"/>
        <v>0.1221541767</v>
      </c>
      <c r="Q213" s="4">
        <f t="shared" si="13"/>
        <v>0</v>
      </c>
      <c r="R213" s="4">
        <f t="shared" si="13"/>
        <v>0</v>
      </c>
      <c r="S213" s="4">
        <f t="shared" si="13"/>
        <v>0</v>
      </c>
      <c r="T213" s="4">
        <f t="shared" si="13"/>
        <v>0</v>
      </c>
      <c r="U213" s="4">
        <f t="shared" si="13"/>
        <v>0.06491544757</v>
      </c>
      <c r="V213" s="4">
        <f t="shared" si="13"/>
        <v>0.07420901671</v>
      </c>
      <c r="W213" s="4">
        <f t="shared" si="13"/>
        <v>0</v>
      </c>
      <c r="X213" s="4">
        <f t="shared" si="13"/>
        <v>0.08433980443</v>
      </c>
      <c r="Y213" s="4">
        <f t="shared" si="13"/>
        <v>0.5845424645</v>
      </c>
      <c r="Z213" s="4">
        <f t="shared" si="13"/>
        <v>0.7093456184</v>
      </c>
      <c r="AA213" s="4">
        <f t="shared" si="13"/>
        <v>0.205632399</v>
      </c>
      <c r="AB213" s="4">
        <f t="shared" si="13"/>
        <v>0.03635699177</v>
      </c>
      <c r="AC213" s="4">
        <f t="shared" si="13"/>
        <v>0.3225196292</v>
      </c>
      <c r="AD213" s="4">
        <f t="shared" si="13"/>
        <v>0.6721890608</v>
      </c>
      <c r="AE213" s="4" t="str">
        <f t="shared" si="13"/>
        <v>#VALUE!</v>
      </c>
      <c r="AF213" s="4">
        <f t="shared" si="13"/>
        <v>0.2740362573</v>
      </c>
      <c r="AG213" s="4">
        <f t="shared" si="13"/>
        <v>0.1945071374</v>
      </c>
      <c r="AH213" s="4">
        <f t="shared" si="13"/>
        <v>0.4648224233</v>
      </c>
      <c r="AI213" s="4">
        <f t="shared" si="13"/>
        <v>0.09466328531</v>
      </c>
      <c r="AJ213" s="4">
        <f t="shared" si="13"/>
        <v>0.1491489385</v>
      </c>
      <c r="AK213" s="4">
        <f t="shared" si="13"/>
        <v>0.6736575156</v>
      </c>
      <c r="AL213" s="4">
        <f t="shared" si="13"/>
        <v>0.6751547636</v>
      </c>
      <c r="AM213" s="4">
        <f t="shared" si="13"/>
        <v>0.09292461711</v>
      </c>
      <c r="AN213" s="4">
        <f t="shared" si="13"/>
        <v>0.1349095782</v>
      </c>
      <c r="AO213" s="4">
        <f t="shared" si="13"/>
        <v>0.3129580616</v>
      </c>
      <c r="AP213" s="4">
        <f t="shared" si="13"/>
        <v>0.05174586651</v>
      </c>
      <c r="AQ213" s="4">
        <f t="shared" si="13"/>
        <v>8.789946733</v>
      </c>
      <c r="AR213" s="4">
        <f t="shared" si="13"/>
        <v>0</v>
      </c>
      <c r="AS213" s="4">
        <f t="shared" si="13"/>
        <v>0</v>
      </c>
      <c r="AT213" s="4">
        <f t="shared" si="13"/>
        <v>4.655743696</v>
      </c>
      <c r="AU213" s="4">
        <f t="shared" si="13"/>
        <v>0</v>
      </c>
      <c r="AV213" s="4">
        <f t="shared" si="13"/>
        <v>0</v>
      </c>
      <c r="AW213" s="4">
        <f t="shared" si="13"/>
        <v>0</v>
      </c>
      <c r="AX213" s="4">
        <f t="shared" si="13"/>
        <v>0.07915037819</v>
      </c>
      <c r="AY213" s="4">
        <f t="shared" si="13"/>
        <v>0.1790208086</v>
      </c>
      <c r="AZ213" s="4">
        <f t="shared" si="13"/>
        <v>0</v>
      </c>
      <c r="BA213" s="4">
        <f t="shared" si="13"/>
        <v>0</v>
      </c>
      <c r="BB213" s="4">
        <f t="shared" si="13"/>
        <v>0.0639121142</v>
      </c>
      <c r="BC213" s="4">
        <f t="shared" si="13"/>
        <v>0.3981395143</v>
      </c>
      <c r="BD213" s="4">
        <f t="shared" si="13"/>
        <v>0.03854084763</v>
      </c>
      <c r="BE213" s="4">
        <f t="shared" si="13"/>
        <v>0</v>
      </c>
      <c r="BF213" s="4">
        <f t="shared" si="13"/>
        <v>0.1940730241</v>
      </c>
      <c r="BG213" s="4">
        <f t="shared" si="13"/>
        <v>0</v>
      </c>
      <c r="BH213" s="4">
        <f t="shared" si="13"/>
        <v>0</v>
      </c>
      <c r="BI213" s="4">
        <f t="shared" si="13"/>
        <v>0</v>
      </c>
      <c r="BJ213" s="4">
        <f t="shared" si="13"/>
        <v>0.05706153999</v>
      </c>
      <c r="BK213" s="4">
        <f t="shared" si="13"/>
        <v>0.04092404124</v>
      </c>
      <c r="BL213" s="4">
        <f t="shared" si="13"/>
        <v>0</v>
      </c>
      <c r="BM213" s="4">
        <f t="shared" si="13"/>
        <v>0</v>
      </c>
      <c r="BN213" s="4">
        <f t="shared" si="13"/>
        <v>0</v>
      </c>
      <c r="BO213" s="4">
        <f t="shared" si="13"/>
        <v>0</v>
      </c>
      <c r="BP213" s="4">
        <f t="shared" si="13"/>
        <v>0</v>
      </c>
      <c r="BQ213" s="4">
        <f t="shared" si="13"/>
        <v>1.11696475</v>
      </c>
      <c r="BR213" s="4">
        <f t="shared" si="13"/>
        <v>2.099081939</v>
      </c>
      <c r="BS213" s="4">
        <f t="shared" si="13"/>
        <v>1.533833154</v>
      </c>
      <c r="BT213" s="4">
        <f t="shared" si="13"/>
        <v>0.05302384301</v>
      </c>
      <c r="BU213" s="4">
        <f t="shared" si="13"/>
        <v>0</v>
      </c>
      <c r="BV213" s="4">
        <f t="shared" si="13"/>
        <v>0.04070476971</v>
      </c>
      <c r="BW213" s="4">
        <f t="shared" si="13"/>
        <v>0</v>
      </c>
      <c r="BX213" s="4">
        <f t="shared" si="13"/>
        <v>0.2531633794</v>
      </c>
      <c r="BY213" s="4">
        <f t="shared" si="13"/>
        <v>0.06122769909</v>
      </c>
      <c r="BZ213" s="4">
        <f t="shared" si="13"/>
        <v>0.02789399661</v>
      </c>
      <c r="CA213" s="4">
        <f t="shared" si="13"/>
        <v>0</v>
      </c>
      <c r="CB213" s="4">
        <f t="shared" si="13"/>
        <v>0</v>
      </c>
      <c r="CC213" s="4">
        <f t="shared" si="13"/>
        <v>0</v>
      </c>
      <c r="CD213" s="4">
        <f t="shared" si="13"/>
        <v>0</v>
      </c>
      <c r="CE213" s="4">
        <f t="shared" si="13"/>
        <v>0</v>
      </c>
      <c r="CF213" s="4">
        <f t="shared" si="13"/>
        <v>0</v>
      </c>
      <c r="CG213" s="4">
        <f t="shared" si="13"/>
        <v>0</v>
      </c>
      <c r="CH213" s="4">
        <f t="shared" si="13"/>
        <v>0.03774571147</v>
      </c>
      <c r="CI213" s="4">
        <f t="shared" si="13"/>
        <v>0</v>
      </c>
      <c r="CJ213" s="4">
        <f t="shared" si="13"/>
        <v>0</v>
      </c>
    </row>
    <row r="214" ht="15.75" customHeight="1">
      <c r="A214" s="15"/>
      <c r="B214" s="4" t="s">
        <v>114</v>
      </c>
      <c r="C214" s="4">
        <f t="shared" ref="C214:CJ214" si="14">C115/$E16</f>
        <v>0.2084729903</v>
      </c>
      <c r="D214" s="4">
        <f t="shared" si="14"/>
        <v>0.6013579951</v>
      </c>
      <c r="E214" s="4">
        <f t="shared" si="14"/>
        <v>0.2989058674</v>
      </c>
      <c r="F214" s="4">
        <f t="shared" si="14"/>
        <v>0.05748572095</v>
      </c>
      <c r="G214" s="4">
        <f t="shared" si="14"/>
        <v>0.4301261397</v>
      </c>
      <c r="H214" s="4">
        <f t="shared" si="14"/>
        <v>0.08777696379</v>
      </c>
      <c r="I214" s="4">
        <f t="shared" si="14"/>
        <v>0</v>
      </c>
      <c r="J214" s="4">
        <f t="shared" si="14"/>
        <v>0.3349173728</v>
      </c>
      <c r="K214" s="4">
        <f t="shared" si="14"/>
        <v>0.08176280036</v>
      </c>
      <c r="L214" s="4">
        <f t="shared" si="14"/>
        <v>0.4218450494</v>
      </c>
      <c r="M214" s="4">
        <f t="shared" si="14"/>
        <v>0.1017783166</v>
      </c>
      <c r="N214" s="4">
        <f t="shared" si="14"/>
        <v>0.2072844204</v>
      </c>
      <c r="O214" s="4">
        <f t="shared" si="14"/>
        <v>0.183545439</v>
      </c>
      <c r="P214" s="4">
        <f t="shared" si="14"/>
        <v>0.2094087189</v>
      </c>
      <c r="Q214" s="4">
        <f t="shared" si="14"/>
        <v>0</v>
      </c>
      <c r="R214" s="4">
        <f t="shared" si="14"/>
        <v>0</v>
      </c>
      <c r="S214" s="4">
        <f t="shared" si="14"/>
        <v>0</v>
      </c>
      <c r="T214" s="4">
        <f t="shared" si="14"/>
        <v>0</v>
      </c>
      <c r="U214" s="4">
        <f t="shared" si="14"/>
        <v>0.0597937075</v>
      </c>
      <c r="V214" s="4">
        <f t="shared" si="14"/>
        <v>0.1521218133</v>
      </c>
      <c r="W214" s="4">
        <f t="shared" si="14"/>
        <v>0.05082972981</v>
      </c>
      <c r="X214" s="4">
        <f t="shared" si="14"/>
        <v>0.1112587819</v>
      </c>
      <c r="Y214" s="4">
        <f t="shared" si="14"/>
        <v>0.5068623701</v>
      </c>
      <c r="Z214" s="4">
        <f t="shared" si="14"/>
        <v>0.4959145613</v>
      </c>
      <c r="AA214" s="4">
        <f t="shared" si="14"/>
        <v>0.1633181412</v>
      </c>
      <c r="AB214" s="4">
        <f t="shared" si="14"/>
        <v>0.07390095107</v>
      </c>
      <c r="AC214" s="4">
        <f t="shared" si="14"/>
        <v>0.4121419974</v>
      </c>
      <c r="AD214" s="4">
        <f t="shared" si="14"/>
        <v>0.5857120938</v>
      </c>
      <c r="AE214" s="4" t="str">
        <f t="shared" si="14"/>
        <v>#VALUE!</v>
      </c>
      <c r="AF214" s="4">
        <f t="shared" si="14"/>
        <v>0.3260528028</v>
      </c>
      <c r="AG214" s="4">
        <f t="shared" si="14"/>
        <v>0.2280001124</v>
      </c>
      <c r="AH214" s="4">
        <f t="shared" si="14"/>
        <v>0.4526073981</v>
      </c>
      <c r="AI214" s="4">
        <f t="shared" si="14"/>
        <v>0.1462870158</v>
      </c>
      <c r="AJ214" s="4">
        <f t="shared" si="14"/>
        <v>0.21965203</v>
      </c>
      <c r="AK214" s="4">
        <f t="shared" si="14"/>
        <v>0.7805208529</v>
      </c>
      <c r="AL214" s="4">
        <f t="shared" si="14"/>
        <v>0.7406518981</v>
      </c>
      <c r="AM214" s="4">
        <f t="shared" si="14"/>
        <v>0.09320548644</v>
      </c>
      <c r="AN214" s="4">
        <f t="shared" si="14"/>
        <v>0.09837468476</v>
      </c>
      <c r="AO214" s="4">
        <f t="shared" si="14"/>
        <v>0.2674627924</v>
      </c>
      <c r="AP214" s="4">
        <f t="shared" si="14"/>
        <v>0.07334124273</v>
      </c>
      <c r="AQ214" s="4">
        <f t="shared" si="14"/>
        <v>8.680802004</v>
      </c>
      <c r="AR214" s="4">
        <f t="shared" si="14"/>
        <v>0</v>
      </c>
      <c r="AS214" s="4">
        <f t="shared" si="14"/>
        <v>0</v>
      </c>
      <c r="AT214" s="4">
        <f t="shared" si="14"/>
        <v>3.335615387</v>
      </c>
      <c r="AU214" s="4">
        <f t="shared" si="14"/>
        <v>0</v>
      </c>
      <c r="AV214" s="4">
        <f t="shared" si="14"/>
        <v>0.3192498612</v>
      </c>
      <c r="AW214" s="4">
        <f t="shared" si="14"/>
        <v>0</v>
      </c>
      <c r="AX214" s="4">
        <f t="shared" si="14"/>
        <v>0.09550482884</v>
      </c>
      <c r="AY214" s="4">
        <f t="shared" si="14"/>
        <v>0.1104419103</v>
      </c>
      <c r="AZ214" s="4">
        <f t="shared" si="14"/>
        <v>0</v>
      </c>
      <c r="BA214" s="4">
        <f t="shared" si="14"/>
        <v>0</v>
      </c>
      <c r="BB214" s="4">
        <f t="shared" si="14"/>
        <v>0.04035734893</v>
      </c>
      <c r="BC214" s="4">
        <f t="shared" si="14"/>
        <v>0.4970383</v>
      </c>
      <c r="BD214" s="4">
        <f t="shared" si="14"/>
        <v>0.02953055813</v>
      </c>
      <c r="BE214" s="4">
        <f t="shared" si="14"/>
        <v>0</v>
      </c>
      <c r="BF214" s="4">
        <f t="shared" si="14"/>
        <v>0.2275571</v>
      </c>
      <c r="BG214" s="4">
        <f t="shared" si="14"/>
        <v>0</v>
      </c>
      <c r="BH214" s="4">
        <f t="shared" si="14"/>
        <v>0</v>
      </c>
      <c r="BI214" s="4">
        <f t="shared" si="14"/>
        <v>0</v>
      </c>
      <c r="BJ214" s="4">
        <f t="shared" si="14"/>
        <v>0.04790800902</v>
      </c>
      <c r="BK214" s="4">
        <f t="shared" si="14"/>
        <v>0.03785054707</v>
      </c>
      <c r="BL214" s="4">
        <f t="shared" si="14"/>
        <v>0</v>
      </c>
      <c r="BM214" s="4">
        <f t="shared" si="14"/>
        <v>0</v>
      </c>
      <c r="BN214" s="4">
        <f t="shared" si="14"/>
        <v>0</v>
      </c>
      <c r="BO214" s="4">
        <f t="shared" si="14"/>
        <v>0</v>
      </c>
      <c r="BP214" s="4">
        <f t="shared" si="14"/>
        <v>0</v>
      </c>
      <c r="BQ214" s="4">
        <f t="shared" si="14"/>
        <v>0.6824076535</v>
      </c>
      <c r="BR214" s="4">
        <f t="shared" si="14"/>
        <v>1.408541711</v>
      </c>
      <c r="BS214" s="4">
        <f t="shared" si="14"/>
        <v>1.414681215</v>
      </c>
      <c r="BT214" s="4">
        <f t="shared" si="14"/>
        <v>0.04872488066</v>
      </c>
      <c r="BU214" s="4">
        <f t="shared" si="14"/>
        <v>0</v>
      </c>
      <c r="BV214" s="4">
        <f t="shared" si="14"/>
        <v>0.02895788357</v>
      </c>
      <c r="BW214" s="4">
        <f t="shared" si="14"/>
        <v>0</v>
      </c>
      <c r="BX214" s="4">
        <f t="shared" si="14"/>
        <v>0.2052119868</v>
      </c>
      <c r="BY214" s="4">
        <f t="shared" si="14"/>
        <v>0.03813580383</v>
      </c>
      <c r="BZ214" s="4">
        <f t="shared" si="14"/>
        <v>0</v>
      </c>
      <c r="CA214" s="4">
        <f t="shared" si="14"/>
        <v>0</v>
      </c>
      <c r="CB214" s="4">
        <f t="shared" si="14"/>
        <v>0</v>
      </c>
      <c r="CC214" s="4">
        <f t="shared" si="14"/>
        <v>0</v>
      </c>
      <c r="CD214" s="4">
        <f t="shared" si="14"/>
        <v>0</v>
      </c>
      <c r="CE214" s="4">
        <f t="shared" si="14"/>
        <v>0</v>
      </c>
      <c r="CF214" s="4">
        <f t="shared" si="14"/>
        <v>0</v>
      </c>
      <c r="CG214" s="4">
        <f t="shared" si="14"/>
        <v>0</v>
      </c>
      <c r="CH214" s="4">
        <f t="shared" si="14"/>
        <v>0</v>
      </c>
      <c r="CI214" s="4">
        <f t="shared" si="14"/>
        <v>0</v>
      </c>
      <c r="CJ214" s="4">
        <f t="shared" si="14"/>
        <v>0</v>
      </c>
    </row>
    <row r="215" ht="15.75" customHeight="1">
      <c r="A215" s="49"/>
      <c r="B215" s="4" t="s">
        <v>188</v>
      </c>
      <c r="C215" s="4" t="str">
        <f t="shared" ref="C215:CJ215" si="15">C116/$E17</f>
        <v>#VALUE!</v>
      </c>
      <c r="D215" s="4" t="str">
        <f t="shared" si="15"/>
        <v>#VALUE!</v>
      </c>
      <c r="E215" s="4" t="str">
        <f t="shared" si="15"/>
        <v>#VALUE!</v>
      </c>
      <c r="F215" s="4" t="str">
        <f t="shared" si="15"/>
        <v>#VALUE!</v>
      </c>
      <c r="G215" s="4" t="str">
        <f t="shared" si="15"/>
        <v>#VALUE!</v>
      </c>
      <c r="H215" s="4" t="str">
        <f t="shared" si="15"/>
        <v>#VALUE!</v>
      </c>
      <c r="I215" s="4" t="str">
        <f t="shared" si="15"/>
        <v>#VALUE!</v>
      </c>
      <c r="J215" s="4" t="str">
        <f t="shared" si="15"/>
        <v>#VALUE!</v>
      </c>
      <c r="K215" s="4" t="str">
        <f t="shared" si="15"/>
        <v>#VALUE!</v>
      </c>
      <c r="L215" s="4" t="str">
        <f t="shared" si="15"/>
        <v>#VALUE!</v>
      </c>
      <c r="M215" s="4" t="str">
        <f t="shared" si="15"/>
        <v>#VALUE!</v>
      </c>
      <c r="N215" s="4" t="str">
        <f t="shared" si="15"/>
        <v>#VALUE!</v>
      </c>
      <c r="O215" s="4" t="str">
        <f t="shared" si="15"/>
        <v>#VALUE!</v>
      </c>
      <c r="P215" s="4" t="str">
        <f t="shared" si="15"/>
        <v>#VALUE!</v>
      </c>
      <c r="Q215" s="4" t="str">
        <f t="shared" si="15"/>
        <v>#VALUE!</v>
      </c>
      <c r="R215" s="4" t="str">
        <f t="shared" si="15"/>
        <v>#VALUE!</v>
      </c>
      <c r="S215" s="4" t="str">
        <f t="shared" si="15"/>
        <v>#VALUE!</v>
      </c>
      <c r="T215" s="4" t="str">
        <f t="shared" si="15"/>
        <v>#VALUE!</v>
      </c>
      <c r="U215" s="4" t="str">
        <f t="shared" si="15"/>
        <v>#VALUE!</v>
      </c>
      <c r="V215" s="4" t="str">
        <f t="shared" si="15"/>
        <v>#VALUE!</v>
      </c>
      <c r="W215" s="4" t="str">
        <f t="shared" si="15"/>
        <v>#VALUE!</v>
      </c>
      <c r="X215" s="4" t="str">
        <f t="shared" si="15"/>
        <v>#VALUE!</v>
      </c>
      <c r="Y215" s="4" t="str">
        <f t="shared" si="15"/>
        <v>#VALUE!</v>
      </c>
      <c r="Z215" s="4" t="str">
        <f t="shared" si="15"/>
        <v>#VALUE!</v>
      </c>
      <c r="AA215" s="4" t="str">
        <f t="shared" si="15"/>
        <v>#VALUE!</v>
      </c>
      <c r="AB215" s="4" t="str">
        <f t="shared" si="15"/>
        <v>#VALUE!</v>
      </c>
      <c r="AC215" s="4" t="str">
        <f t="shared" si="15"/>
        <v>#VALUE!</v>
      </c>
      <c r="AD215" s="4" t="str">
        <f t="shared" si="15"/>
        <v>#VALUE!</v>
      </c>
      <c r="AE215" s="4" t="str">
        <f t="shared" si="15"/>
        <v>#VALUE!</v>
      </c>
      <c r="AF215" s="4" t="str">
        <f t="shared" si="15"/>
        <v>#VALUE!</v>
      </c>
      <c r="AG215" s="4" t="str">
        <f t="shared" si="15"/>
        <v>#VALUE!</v>
      </c>
      <c r="AH215" s="4" t="str">
        <f t="shared" si="15"/>
        <v>#VALUE!</v>
      </c>
      <c r="AI215" s="4" t="str">
        <f t="shared" si="15"/>
        <v>#VALUE!</v>
      </c>
      <c r="AJ215" s="4" t="str">
        <f t="shared" si="15"/>
        <v>#VALUE!</v>
      </c>
      <c r="AK215" s="4" t="str">
        <f t="shared" si="15"/>
        <v>#VALUE!</v>
      </c>
      <c r="AL215" s="4" t="str">
        <f t="shared" si="15"/>
        <v>#VALUE!</v>
      </c>
      <c r="AM215" s="4" t="str">
        <f t="shared" si="15"/>
        <v>#VALUE!</v>
      </c>
      <c r="AN215" s="4" t="str">
        <f t="shared" si="15"/>
        <v>#VALUE!</v>
      </c>
      <c r="AO215" s="4" t="str">
        <f t="shared" si="15"/>
        <v>#VALUE!</v>
      </c>
      <c r="AP215" s="4" t="str">
        <f t="shared" si="15"/>
        <v>#VALUE!</v>
      </c>
      <c r="AQ215" s="4" t="str">
        <f t="shared" si="15"/>
        <v>#VALUE!</v>
      </c>
      <c r="AR215" s="4" t="str">
        <f t="shared" si="15"/>
        <v>#VALUE!</v>
      </c>
      <c r="AS215" s="4" t="str">
        <f t="shared" si="15"/>
        <v>#VALUE!</v>
      </c>
      <c r="AT215" s="4" t="str">
        <f t="shared" si="15"/>
        <v>#VALUE!</v>
      </c>
      <c r="AU215" s="4" t="str">
        <f t="shared" si="15"/>
        <v>#VALUE!</v>
      </c>
      <c r="AV215" s="4" t="str">
        <f t="shared" si="15"/>
        <v>#VALUE!</v>
      </c>
      <c r="AW215" s="4" t="str">
        <f t="shared" si="15"/>
        <v>#VALUE!</v>
      </c>
      <c r="AX215" s="4" t="str">
        <f t="shared" si="15"/>
        <v>#VALUE!</v>
      </c>
      <c r="AY215" s="4" t="str">
        <f t="shared" si="15"/>
        <v>#VALUE!</v>
      </c>
      <c r="AZ215" s="4" t="str">
        <f t="shared" si="15"/>
        <v>#VALUE!</v>
      </c>
      <c r="BA215" s="4" t="str">
        <f t="shared" si="15"/>
        <v>#VALUE!</v>
      </c>
      <c r="BB215" s="4" t="str">
        <f t="shared" si="15"/>
        <v>#VALUE!</v>
      </c>
      <c r="BC215" s="4" t="str">
        <f t="shared" si="15"/>
        <v>#VALUE!</v>
      </c>
      <c r="BD215" s="4" t="str">
        <f t="shared" si="15"/>
        <v>#VALUE!</v>
      </c>
      <c r="BE215" s="4" t="str">
        <f t="shared" si="15"/>
        <v>#VALUE!</v>
      </c>
      <c r="BF215" s="4" t="str">
        <f t="shared" si="15"/>
        <v>#VALUE!</v>
      </c>
      <c r="BG215" s="4" t="str">
        <f t="shared" si="15"/>
        <v>#VALUE!</v>
      </c>
      <c r="BH215" s="4" t="str">
        <f t="shared" si="15"/>
        <v>#VALUE!</v>
      </c>
      <c r="BI215" s="4" t="str">
        <f t="shared" si="15"/>
        <v>#VALUE!</v>
      </c>
      <c r="BJ215" s="4" t="str">
        <f t="shared" si="15"/>
        <v>#VALUE!</v>
      </c>
      <c r="BK215" s="4" t="str">
        <f t="shared" si="15"/>
        <v>#VALUE!</v>
      </c>
      <c r="BL215" s="4" t="str">
        <f t="shared" si="15"/>
        <v>#VALUE!</v>
      </c>
      <c r="BM215" s="4" t="str">
        <f t="shared" si="15"/>
        <v>#VALUE!</v>
      </c>
      <c r="BN215" s="4" t="str">
        <f t="shared" si="15"/>
        <v>#VALUE!</v>
      </c>
      <c r="BO215" s="4" t="str">
        <f t="shared" si="15"/>
        <v>#VALUE!</v>
      </c>
      <c r="BP215" s="4" t="str">
        <f t="shared" si="15"/>
        <v>#VALUE!</v>
      </c>
      <c r="BQ215" s="4" t="str">
        <f t="shared" si="15"/>
        <v>#VALUE!</v>
      </c>
      <c r="BR215" s="4" t="str">
        <f t="shared" si="15"/>
        <v>#VALUE!</v>
      </c>
      <c r="BS215" s="4" t="str">
        <f t="shared" si="15"/>
        <v>#VALUE!</v>
      </c>
      <c r="BT215" s="4" t="str">
        <f t="shared" si="15"/>
        <v>#VALUE!</v>
      </c>
      <c r="BU215" s="4" t="str">
        <f t="shared" si="15"/>
        <v>#VALUE!</v>
      </c>
      <c r="BV215" s="4" t="str">
        <f t="shared" si="15"/>
        <v>#VALUE!</v>
      </c>
      <c r="BW215" s="4" t="str">
        <f t="shared" si="15"/>
        <v>#VALUE!</v>
      </c>
      <c r="BX215" s="4" t="str">
        <f t="shared" si="15"/>
        <v>#VALUE!</v>
      </c>
      <c r="BY215" s="4" t="str">
        <f t="shared" si="15"/>
        <v>#VALUE!</v>
      </c>
      <c r="BZ215" s="4" t="str">
        <f t="shared" si="15"/>
        <v>#VALUE!</v>
      </c>
      <c r="CA215" s="4" t="str">
        <f t="shared" si="15"/>
        <v>#VALUE!</v>
      </c>
      <c r="CB215" s="4" t="str">
        <f t="shared" si="15"/>
        <v>#VALUE!</v>
      </c>
      <c r="CC215" s="4" t="str">
        <f t="shared" si="15"/>
        <v>#VALUE!</v>
      </c>
      <c r="CD215" s="4" t="str">
        <f t="shared" si="15"/>
        <v>#VALUE!</v>
      </c>
      <c r="CE215" s="4" t="str">
        <f t="shared" si="15"/>
        <v>#VALUE!</v>
      </c>
      <c r="CF215" s="4" t="str">
        <f t="shared" si="15"/>
        <v>#VALUE!</v>
      </c>
      <c r="CG215" s="4" t="str">
        <f t="shared" si="15"/>
        <v>#VALUE!</v>
      </c>
      <c r="CH215" s="4" t="str">
        <f t="shared" si="15"/>
        <v>#VALUE!</v>
      </c>
      <c r="CI215" s="4" t="str">
        <f t="shared" si="15"/>
        <v>#VALUE!</v>
      </c>
      <c r="CJ215" s="4" t="str">
        <f t="shared" si="15"/>
        <v>#VALUE!</v>
      </c>
    </row>
    <row r="216" ht="15.75" customHeight="1">
      <c r="A216" s="8" t="s">
        <v>15</v>
      </c>
      <c r="B216" s="4" t="s">
        <v>116</v>
      </c>
      <c r="C216" s="4" t="str">
        <f t="shared" ref="C216:CJ216" si="16">C117/$E18</f>
        <v>#DIV/0!</v>
      </c>
      <c r="D216" s="4" t="str">
        <f t="shared" si="16"/>
        <v>#DIV/0!</v>
      </c>
      <c r="E216" s="4" t="str">
        <f t="shared" si="16"/>
        <v>#DIV/0!</v>
      </c>
      <c r="F216" s="4" t="str">
        <f t="shared" si="16"/>
        <v>#DIV/0!</v>
      </c>
      <c r="G216" s="4" t="str">
        <f t="shared" si="16"/>
        <v>#DIV/0!</v>
      </c>
      <c r="H216" s="4" t="str">
        <f t="shared" si="16"/>
        <v>#DIV/0!</v>
      </c>
      <c r="I216" s="4" t="str">
        <f t="shared" si="16"/>
        <v>#DIV/0!</v>
      </c>
      <c r="J216" s="4" t="str">
        <f t="shared" si="16"/>
        <v>#DIV/0!</v>
      </c>
      <c r="K216" s="4" t="str">
        <f t="shared" si="16"/>
        <v>#DIV/0!</v>
      </c>
      <c r="L216" s="4" t="str">
        <f t="shared" si="16"/>
        <v>#DIV/0!</v>
      </c>
      <c r="M216" s="4" t="str">
        <f t="shared" si="16"/>
        <v>#DIV/0!</v>
      </c>
      <c r="N216" s="4" t="str">
        <f t="shared" si="16"/>
        <v>#DIV/0!</v>
      </c>
      <c r="O216" s="4" t="str">
        <f t="shared" si="16"/>
        <v>#DIV/0!</v>
      </c>
      <c r="P216" s="4" t="str">
        <f t="shared" si="16"/>
        <v>#DIV/0!</v>
      </c>
      <c r="Q216" s="4" t="str">
        <f t="shared" si="16"/>
        <v>#DIV/0!</v>
      </c>
      <c r="R216" s="4" t="str">
        <f t="shared" si="16"/>
        <v>#DIV/0!</v>
      </c>
      <c r="S216" s="4" t="str">
        <f t="shared" si="16"/>
        <v>#DIV/0!</v>
      </c>
      <c r="T216" s="4" t="str">
        <f t="shared" si="16"/>
        <v>#DIV/0!</v>
      </c>
      <c r="U216" s="4" t="str">
        <f t="shared" si="16"/>
        <v>#DIV/0!</v>
      </c>
      <c r="V216" s="4" t="str">
        <f t="shared" si="16"/>
        <v>#DIV/0!</v>
      </c>
      <c r="W216" s="4" t="str">
        <f t="shared" si="16"/>
        <v>#DIV/0!</v>
      </c>
      <c r="X216" s="4" t="str">
        <f t="shared" si="16"/>
        <v>#DIV/0!</v>
      </c>
      <c r="Y216" s="4" t="str">
        <f t="shared" si="16"/>
        <v>#DIV/0!</v>
      </c>
      <c r="Z216" s="4" t="str">
        <f t="shared" si="16"/>
        <v>#DIV/0!</v>
      </c>
      <c r="AA216" s="4" t="str">
        <f t="shared" si="16"/>
        <v>#DIV/0!</v>
      </c>
      <c r="AB216" s="4" t="str">
        <f t="shared" si="16"/>
        <v>#DIV/0!</v>
      </c>
      <c r="AC216" s="4" t="str">
        <f t="shared" si="16"/>
        <v>#DIV/0!</v>
      </c>
      <c r="AD216" s="4" t="str">
        <f t="shared" si="16"/>
        <v>#DIV/0!</v>
      </c>
      <c r="AE216" s="4" t="str">
        <f t="shared" si="16"/>
        <v>#DIV/0!</v>
      </c>
      <c r="AF216" s="4" t="str">
        <f t="shared" si="16"/>
        <v>#DIV/0!</v>
      </c>
      <c r="AG216" s="4" t="str">
        <f t="shared" si="16"/>
        <v>#DIV/0!</v>
      </c>
      <c r="AH216" s="4" t="str">
        <f t="shared" si="16"/>
        <v>#DIV/0!</v>
      </c>
      <c r="AI216" s="4" t="str">
        <f t="shared" si="16"/>
        <v>#DIV/0!</v>
      </c>
      <c r="AJ216" s="4" t="str">
        <f t="shared" si="16"/>
        <v>#DIV/0!</v>
      </c>
      <c r="AK216" s="4" t="str">
        <f t="shared" si="16"/>
        <v>#DIV/0!</v>
      </c>
      <c r="AL216" s="4" t="str">
        <f t="shared" si="16"/>
        <v>#DIV/0!</v>
      </c>
      <c r="AM216" s="4" t="str">
        <f t="shared" si="16"/>
        <v>#DIV/0!</v>
      </c>
      <c r="AN216" s="4" t="str">
        <f t="shared" si="16"/>
        <v>#DIV/0!</v>
      </c>
      <c r="AO216" s="4" t="str">
        <f t="shared" si="16"/>
        <v>#DIV/0!</v>
      </c>
      <c r="AP216" s="4" t="str">
        <f t="shared" si="16"/>
        <v>#DIV/0!</v>
      </c>
      <c r="AQ216" s="4" t="str">
        <f t="shared" si="16"/>
        <v>#DIV/0!</v>
      </c>
      <c r="AR216" s="4" t="str">
        <f t="shared" si="16"/>
        <v>#DIV/0!</v>
      </c>
      <c r="AS216" s="4" t="str">
        <f t="shared" si="16"/>
        <v>#DIV/0!</v>
      </c>
      <c r="AT216" s="4" t="str">
        <f t="shared" si="16"/>
        <v>#DIV/0!</v>
      </c>
      <c r="AU216" s="4" t="str">
        <f t="shared" si="16"/>
        <v>#DIV/0!</v>
      </c>
      <c r="AV216" s="4" t="str">
        <f t="shared" si="16"/>
        <v>#DIV/0!</v>
      </c>
      <c r="AW216" s="4" t="str">
        <f t="shared" si="16"/>
        <v>#DIV/0!</v>
      </c>
      <c r="AX216" s="4" t="str">
        <f t="shared" si="16"/>
        <v>#DIV/0!</v>
      </c>
      <c r="AY216" s="4" t="str">
        <f t="shared" si="16"/>
        <v>#DIV/0!</v>
      </c>
      <c r="AZ216" s="4" t="str">
        <f t="shared" si="16"/>
        <v>#DIV/0!</v>
      </c>
      <c r="BA216" s="4" t="str">
        <f t="shared" si="16"/>
        <v>#DIV/0!</v>
      </c>
      <c r="BB216" s="4" t="str">
        <f t="shared" si="16"/>
        <v>#DIV/0!</v>
      </c>
      <c r="BC216" s="4" t="str">
        <f t="shared" si="16"/>
        <v>#DIV/0!</v>
      </c>
      <c r="BD216" s="4" t="str">
        <f t="shared" si="16"/>
        <v>#DIV/0!</v>
      </c>
      <c r="BE216" s="4" t="str">
        <f t="shared" si="16"/>
        <v>#DIV/0!</v>
      </c>
      <c r="BF216" s="4" t="str">
        <f t="shared" si="16"/>
        <v>#DIV/0!</v>
      </c>
      <c r="BG216" s="4" t="str">
        <f t="shared" si="16"/>
        <v>#DIV/0!</v>
      </c>
      <c r="BH216" s="4" t="str">
        <f t="shared" si="16"/>
        <v>#DIV/0!</v>
      </c>
      <c r="BI216" s="4" t="str">
        <f t="shared" si="16"/>
        <v>#DIV/0!</v>
      </c>
      <c r="BJ216" s="4" t="str">
        <f t="shared" si="16"/>
        <v>#DIV/0!</v>
      </c>
      <c r="BK216" s="4" t="str">
        <f t="shared" si="16"/>
        <v>#DIV/0!</v>
      </c>
      <c r="BL216" s="4" t="str">
        <f t="shared" si="16"/>
        <v>#DIV/0!</v>
      </c>
      <c r="BM216" s="4" t="str">
        <f t="shared" si="16"/>
        <v>#DIV/0!</v>
      </c>
      <c r="BN216" s="4" t="str">
        <f t="shared" si="16"/>
        <v>#DIV/0!</v>
      </c>
      <c r="BO216" s="4" t="str">
        <f t="shared" si="16"/>
        <v>#DIV/0!</v>
      </c>
      <c r="BP216" s="4" t="str">
        <f t="shared" si="16"/>
        <v>#DIV/0!</v>
      </c>
      <c r="BQ216" s="4" t="str">
        <f t="shared" si="16"/>
        <v>#DIV/0!</v>
      </c>
      <c r="BR216" s="4" t="str">
        <f t="shared" si="16"/>
        <v>#DIV/0!</v>
      </c>
      <c r="BS216" s="4" t="str">
        <f t="shared" si="16"/>
        <v>#DIV/0!</v>
      </c>
      <c r="BT216" s="4" t="str">
        <f t="shared" si="16"/>
        <v>#DIV/0!</v>
      </c>
      <c r="BU216" s="4" t="str">
        <f t="shared" si="16"/>
        <v>#DIV/0!</v>
      </c>
      <c r="BV216" s="4" t="str">
        <f t="shared" si="16"/>
        <v>#DIV/0!</v>
      </c>
      <c r="BW216" s="4" t="str">
        <f t="shared" si="16"/>
        <v>#DIV/0!</v>
      </c>
      <c r="BX216" s="4" t="str">
        <f t="shared" si="16"/>
        <v>#DIV/0!</v>
      </c>
      <c r="BY216" s="4" t="str">
        <f t="shared" si="16"/>
        <v>#DIV/0!</v>
      </c>
      <c r="BZ216" s="4" t="str">
        <f t="shared" si="16"/>
        <v>#DIV/0!</v>
      </c>
      <c r="CA216" s="4" t="str">
        <f t="shared" si="16"/>
        <v>#DIV/0!</v>
      </c>
      <c r="CB216" s="4" t="str">
        <f t="shared" si="16"/>
        <v>#DIV/0!</v>
      </c>
      <c r="CC216" s="4" t="str">
        <f t="shared" si="16"/>
        <v>#DIV/0!</v>
      </c>
      <c r="CD216" s="4" t="str">
        <f t="shared" si="16"/>
        <v>#DIV/0!</v>
      </c>
      <c r="CE216" s="4" t="str">
        <f t="shared" si="16"/>
        <v>#DIV/0!</v>
      </c>
      <c r="CF216" s="4" t="str">
        <f t="shared" si="16"/>
        <v>#DIV/0!</v>
      </c>
      <c r="CG216" s="4" t="str">
        <f t="shared" si="16"/>
        <v>#DIV/0!</v>
      </c>
      <c r="CH216" s="4" t="str">
        <f t="shared" si="16"/>
        <v>#DIV/0!</v>
      </c>
      <c r="CI216" s="4" t="str">
        <f t="shared" si="16"/>
        <v>#DIV/0!</v>
      </c>
      <c r="CJ216" s="4" t="str">
        <f t="shared" si="16"/>
        <v>#DIV/0!</v>
      </c>
    </row>
    <row r="217" ht="15.75" customHeight="1">
      <c r="A217" s="15"/>
      <c r="B217" s="4" t="s">
        <v>117</v>
      </c>
      <c r="C217" s="4" t="str">
        <f t="shared" ref="C217:CJ217" si="17">C118/$E19</f>
        <v>#DIV/0!</v>
      </c>
      <c r="D217" s="4" t="str">
        <f t="shared" si="17"/>
        <v>#DIV/0!</v>
      </c>
      <c r="E217" s="4" t="str">
        <f t="shared" si="17"/>
        <v>#DIV/0!</v>
      </c>
      <c r="F217" s="4" t="str">
        <f t="shared" si="17"/>
        <v>#DIV/0!</v>
      </c>
      <c r="G217" s="4" t="str">
        <f t="shared" si="17"/>
        <v>#DIV/0!</v>
      </c>
      <c r="H217" s="4" t="str">
        <f t="shared" si="17"/>
        <v>#DIV/0!</v>
      </c>
      <c r="I217" s="4" t="str">
        <f t="shared" si="17"/>
        <v>#DIV/0!</v>
      </c>
      <c r="J217" s="4" t="str">
        <f t="shared" si="17"/>
        <v>#DIV/0!</v>
      </c>
      <c r="K217" s="4" t="str">
        <f t="shared" si="17"/>
        <v>#DIV/0!</v>
      </c>
      <c r="L217" s="4" t="str">
        <f t="shared" si="17"/>
        <v>#DIV/0!</v>
      </c>
      <c r="M217" s="4" t="str">
        <f t="shared" si="17"/>
        <v>#DIV/0!</v>
      </c>
      <c r="N217" s="4" t="str">
        <f t="shared" si="17"/>
        <v>#DIV/0!</v>
      </c>
      <c r="O217" s="4" t="str">
        <f t="shared" si="17"/>
        <v>#DIV/0!</v>
      </c>
      <c r="P217" s="4" t="str">
        <f t="shared" si="17"/>
        <v>#DIV/0!</v>
      </c>
      <c r="Q217" s="4" t="str">
        <f t="shared" si="17"/>
        <v>#DIV/0!</v>
      </c>
      <c r="R217" s="4" t="str">
        <f t="shared" si="17"/>
        <v>#DIV/0!</v>
      </c>
      <c r="S217" s="4" t="str">
        <f t="shared" si="17"/>
        <v>#DIV/0!</v>
      </c>
      <c r="T217" s="4" t="str">
        <f t="shared" si="17"/>
        <v>#DIV/0!</v>
      </c>
      <c r="U217" s="4" t="str">
        <f t="shared" si="17"/>
        <v>#DIV/0!</v>
      </c>
      <c r="V217" s="4" t="str">
        <f t="shared" si="17"/>
        <v>#DIV/0!</v>
      </c>
      <c r="W217" s="4" t="str">
        <f t="shared" si="17"/>
        <v>#DIV/0!</v>
      </c>
      <c r="X217" s="4" t="str">
        <f t="shared" si="17"/>
        <v>#DIV/0!</v>
      </c>
      <c r="Y217" s="4" t="str">
        <f t="shared" si="17"/>
        <v>#DIV/0!</v>
      </c>
      <c r="Z217" s="4" t="str">
        <f t="shared" si="17"/>
        <v>#DIV/0!</v>
      </c>
      <c r="AA217" s="4" t="str">
        <f t="shared" si="17"/>
        <v>#DIV/0!</v>
      </c>
      <c r="AB217" s="4" t="str">
        <f t="shared" si="17"/>
        <v>#DIV/0!</v>
      </c>
      <c r="AC217" s="4" t="str">
        <f t="shared" si="17"/>
        <v>#DIV/0!</v>
      </c>
      <c r="AD217" s="4" t="str">
        <f t="shared" si="17"/>
        <v>#DIV/0!</v>
      </c>
      <c r="AE217" s="4" t="str">
        <f t="shared" si="17"/>
        <v>#DIV/0!</v>
      </c>
      <c r="AF217" s="4" t="str">
        <f t="shared" si="17"/>
        <v>#DIV/0!</v>
      </c>
      <c r="AG217" s="4" t="str">
        <f t="shared" si="17"/>
        <v>#DIV/0!</v>
      </c>
      <c r="AH217" s="4" t="str">
        <f t="shared" si="17"/>
        <v>#DIV/0!</v>
      </c>
      <c r="AI217" s="4" t="str">
        <f t="shared" si="17"/>
        <v>#DIV/0!</v>
      </c>
      <c r="AJ217" s="4" t="str">
        <f t="shared" si="17"/>
        <v>#DIV/0!</v>
      </c>
      <c r="AK217" s="4" t="str">
        <f t="shared" si="17"/>
        <v>#DIV/0!</v>
      </c>
      <c r="AL217" s="4" t="str">
        <f t="shared" si="17"/>
        <v>#DIV/0!</v>
      </c>
      <c r="AM217" s="4" t="str">
        <f t="shared" si="17"/>
        <v>#DIV/0!</v>
      </c>
      <c r="AN217" s="4" t="str">
        <f t="shared" si="17"/>
        <v>#DIV/0!</v>
      </c>
      <c r="AO217" s="4" t="str">
        <f t="shared" si="17"/>
        <v>#DIV/0!</v>
      </c>
      <c r="AP217" s="4" t="str">
        <f t="shared" si="17"/>
        <v>#DIV/0!</v>
      </c>
      <c r="AQ217" s="4" t="str">
        <f t="shared" si="17"/>
        <v>#DIV/0!</v>
      </c>
      <c r="AR217" s="4" t="str">
        <f t="shared" si="17"/>
        <v>#DIV/0!</v>
      </c>
      <c r="AS217" s="4" t="str">
        <f t="shared" si="17"/>
        <v>#DIV/0!</v>
      </c>
      <c r="AT217" s="4" t="str">
        <f t="shared" si="17"/>
        <v>#DIV/0!</v>
      </c>
      <c r="AU217" s="4" t="str">
        <f t="shared" si="17"/>
        <v>#DIV/0!</v>
      </c>
      <c r="AV217" s="4" t="str">
        <f t="shared" si="17"/>
        <v>#DIV/0!</v>
      </c>
      <c r="AW217" s="4" t="str">
        <f t="shared" si="17"/>
        <v>#DIV/0!</v>
      </c>
      <c r="AX217" s="4" t="str">
        <f t="shared" si="17"/>
        <v>#DIV/0!</v>
      </c>
      <c r="AY217" s="4" t="str">
        <f t="shared" si="17"/>
        <v>#DIV/0!</v>
      </c>
      <c r="AZ217" s="4" t="str">
        <f t="shared" si="17"/>
        <v>#DIV/0!</v>
      </c>
      <c r="BA217" s="4" t="str">
        <f t="shared" si="17"/>
        <v>#DIV/0!</v>
      </c>
      <c r="BB217" s="4" t="str">
        <f t="shared" si="17"/>
        <v>#DIV/0!</v>
      </c>
      <c r="BC217" s="4" t="str">
        <f t="shared" si="17"/>
        <v>#DIV/0!</v>
      </c>
      <c r="BD217" s="4" t="str">
        <f t="shared" si="17"/>
        <v>#DIV/0!</v>
      </c>
      <c r="BE217" s="4" t="str">
        <f t="shared" si="17"/>
        <v>#DIV/0!</v>
      </c>
      <c r="BF217" s="4" t="str">
        <f t="shared" si="17"/>
        <v>#DIV/0!</v>
      </c>
      <c r="BG217" s="4" t="str">
        <f t="shared" si="17"/>
        <v>#DIV/0!</v>
      </c>
      <c r="BH217" s="4" t="str">
        <f t="shared" si="17"/>
        <v>#DIV/0!</v>
      </c>
      <c r="BI217" s="4" t="str">
        <f t="shared" si="17"/>
        <v>#DIV/0!</v>
      </c>
      <c r="BJ217" s="4" t="str">
        <f t="shared" si="17"/>
        <v>#DIV/0!</v>
      </c>
      <c r="BK217" s="4" t="str">
        <f t="shared" si="17"/>
        <v>#DIV/0!</v>
      </c>
      <c r="BL217" s="4" t="str">
        <f t="shared" si="17"/>
        <v>#DIV/0!</v>
      </c>
      <c r="BM217" s="4" t="str">
        <f t="shared" si="17"/>
        <v>#DIV/0!</v>
      </c>
      <c r="BN217" s="4" t="str">
        <f t="shared" si="17"/>
        <v>#DIV/0!</v>
      </c>
      <c r="BO217" s="4" t="str">
        <f t="shared" si="17"/>
        <v>#DIV/0!</v>
      </c>
      <c r="BP217" s="4" t="str">
        <f t="shared" si="17"/>
        <v>#DIV/0!</v>
      </c>
      <c r="BQ217" s="4" t="str">
        <f t="shared" si="17"/>
        <v>#DIV/0!</v>
      </c>
      <c r="BR217" s="4" t="str">
        <f t="shared" si="17"/>
        <v>#DIV/0!</v>
      </c>
      <c r="BS217" s="4" t="str">
        <f t="shared" si="17"/>
        <v>#DIV/0!</v>
      </c>
      <c r="BT217" s="4" t="str">
        <f t="shared" si="17"/>
        <v>#DIV/0!</v>
      </c>
      <c r="BU217" s="4" t="str">
        <f t="shared" si="17"/>
        <v>#DIV/0!</v>
      </c>
      <c r="BV217" s="4" t="str">
        <f t="shared" si="17"/>
        <v>#DIV/0!</v>
      </c>
      <c r="BW217" s="4" t="str">
        <f t="shared" si="17"/>
        <v>#DIV/0!</v>
      </c>
      <c r="BX217" s="4" t="str">
        <f t="shared" si="17"/>
        <v>#DIV/0!</v>
      </c>
      <c r="BY217" s="4" t="str">
        <f t="shared" si="17"/>
        <v>#DIV/0!</v>
      </c>
      <c r="BZ217" s="4" t="str">
        <f t="shared" si="17"/>
        <v>#DIV/0!</v>
      </c>
      <c r="CA217" s="4" t="str">
        <f t="shared" si="17"/>
        <v>#DIV/0!</v>
      </c>
      <c r="CB217" s="4" t="str">
        <f t="shared" si="17"/>
        <v>#DIV/0!</v>
      </c>
      <c r="CC217" s="4" t="str">
        <f t="shared" si="17"/>
        <v>#DIV/0!</v>
      </c>
      <c r="CD217" s="4" t="str">
        <f t="shared" si="17"/>
        <v>#DIV/0!</v>
      </c>
      <c r="CE217" s="4" t="str">
        <f t="shared" si="17"/>
        <v>#DIV/0!</v>
      </c>
      <c r="CF217" s="4" t="str">
        <f t="shared" si="17"/>
        <v>#DIV/0!</v>
      </c>
      <c r="CG217" s="4" t="str">
        <f t="shared" si="17"/>
        <v>#DIV/0!</v>
      </c>
      <c r="CH217" s="4" t="str">
        <f t="shared" si="17"/>
        <v>#DIV/0!</v>
      </c>
      <c r="CI217" s="4" t="str">
        <f t="shared" si="17"/>
        <v>#DIV/0!</v>
      </c>
      <c r="CJ217" s="4" t="str">
        <f t="shared" si="17"/>
        <v>#DIV/0!</v>
      </c>
    </row>
    <row r="218" ht="15.75" customHeight="1">
      <c r="A218" s="15"/>
      <c r="B218" s="4" t="s">
        <v>118</v>
      </c>
      <c r="C218" s="4" t="str">
        <f t="shared" ref="C218:CJ218" si="18">C119/$E20</f>
        <v>#DIV/0!</v>
      </c>
      <c r="D218" s="4" t="str">
        <f t="shared" si="18"/>
        <v>#DIV/0!</v>
      </c>
      <c r="E218" s="4" t="str">
        <f t="shared" si="18"/>
        <v>#DIV/0!</v>
      </c>
      <c r="F218" s="4" t="str">
        <f t="shared" si="18"/>
        <v>#DIV/0!</v>
      </c>
      <c r="G218" s="4" t="str">
        <f t="shared" si="18"/>
        <v>#DIV/0!</v>
      </c>
      <c r="H218" s="4" t="str">
        <f t="shared" si="18"/>
        <v>#DIV/0!</v>
      </c>
      <c r="I218" s="4" t="str">
        <f t="shared" si="18"/>
        <v>#DIV/0!</v>
      </c>
      <c r="J218" s="4" t="str">
        <f t="shared" si="18"/>
        <v>#DIV/0!</v>
      </c>
      <c r="K218" s="4" t="str">
        <f t="shared" si="18"/>
        <v>#DIV/0!</v>
      </c>
      <c r="L218" s="4" t="str">
        <f t="shared" si="18"/>
        <v>#DIV/0!</v>
      </c>
      <c r="M218" s="4" t="str">
        <f t="shared" si="18"/>
        <v>#DIV/0!</v>
      </c>
      <c r="N218" s="4" t="str">
        <f t="shared" si="18"/>
        <v>#DIV/0!</v>
      </c>
      <c r="O218" s="4" t="str">
        <f t="shared" si="18"/>
        <v>#DIV/0!</v>
      </c>
      <c r="P218" s="4" t="str">
        <f t="shared" si="18"/>
        <v>#DIV/0!</v>
      </c>
      <c r="Q218" s="4" t="str">
        <f t="shared" si="18"/>
        <v>#DIV/0!</v>
      </c>
      <c r="R218" s="4" t="str">
        <f t="shared" si="18"/>
        <v>#DIV/0!</v>
      </c>
      <c r="S218" s="4" t="str">
        <f t="shared" si="18"/>
        <v>#DIV/0!</v>
      </c>
      <c r="T218" s="4" t="str">
        <f t="shared" si="18"/>
        <v>#DIV/0!</v>
      </c>
      <c r="U218" s="4" t="str">
        <f t="shared" si="18"/>
        <v>#DIV/0!</v>
      </c>
      <c r="V218" s="4" t="str">
        <f t="shared" si="18"/>
        <v>#DIV/0!</v>
      </c>
      <c r="W218" s="4" t="str">
        <f t="shared" si="18"/>
        <v>#DIV/0!</v>
      </c>
      <c r="X218" s="4" t="str">
        <f t="shared" si="18"/>
        <v>#DIV/0!</v>
      </c>
      <c r="Y218" s="4" t="str">
        <f t="shared" si="18"/>
        <v>#DIV/0!</v>
      </c>
      <c r="Z218" s="4" t="str">
        <f t="shared" si="18"/>
        <v>#DIV/0!</v>
      </c>
      <c r="AA218" s="4" t="str">
        <f t="shared" si="18"/>
        <v>#DIV/0!</v>
      </c>
      <c r="AB218" s="4" t="str">
        <f t="shared" si="18"/>
        <v>#DIV/0!</v>
      </c>
      <c r="AC218" s="4" t="str">
        <f t="shared" si="18"/>
        <v>#DIV/0!</v>
      </c>
      <c r="AD218" s="4" t="str">
        <f t="shared" si="18"/>
        <v>#DIV/0!</v>
      </c>
      <c r="AE218" s="4" t="str">
        <f t="shared" si="18"/>
        <v>#DIV/0!</v>
      </c>
      <c r="AF218" s="4" t="str">
        <f t="shared" si="18"/>
        <v>#DIV/0!</v>
      </c>
      <c r="AG218" s="4" t="str">
        <f t="shared" si="18"/>
        <v>#DIV/0!</v>
      </c>
      <c r="AH218" s="4" t="str">
        <f t="shared" si="18"/>
        <v>#DIV/0!</v>
      </c>
      <c r="AI218" s="4" t="str">
        <f t="shared" si="18"/>
        <v>#DIV/0!</v>
      </c>
      <c r="AJ218" s="4" t="str">
        <f t="shared" si="18"/>
        <v>#DIV/0!</v>
      </c>
      <c r="AK218" s="4" t="str">
        <f t="shared" si="18"/>
        <v>#DIV/0!</v>
      </c>
      <c r="AL218" s="4" t="str">
        <f t="shared" si="18"/>
        <v>#DIV/0!</v>
      </c>
      <c r="AM218" s="4" t="str">
        <f t="shared" si="18"/>
        <v>#DIV/0!</v>
      </c>
      <c r="AN218" s="4" t="str">
        <f t="shared" si="18"/>
        <v>#DIV/0!</v>
      </c>
      <c r="AO218" s="4" t="str">
        <f t="shared" si="18"/>
        <v>#DIV/0!</v>
      </c>
      <c r="AP218" s="4" t="str">
        <f t="shared" si="18"/>
        <v>#DIV/0!</v>
      </c>
      <c r="AQ218" s="4" t="str">
        <f t="shared" si="18"/>
        <v>#DIV/0!</v>
      </c>
      <c r="AR218" s="4" t="str">
        <f t="shared" si="18"/>
        <v>#DIV/0!</v>
      </c>
      <c r="AS218" s="4" t="str">
        <f t="shared" si="18"/>
        <v>#DIV/0!</v>
      </c>
      <c r="AT218" s="4" t="str">
        <f t="shared" si="18"/>
        <v>#DIV/0!</v>
      </c>
      <c r="AU218" s="4" t="str">
        <f t="shared" si="18"/>
        <v>#DIV/0!</v>
      </c>
      <c r="AV218" s="4" t="str">
        <f t="shared" si="18"/>
        <v>#DIV/0!</v>
      </c>
      <c r="AW218" s="4" t="str">
        <f t="shared" si="18"/>
        <v>#DIV/0!</v>
      </c>
      <c r="AX218" s="4" t="str">
        <f t="shared" si="18"/>
        <v>#DIV/0!</v>
      </c>
      <c r="AY218" s="4" t="str">
        <f t="shared" si="18"/>
        <v>#DIV/0!</v>
      </c>
      <c r="AZ218" s="4" t="str">
        <f t="shared" si="18"/>
        <v>#DIV/0!</v>
      </c>
      <c r="BA218" s="4" t="str">
        <f t="shared" si="18"/>
        <v>#DIV/0!</v>
      </c>
      <c r="BB218" s="4" t="str">
        <f t="shared" si="18"/>
        <v>#DIV/0!</v>
      </c>
      <c r="BC218" s="4" t="str">
        <f t="shared" si="18"/>
        <v>#DIV/0!</v>
      </c>
      <c r="BD218" s="4" t="str">
        <f t="shared" si="18"/>
        <v>#DIV/0!</v>
      </c>
      <c r="BE218" s="4" t="str">
        <f t="shared" si="18"/>
        <v>#DIV/0!</v>
      </c>
      <c r="BF218" s="4" t="str">
        <f t="shared" si="18"/>
        <v>#DIV/0!</v>
      </c>
      <c r="BG218" s="4" t="str">
        <f t="shared" si="18"/>
        <v>#DIV/0!</v>
      </c>
      <c r="BH218" s="4" t="str">
        <f t="shared" si="18"/>
        <v>#DIV/0!</v>
      </c>
      <c r="BI218" s="4" t="str">
        <f t="shared" si="18"/>
        <v>#DIV/0!</v>
      </c>
      <c r="BJ218" s="4" t="str">
        <f t="shared" si="18"/>
        <v>#DIV/0!</v>
      </c>
      <c r="BK218" s="4" t="str">
        <f t="shared" si="18"/>
        <v>#DIV/0!</v>
      </c>
      <c r="BL218" s="4" t="str">
        <f t="shared" si="18"/>
        <v>#DIV/0!</v>
      </c>
      <c r="BM218" s="4" t="str">
        <f t="shared" si="18"/>
        <v>#DIV/0!</v>
      </c>
      <c r="BN218" s="4" t="str">
        <f t="shared" si="18"/>
        <v>#DIV/0!</v>
      </c>
      <c r="BO218" s="4" t="str">
        <f t="shared" si="18"/>
        <v>#DIV/0!</v>
      </c>
      <c r="BP218" s="4" t="str">
        <f t="shared" si="18"/>
        <v>#DIV/0!</v>
      </c>
      <c r="BQ218" s="4" t="str">
        <f t="shared" si="18"/>
        <v>#DIV/0!</v>
      </c>
      <c r="BR218" s="4" t="str">
        <f t="shared" si="18"/>
        <v>#DIV/0!</v>
      </c>
      <c r="BS218" s="4" t="str">
        <f t="shared" si="18"/>
        <v>#DIV/0!</v>
      </c>
      <c r="BT218" s="4" t="str">
        <f t="shared" si="18"/>
        <v>#DIV/0!</v>
      </c>
      <c r="BU218" s="4" t="str">
        <f t="shared" si="18"/>
        <v>#DIV/0!</v>
      </c>
      <c r="BV218" s="4" t="str">
        <f t="shared" si="18"/>
        <v>#DIV/0!</v>
      </c>
      <c r="BW218" s="4" t="str">
        <f t="shared" si="18"/>
        <v>#DIV/0!</v>
      </c>
      <c r="BX218" s="4" t="str">
        <f t="shared" si="18"/>
        <v>#DIV/0!</v>
      </c>
      <c r="BY218" s="4" t="str">
        <f t="shared" si="18"/>
        <v>#DIV/0!</v>
      </c>
      <c r="BZ218" s="4" t="str">
        <f t="shared" si="18"/>
        <v>#DIV/0!</v>
      </c>
      <c r="CA218" s="4" t="str">
        <f t="shared" si="18"/>
        <v>#DIV/0!</v>
      </c>
      <c r="CB218" s="4" t="str">
        <f t="shared" si="18"/>
        <v>#DIV/0!</v>
      </c>
      <c r="CC218" s="4" t="str">
        <f t="shared" si="18"/>
        <v>#DIV/0!</v>
      </c>
      <c r="CD218" s="4" t="str">
        <f t="shared" si="18"/>
        <v>#DIV/0!</v>
      </c>
      <c r="CE218" s="4" t="str">
        <f t="shared" si="18"/>
        <v>#DIV/0!</v>
      </c>
      <c r="CF218" s="4" t="str">
        <f t="shared" si="18"/>
        <v>#DIV/0!</v>
      </c>
      <c r="CG218" s="4" t="str">
        <f t="shared" si="18"/>
        <v>#DIV/0!</v>
      </c>
      <c r="CH218" s="4" t="str">
        <f t="shared" si="18"/>
        <v>#DIV/0!</v>
      </c>
      <c r="CI218" s="4" t="str">
        <f t="shared" si="18"/>
        <v>#DIV/0!</v>
      </c>
      <c r="CJ218" s="4" t="str">
        <f t="shared" si="18"/>
        <v>#DIV/0!</v>
      </c>
    </row>
    <row r="219" ht="15.75" customHeight="1">
      <c r="A219" s="15"/>
      <c r="B219" s="4" t="s">
        <v>119</v>
      </c>
      <c r="C219" s="4" t="str">
        <f t="shared" ref="C219:CJ219" si="19">C120/$E21</f>
        <v>#DIV/0!</v>
      </c>
      <c r="D219" s="4" t="str">
        <f t="shared" si="19"/>
        <v>#DIV/0!</v>
      </c>
      <c r="E219" s="4" t="str">
        <f t="shared" si="19"/>
        <v>#DIV/0!</v>
      </c>
      <c r="F219" s="4" t="str">
        <f t="shared" si="19"/>
        <v>#DIV/0!</v>
      </c>
      <c r="G219" s="4" t="str">
        <f t="shared" si="19"/>
        <v>#DIV/0!</v>
      </c>
      <c r="H219" s="4" t="str">
        <f t="shared" si="19"/>
        <v>#DIV/0!</v>
      </c>
      <c r="I219" s="4" t="str">
        <f t="shared" si="19"/>
        <v>#DIV/0!</v>
      </c>
      <c r="J219" s="4" t="str">
        <f t="shared" si="19"/>
        <v>#DIV/0!</v>
      </c>
      <c r="K219" s="4" t="str">
        <f t="shared" si="19"/>
        <v>#DIV/0!</v>
      </c>
      <c r="L219" s="4" t="str">
        <f t="shared" si="19"/>
        <v>#DIV/0!</v>
      </c>
      <c r="M219" s="4" t="str">
        <f t="shared" si="19"/>
        <v>#DIV/0!</v>
      </c>
      <c r="N219" s="4" t="str">
        <f t="shared" si="19"/>
        <v>#DIV/0!</v>
      </c>
      <c r="O219" s="4" t="str">
        <f t="shared" si="19"/>
        <v>#DIV/0!</v>
      </c>
      <c r="P219" s="4" t="str">
        <f t="shared" si="19"/>
        <v>#DIV/0!</v>
      </c>
      <c r="Q219" s="4" t="str">
        <f t="shared" si="19"/>
        <v>#DIV/0!</v>
      </c>
      <c r="R219" s="4" t="str">
        <f t="shared" si="19"/>
        <v>#DIV/0!</v>
      </c>
      <c r="S219" s="4" t="str">
        <f t="shared" si="19"/>
        <v>#DIV/0!</v>
      </c>
      <c r="T219" s="4" t="str">
        <f t="shared" si="19"/>
        <v>#DIV/0!</v>
      </c>
      <c r="U219" s="4" t="str">
        <f t="shared" si="19"/>
        <v>#DIV/0!</v>
      </c>
      <c r="V219" s="4" t="str">
        <f t="shared" si="19"/>
        <v>#DIV/0!</v>
      </c>
      <c r="W219" s="4" t="str">
        <f t="shared" si="19"/>
        <v>#DIV/0!</v>
      </c>
      <c r="X219" s="4" t="str">
        <f t="shared" si="19"/>
        <v>#DIV/0!</v>
      </c>
      <c r="Y219" s="4" t="str">
        <f t="shared" si="19"/>
        <v>#DIV/0!</v>
      </c>
      <c r="Z219" s="4" t="str">
        <f t="shared" si="19"/>
        <v>#DIV/0!</v>
      </c>
      <c r="AA219" s="4" t="str">
        <f t="shared" si="19"/>
        <v>#DIV/0!</v>
      </c>
      <c r="AB219" s="4" t="str">
        <f t="shared" si="19"/>
        <v>#DIV/0!</v>
      </c>
      <c r="AC219" s="4" t="str">
        <f t="shared" si="19"/>
        <v>#DIV/0!</v>
      </c>
      <c r="AD219" s="4" t="str">
        <f t="shared" si="19"/>
        <v>#DIV/0!</v>
      </c>
      <c r="AE219" s="4" t="str">
        <f t="shared" si="19"/>
        <v>#DIV/0!</v>
      </c>
      <c r="AF219" s="4" t="str">
        <f t="shared" si="19"/>
        <v>#DIV/0!</v>
      </c>
      <c r="AG219" s="4" t="str">
        <f t="shared" si="19"/>
        <v>#DIV/0!</v>
      </c>
      <c r="AH219" s="4" t="str">
        <f t="shared" si="19"/>
        <v>#DIV/0!</v>
      </c>
      <c r="AI219" s="4" t="str">
        <f t="shared" si="19"/>
        <v>#DIV/0!</v>
      </c>
      <c r="AJ219" s="4" t="str">
        <f t="shared" si="19"/>
        <v>#DIV/0!</v>
      </c>
      <c r="AK219" s="4" t="str">
        <f t="shared" si="19"/>
        <v>#DIV/0!</v>
      </c>
      <c r="AL219" s="4" t="str">
        <f t="shared" si="19"/>
        <v>#DIV/0!</v>
      </c>
      <c r="AM219" s="4" t="str">
        <f t="shared" si="19"/>
        <v>#DIV/0!</v>
      </c>
      <c r="AN219" s="4" t="str">
        <f t="shared" si="19"/>
        <v>#DIV/0!</v>
      </c>
      <c r="AO219" s="4" t="str">
        <f t="shared" si="19"/>
        <v>#DIV/0!</v>
      </c>
      <c r="AP219" s="4" t="str">
        <f t="shared" si="19"/>
        <v>#DIV/0!</v>
      </c>
      <c r="AQ219" s="4" t="str">
        <f t="shared" si="19"/>
        <v>#DIV/0!</v>
      </c>
      <c r="AR219" s="4" t="str">
        <f t="shared" si="19"/>
        <v>#DIV/0!</v>
      </c>
      <c r="AS219" s="4" t="str">
        <f t="shared" si="19"/>
        <v>#DIV/0!</v>
      </c>
      <c r="AT219" s="4" t="str">
        <f t="shared" si="19"/>
        <v>#DIV/0!</v>
      </c>
      <c r="AU219" s="4" t="str">
        <f t="shared" si="19"/>
        <v>#DIV/0!</v>
      </c>
      <c r="AV219" s="4" t="str">
        <f t="shared" si="19"/>
        <v>#DIV/0!</v>
      </c>
      <c r="AW219" s="4" t="str">
        <f t="shared" si="19"/>
        <v>#DIV/0!</v>
      </c>
      <c r="AX219" s="4" t="str">
        <f t="shared" si="19"/>
        <v>#DIV/0!</v>
      </c>
      <c r="AY219" s="4" t="str">
        <f t="shared" si="19"/>
        <v>#DIV/0!</v>
      </c>
      <c r="AZ219" s="4" t="str">
        <f t="shared" si="19"/>
        <v>#DIV/0!</v>
      </c>
      <c r="BA219" s="4" t="str">
        <f t="shared" si="19"/>
        <v>#DIV/0!</v>
      </c>
      <c r="BB219" s="4" t="str">
        <f t="shared" si="19"/>
        <v>#DIV/0!</v>
      </c>
      <c r="BC219" s="4" t="str">
        <f t="shared" si="19"/>
        <v>#DIV/0!</v>
      </c>
      <c r="BD219" s="4" t="str">
        <f t="shared" si="19"/>
        <v>#DIV/0!</v>
      </c>
      <c r="BE219" s="4" t="str">
        <f t="shared" si="19"/>
        <v>#DIV/0!</v>
      </c>
      <c r="BF219" s="4" t="str">
        <f t="shared" si="19"/>
        <v>#DIV/0!</v>
      </c>
      <c r="BG219" s="4" t="str">
        <f t="shared" si="19"/>
        <v>#DIV/0!</v>
      </c>
      <c r="BH219" s="4" t="str">
        <f t="shared" si="19"/>
        <v>#DIV/0!</v>
      </c>
      <c r="BI219" s="4" t="str">
        <f t="shared" si="19"/>
        <v>#DIV/0!</v>
      </c>
      <c r="BJ219" s="4" t="str">
        <f t="shared" si="19"/>
        <v>#DIV/0!</v>
      </c>
      <c r="BK219" s="4" t="str">
        <f t="shared" si="19"/>
        <v>#DIV/0!</v>
      </c>
      <c r="BL219" s="4" t="str">
        <f t="shared" si="19"/>
        <v>#DIV/0!</v>
      </c>
      <c r="BM219" s="4" t="str">
        <f t="shared" si="19"/>
        <v>#DIV/0!</v>
      </c>
      <c r="BN219" s="4" t="str">
        <f t="shared" si="19"/>
        <v>#DIV/0!</v>
      </c>
      <c r="BO219" s="4" t="str">
        <f t="shared" si="19"/>
        <v>#DIV/0!</v>
      </c>
      <c r="BP219" s="4" t="str">
        <f t="shared" si="19"/>
        <v>#DIV/0!</v>
      </c>
      <c r="BQ219" s="4" t="str">
        <f t="shared" si="19"/>
        <v>#DIV/0!</v>
      </c>
      <c r="BR219" s="4" t="str">
        <f t="shared" si="19"/>
        <v>#DIV/0!</v>
      </c>
      <c r="BS219" s="4" t="str">
        <f t="shared" si="19"/>
        <v>#DIV/0!</v>
      </c>
      <c r="BT219" s="4" t="str">
        <f t="shared" si="19"/>
        <v>#DIV/0!</v>
      </c>
      <c r="BU219" s="4" t="str">
        <f t="shared" si="19"/>
        <v>#DIV/0!</v>
      </c>
      <c r="BV219" s="4" t="str">
        <f t="shared" si="19"/>
        <v>#DIV/0!</v>
      </c>
      <c r="BW219" s="4" t="str">
        <f t="shared" si="19"/>
        <v>#DIV/0!</v>
      </c>
      <c r="BX219" s="4" t="str">
        <f t="shared" si="19"/>
        <v>#DIV/0!</v>
      </c>
      <c r="BY219" s="4" t="str">
        <f t="shared" si="19"/>
        <v>#DIV/0!</v>
      </c>
      <c r="BZ219" s="4" t="str">
        <f t="shared" si="19"/>
        <v>#DIV/0!</v>
      </c>
      <c r="CA219" s="4" t="str">
        <f t="shared" si="19"/>
        <v>#DIV/0!</v>
      </c>
      <c r="CB219" s="4" t="str">
        <f t="shared" si="19"/>
        <v>#DIV/0!</v>
      </c>
      <c r="CC219" s="4" t="str">
        <f t="shared" si="19"/>
        <v>#DIV/0!</v>
      </c>
      <c r="CD219" s="4" t="str">
        <f t="shared" si="19"/>
        <v>#DIV/0!</v>
      </c>
      <c r="CE219" s="4" t="str">
        <f t="shared" si="19"/>
        <v>#DIV/0!</v>
      </c>
      <c r="CF219" s="4" t="str">
        <f t="shared" si="19"/>
        <v>#DIV/0!</v>
      </c>
      <c r="CG219" s="4" t="str">
        <f t="shared" si="19"/>
        <v>#DIV/0!</v>
      </c>
      <c r="CH219" s="4" t="str">
        <f t="shared" si="19"/>
        <v>#DIV/0!</v>
      </c>
      <c r="CI219" s="4" t="str">
        <f t="shared" si="19"/>
        <v>#DIV/0!</v>
      </c>
      <c r="CJ219" s="4" t="str">
        <f t="shared" si="19"/>
        <v>#DIV/0!</v>
      </c>
    </row>
    <row r="220" ht="15.75" customHeight="1">
      <c r="A220" s="15"/>
      <c r="B220" s="4" t="s">
        <v>120</v>
      </c>
      <c r="C220" s="4" t="str">
        <f t="shared" ref="C220:CJ220" si="20">C121/$E22</f>
        <v>#DIV/0!</v>
      </c>
      <c r="D220" s="4" t="str">
        <f t="shared" si="20"/>
        <v>#DIV/0!</v>
      </c>
      <c r="E220" s="4" t="str">
        <f t="shared" si="20"/>
        <v>#DIV/0!</v>
      </c>
      <c r="F220" s="4" t="str">
        <f t="shared" si="20"/>
        <v>#DIV/0!</v>
      </c>
      <c r="G220" s="4" t="str">
        <f t="shared" si="20"/>
        <v>#DIV/0!</v>
      </c>
      <c r="H220" s="4" t="str">
        <f t="shared" si="20"/>
        <v>#DIV/0!</v>
      </c>
      <c r="I220" s="4" t="str">
        <f t="shared" si="20"/>
        <v>#DIV/0!</v>
      </c>
      <c r="J220" s="4" t="str">
        <f t="shared" si="20"/>
        <v>#DIV/0!</v>
      </c>
      <c r="K220" s="4" t="str">
        <f t="shared" si="20"/>
        <v>#DIV/0!</v>
      </c>
      <c r="L220" s="4" t="str">
        <f t="shared" si="20"/>
        <v>#DIV/0!</v>
      </c>
      <c r="M220" s="4" t="str">
        <f t="shared" si="20"/>
        <v>#DIV/0!</v>
      </c>
      <c r="N220" s="4" t="str">
        <f t="shared" si="20"/>
        <v>#DIV/0!</v>
      </c>
      <c r="O220" s="4" t="str">
        <f t="shared" si="20"/>
        <v>#DIV/0!</v>
      </c>
      <c r="P220" s="4" t="str">
        <f t="shared" si="20"/>
        <v>#DIV/0!</v>
      </c>
      <c r="Q220" s="4" t="str">
        <f t="shared" si="20"/>
        <v>#DIV/0!</v>
      </c>
      <c r="R220" s="4" t="str">
        <f t="shared" si="20"/>
        <v>#DIV/0!</v>
      </c>
      <c r="S220" s="4" t="str">
        <f t="shared" si="20"/>
        <v>#DIV/0!</v>
      </c>
      <c r="T220" s="4" t="str">
        <f t="shared" si="20"/>
        <v>#DIV/0!</v>
      </c>
      <c r="U220" s="4" t="str">
        <f t="shared" si="20"/>
        <v>#DIV/0!</v>
      </c>
      <c r="V220" s="4" t="str">
        <f t="shared" si="20"/>
        <v>#DIV/0!</v>
      </c>
      <c r="W220" s="4" t="str">
        <f t="shared" si="20"/>
        <v>#DIV/0!</v>
      </c>
      <c r="X220" s="4" t="str">
        <f t="shared" si="20"/>
        <v>#DIV/0!</v>
      </c>
      <c r="Y220" s="4" t="str">
        <f t="shared" si="20"/>
        <v>#DIV/0!</v>
      </c>
      <c r="Z220" s="4" t="str">
        <f t="shared" si="20"/>
        <v>#DIV/0!</v>
      </c>
      <c r="AA220" s="4" t="str">
        <f t="shared" si="20"/>
        <v>#DIV/0!</v>
      </c>
      <c r="AB220" s="4" t="str">
        <f t="shared" si="20"/>
        <v>#DIV/0!</v>
      </c>
      <c r="AC220" s="4" t="str">
        <f t="shared" si="20"/>
        <v>#DIV/0!</v>
      </c>
      <c r="AD220" s="4" t="str">
        <f t="shared" si="20"/>
        <v>#DIV/0!</v>
      </c>
      <c r="AE220" s="4" t="str">
        <f t="shared" si="20"/>
        <v>#DIV/0!</v>
      </c>
      <c r="AF220" s="4" t="str">
        <f t="shared" si="20"/>
        <v>#DIV/0!</v>
      </c>
      <c r="AG220" s="4" t="str">
        <f t="shared" si="20"/>
        <v>#DIV/0!</v>
      </c>
      <c r="AH220" s="4" t="str">
        <f t="shared" si="20"/>
        <v>#DIV/0!</v>
      </c>
      <c r="AI220" s="4" t="str">
        <f t="shared" si="20"/>
        <v>#DIV/0!</v>
      </c>
      <c r="AJ220" s="4" t="str">
        <f t="shared" si="20"/>
        <v>#DIV/0!</v>
      </c>
      <c r="AK220" s="4" t="str">
        <f t="shared" si="20"/>
        <v>#DIV/0!</v>
      </c>
      <c r="AL220" s="4" t="str">
        <f t="shared" si="20"/>
        <v>#DIV/0!</v>
      </c>
      <c r="AM220" s="4" t="str">
        <f t="shared" si="20"/>
        <v>#DIV/0!</v>
      </c>
      <c r="AN220" s="4" t="str">
        <f t="shared" si="20"/>
        <v>#DIV/0!</v>
      </c>
      <c r="AO220" s="4" t="str">
        <f t="shared" si="20"/>
        <v>#DIV/0!</v>
      </c>
      <c r="AP220" s="4" t="str">
        <f t="shared" si="20"/>
        <v>#DIV/0!</v>
      </c>
      <c r="AQ220" s="4" t="str">
        <f t="shared" si="20"/>
        <v>#DIV/0!</v>
      </c>
      <c r="AR220" s="4" t="str">
        <f t="shared" si="20"/>
        <v>#DIV/0!</v>
      </c>
      <c r="AS220" s="4" t="str">
        <f t="shared" si="20"/>
        <v>#DIV/0!</v>
      </c>
      <c r="AT220" s="4" t="str">
        <f t="shared" si="20"/>
        <v>#DIV/0!</v>
      </c>
      <c r="AU220" s="4" t="str">
        <f t="shared" si="20"/>
        <v>#DIV/0!</v>
      </c>
      <c r="AV220" s="4" t="str">
        <f t="shared" si="20"/>
        <v>#DIV/0!</v>
      </c>
      <c r="AW220" s="4" t="str">
        <f t="shared" si="20"/>
        <v>#DIV/0!</v>
      </c>
      <c r="AX220" s="4" t="str">
        <f t="shared" si="20"/>
        <v>#DIV/0!</v>
      </c>
      <c r="AY220" s="4" t="str">
        <f t="shared" si="20"/>
        <v>#DIV/0!</v>
      </c>
      <c r="AZ220" s="4" t="str">
        <f t="shared" si="20"/>
        <v>#DIV/0!</v>
      </c>
      <c r="BA220" s="4" t="str">
        <f t="shared" si="20"/>
        <v>#DIV/0!</v>
      </c>
      <c r="BB220" s="4" t="str">
        <f t="shared" si="20"/>
        <v>#DIV/0!</v>
      </c>
      <c r="BC220" s="4" t="str">
        <f t="shared" si="20"/>
        <v>#DIV/0!</v>
      </c>
      <c r="BD220" s="4" t="str">
        <f t="shared" si="20"/>
        <v>#DIV/0!</v>
      </c>
      <c r="BE220" s="4" t="str">
        <f t="shared" si="20"/>
        <v>#DIV/0!</v>
      </c>
      <c r="BF220" s="4" t="str">
        <f t="shared" si="20"/>
        <v>#DIV/0!</v>
      </c>
      <c r="BG220" s="4" t="str">
        <f t="shared" si="20"/>
        <v>#DIV/0!</v>
      </c>
      <c r="BH220" s="4" t="str">
        <f t="shared" si="20"/>
        <v>#DIV/0!</v>
      </c>
      <c r="BI220" s="4" t="str">
        <f t="shared" si="20"/>
        <v>#DIV/0!</v>
      </c>
      <c r="BJ220" s="4" t="str">
        <f t="shared" si="20"/>
        <v>#DIV/0!</v>
      </c>
      <c r="BK220" s="4" t="str">
        <f t="shared" si="20"/>
        <v>#DIV/0!</v>
      </c>
      <c r="BL220" s="4" t="str">
        <f t="shared" si="20"/>
        <v>#DIV/0!</v>
      </c>
      <c r="BM220" s="4" t="str">
        <f t="shared" si="20"/>
        <v>#DIV/0!</v>
      </c>
      <c r="BN220" s="4" t="str">
        <f t="shared" si="20"/>
        <v>#DIV/0!</v>
      </c>
      <c r="BO220" s="4" t="str">
        <f t="shared" si="20"/>
        <v>#DIV/0!</v>
      </c>
      <c r="BP220" s="4" t="str">
        <f t="shared" si="20"/>
        <v>#DIV/0!</v>
      </c>
      <c r="BQ220" s="4" t="str">
        <f t="shared" si="20"/>
        <v>#DIV/0!</v>
      </c>
      <c r="BR220" s="4" t="str">
        <f t="shared" si="20"/>
        <v>#DIV/0!</v>
      </c>
      <c r="BS220" s="4" t="str">
        <f t="shared" si="20"/>
        <v>#DIV/0!</v>
      </c>
      <c r="BT220" s="4" t="str">
        <f t="shared" si="20"/>
        <v>#DIV/0!</v>
      </c>
      <c r="BU220" s="4" t="str">
        <f t="shared" si="20"/>
        <v>#DIV/0!</v>
      </c>
      <c r="BV220" s="4" t="str">
        <f t="shared" si="20"/>
        <v>#DIV/0!</v>
      </c>
      <c r="BW220" s="4" t="str">
        <f t="shared" si="20"/>
        <v>#DIV/0!</v>
      </c>
      <c r="BX220" s="4" t="str">
        <f t="shared" si="20"/>
        <v>#DIV/0!</v>
      </c>
      <c r="BY220" s="4" t="str">
        <f t="shared" si="20"/>
        <v>#DIV/0!</v>
      </c>
      <c r="BZ220" s="4" t="str">
        <f t="shared" si="20"/>
        <v>#DIV/0!</v>
      </c>
      <c r="CA220" s="4" t="str">
        <f t="shared" si="20"/>
        <v>#DIV/0!</v>
      </c>
      <c r="CB220" s="4" t="str">
        <f t="shared" si="20"/>
        <v>#DIV/0!</v>
      </c>
      <c r="CC220" s="4" t="str">
        <f t="shared" si="20"/>
        <v>#DIV/0!</v>
      </c>
      <c r="CD220" s="4" t="str">
        <f t="shared" si="20"/>
        <v>#DIV/0!</v>
      </c>
      <c r="CE220" s="4" t="str">
        <f t="shared" si="20"/>
        <v>#DIV/0!</v>
      </c>
      <c r="CF220" s="4" t="str">
        <f t="shared" si="20"/>
        <v>#DIV/0!</v>
      </c>
      <c r="CG220" s="4" t="str">
        <f t="shared" si="20"/>
        <v>#DIV/0!</v>
      </c>
      <c r="CH220" s="4" t="str">
        <f t="shared" si="20"/>
        <v>#DIV/0!</v>
      </c>
      <c r="CI220" s="4" t="str">
        <f t="shared" si="20"/>
        <v>#DIV/0!</v>
      </c>
      <c r="CJ220" s="4" t="str">
        <f t="shared" si="20"/>
        <v>#DIV/0!</v>
      </c>
    </row>
    <row r="221" ht="15.75" customHeight="1">
      <c r="A221" s="15"/>
      <c r="B221" s="4" t="s">
        <v>121</v>
      </c>
      <c r="C221" s="4" t="str">
        <f t="shared" ref="C221:CJ221" si="21">C122/$E23</f>
        <v>#DIV/0!</v>
      </c>
      <c r="D221" s="4" t="str">
        <f t="shared" si="21"/>
        <v>#DIV/0!</v>
      </c>
      <c r="E221" s="4" t="str">
        <f t="shared" si="21"/>
        <v>#DIV/0!</v>
      </c>
      <c r="F221" s="4" t="str">
        <f t="shared" si="21"/>
        <v>#DIV/0!</v>
      </c>
      <c r="G221" s="4" t="str">
        <f t="shared" si="21"/>
        <v>#DIV/0!</v>
      </c>
      <c r="H221" s="4" t="str">
        <f t="shared" si="21"/>
        <v>#DIV/0!</v>
      </c>
      <c r="I221" s="4" t="str">
        <f t="shared" si="21"/>
        <v>#DIV/0!</v>
      </c>
      <c r="J221" s="4" t="str">
        <f t="shared" si="21"/>
        <v>#DIV/0!</v>
      </c>
      <c r="K221" s="4" t="str">
        <f t="shared" si="21"/>
        <v>#DIV/0!</v>
      </c>
      <c r="L221" s="4" t="str">
        <f t="shared" si="21"/>
        <v>#DIV/0!</v>
      </c>
      <c r="M221" s="4" t="str">
        <f t="shared" si="21"/>
        <v>#DIV/0!</v>
      </c>
      <c r="N221" s="4" t="str">
        <f t="shared" si="21"/>
        <v>#DIV/0!</v>
      </c>
      <c r="O221" s="4" t="str">
        <f t="shared" si="21"/>
        <v>#DIV/0!</v>
      </c>
      <c r="P221" s="4" t="str">
        <f t="shared" si="21"/>
        <v>#DIV/0!</v>
      </c>
      <c r="Q221" s="4" t="str">
        <f t="shared" si="21"/>
        <v>#DIV/0!</v>
      </c>
      <c r="R221" s="4" t="str">
        <f t="shared" si="21"/>
        <v>#DIV/0!</v>
      </c>
      <c r="S221" s="4" t="str">
        <f t="shared" si="21"/>
        <v>#DIV/0!</v>
      </c>
      <c r="T221" s="4" t="str">
        <f t="shared" si="21"/>
        <v>#DIV/0!</v>
      </c>
      <c r="U221" s="4" t="str">
        <f t="shared" si="21"/>
        <v>#DIV/0!</v>
      </c>
      <c r="V221" s="4" t="str">
        <f t="shared" si="21"/>
        <v>#DIV/0!</v>
      </c>
      <c r="W221" s="4" t="str">
        <f t="shared" si="21"/>
        <v>#DIV/0!</v>
      </c>
      <c r="X221" s="4" t="str">
        <f t="shared" si="21"/>
        <v>#DIV/0!</v>
      </c>
      <c r="Y221" s="4" t="str">
        <f t="shared" si="21"/>
        <v>#DIV/0!</v>
      </c>
      <c r="Z221" s="4" t="str">
        <f t="shared" si="21"/>
        <v>#DIV/0!</v>
      </c>
      <c r="AA221" s="4" t="str">
        <f t="shared" si="21"/>
        <v>#DIV/0!</v>
      </c>
      <c r="AB221" s="4" t="str">
        <f t="shared" si="21"/>
        <v>#DIV/0!</v>
      </c>
      <c r="AC221" s="4" t="str">
        <f t="shared" si="21"/>
        <v>#DIV/0!</v>
      </c>
      <c r="AD221" s="4" t="str">
        <f t="shared" si="21"/>
        <v>#DIV/0!</v>
      </c>
      <c r="AE221" s="4" t="str">
        <f t="shared" si="21"/>
        <v>#DIV/0!</v>
      </c>
      <c r="AF221" s="4" t="str">
        <f t="shared" si="21"/>
        <v>#DIV/0!</v>
      </c>
      <c r="AG221" s="4" t="str">
        <f t="shared" si="21"/>
        <v>#DIV/0!</v>
      </c>
      <c r="AH221" s="4" t="str">
        <f t="shared" si="21"/>
        <v>#DIV/0!</v>
      </c>
      <c r="AI221" s="4" t="str">
        <f t="shared" si="21"/>
        <v>#DIV/0!</v>
      </c>
      <c r="AJ221" s="4" t="str">
        <f t="shared" si="21"/>
        <v>#DIV/0!</v>
      </c>
      <c r="AK221" s="4" t="str">
        <f t="shared" si="21"/>
        <v>#DIV/0!</v>
      </c>
      <c r="AL221" s="4" t="str">
        <f t="shared" si="21"/>
        <v>#DIV/0!</v>
      </c>
      <c r="AM221" s="4" t="str">
        <f t="shared" si="21"/>
        <v>#DIV/0!</v>
      </c>
      <c r="AN221" s="4" t="str">
        <f t="shared" si="21"/>
        <v>#DIV/0!</v>
      </c>
      <c r="AO221" s="4" t="str">
        <f t="shared" si="21"/>
        <v>#DIV/0!</v>
      </c>
      <c r="AP221" s="4" t="str">
        <f t="shared" si="21"/>
        <v>#DIV/0!</v>
      </c>
      <c r="AQ221" s="4" t="str">
        <f t="shared" si="21"/>
        <v>#DIV/0!</v>
      </c>
      <c r="AR221" s="4" t="str">
        <f t="shared" si="21"/>
        <v>#DIV/0!</v>
      </c>
      <c r="AS221" s="4" t="str">
        <f t="shared" si="21"/>
        <v>#DIV/0!</v>
      </c>
      <c r="AT221" s="4" t="str">
        <f t="shared" si="21"/>
        <v>#DIV/0!</v>
      </c>
      <c r="AU221" s="4" t="str">
        <f t="shared" si="21"/>
        <v>#DIV/0!</v>
      </c>
      <c r="AV221" s="4" t="str">
        <f t="shared" si="21"/>
        <v>#DIV/0!</v>
      </c>
      <c r="AW221" s="4" t="str">
        <f t="shared" si="21"/>
        <v>#DIV/0!</v>
      </c>
      <c r="AX221" s="4" t="str">
        <f t="shared" si="21"/>
        <v>#DIV/0!</v>
      </c>
      <c r="AY221" s="4" t="str">
        <f t="shared" si="21"/>
        <v>#DIV/0!</v>
      </c>
      <c r="AZ221" s="4" t="str">
        <f t="shared" si="21"/>
        <v>#DIV/0!</v>
      </c>
      <c r="BA221" s="4" t="str">
        <f t="shared" si="21"/>
        <v>#DIV/0!</v>
      </c>
      <c r="BB221" s="4" t="str">
        <f t="shared" si="21"/>
        <v>#DIV/0!</v>
      </c>
      <c r="BC221" s="4" t="str">
        <f t="shared" si="21"/>
        <v>#DIV/0!</v>
      </c>
      <c r="BD221" s="4" t="str">
        <f t="shared" si="21"/>
        <v>#DIV/0!</v>
      </c>
      <c r="BE221" s="4" t="str">
        <f t="shared" si="21"/>
        <v>#DIV/0!</v>
      </c>
      <c r="BF221" s="4" t="str">
        <f t="shared" si="21"/>
        <v>#DIV/0!</v>
      </c>
      <c r="BG221" s="4" t="str">
        <f t="shared" si="21"/>
        <v>#DIV/0!</v>
      </c>
      <c r="BH221" s="4" t="str">
        <f t="shared" si="21"/>
        <v>#DIV/0!</v>
      </c>
      <c r="BI221" s="4" t="str">
        <f t="shared" si="21"/>
        <v>#DIV/0!</v>
      </c>
      <c r="BJ221" s="4" t="str">
        <f t="shared" si="21"/>
        <v>#DIV/0!</v>
      </c>
      <c r="BK221" s="4" t="str">
        <f t="shared" si="21"/>
        <v>#DIV/0!</v>
      </c>
      <c r="BL221" s="4" t="str">
        <f t="shared" si="21"/>
        <v>#DIV/0!</v>
      </c>
      <c r="BM221" s="4" t="str">
        <f t="shared" si="21"/>
        <v>#DIV/0!</v>
      </c>
      <c r="BN221" s="4" t="str">
        <f t="shared" si="21"/>
        <v>#DIV/0!</v>
      </c>
      <c r="BO221" s="4" t="str">
        <f t="shared" si="21"/>
        <v>#DIV/0!</v>
      </c>
      <c r="BP221" s="4" t="str">
        <f t="shared" si="21"/>
        <v>#DIV/0!</v>
      </c>
      <c r="BQ221" s="4" t="str">
        <f t="shared" si="21"/>
        <v>#DIV/0!</v>
      </c>
      <c r="BR221" s="4" t="str">
        <f t="shared" si="21"/>
        <v>#DIV/0!</v>
      </c>
      <c r="BS221" s="4" t="str">
        <f t="shared" si="21"/>
        <v>#DIV/0!</v>
      </c>
      <c r="BT221" s="4" t="str">
        <f t="shared" si="21"/>
        <v>#DIV/0!</v>
      </c>
      <c r="BU221" s="4" t="str">
        <f t="shared" si="21"/>
        <v>#DIV/0!</v>
      </c>
      <c r="BV221" s="4" t="str">
        <f t="shared" si="21"/>
        <v>#DIV/0!</v>
      </c>
      <c r="BW221" s="4" t="str">
        <f t="shared" si="21"/>
        <v>#DIV/0!</v>
      </c>
      <c r="BX221" s="4" t="str">
        <f t="shared" si="21"/>
        <v>#DIV/0!</v>
      </c>
      <c r="BY221" s="4" t="str">
        <f t="shared" si="21"/>
        <v>#DIV/0!</v>
      </c>
      <c r="BZ221" s="4" t="str">
        <f t="shared" si="21"/>
        <v>#DIV/0!</v>
      </c>
      <c r="CA221" s="4" t="str">
        <f t="shared" si="21"/>
        <v>#DIV/0!</v>
      </c>
      <c r="CB221" s="4" t="str">
        <f t="shared" si="21"/>
        <v>#DIV/0!</v>
      </c>
      <c r="CC221" s="4" t="str">
        <f t="shared" si="21"/>
        <v>#DIV/0!</v>
      </c>
      <c r="CD221" s="4" t="str">
        <f t="shared" si="21"/>
        <v>#DIV/0!</v>
      </c>
      <c r="CE221" s="4" t="str">
        <f t="shared" si="21"/>
        <v>#DIV/0!</v>
      </c>
      <c r="CF221" s="4" t="str">
        <f t="shared" si="21"/>
        <v>#DIV/0!</v>
      </c>
      <c r="CG221" s="4" t="str">
        <f t="shared" si="21"/>
        <v>#DIV/0!</v>
      </c>
      <c r="CH221" s="4" t="str">
        <f t="shared" si="21"/>
        <v>#DIV/0!</v>
      </c>
      <c r="CI221" s="4" t="str">
        <f t="shared" si="21"/>
        <v>#DIV/0!</v>
      </c>
      <c r="CJ221" s="4" t="str">
        <f t="shared" si="21"/>
        <v>#DIV/0!</v>
      </c>
    </row>
    <row r="222" ht="15.75" customHeight="1">
      <c r="A222" s="15"/>
      <c r="B222" s="4" t="s">
        <v>122</v>
      </c>
      <c r="C222" s="4" t="str">
        <f t="shared" ref="C222:CJ222" si="22">C123/$E24</f>
        <v>#DIV/0!</v>
      </c>
      <c r="D222" s="4" t="str">
        <f t="shared" si="22"/>
        <v>#DIV/0!</v>
      </c>
      <c r="E222" s="4" t="str">
        <f t="shared" si="22"/>
        <v>#DIV/0!</v>
      </c>
      <c r="F222" s="4" t="str">
        <f t="shared" si="22"/>
        <v>#DIV/0!</v>
      </c>
      <c r="G222" s="4" t="str">
        <f t="shared" si="22"/>
        <v>#DIV/0!</v>
      </c>
      <c r="H222" s="4" t="str">
        <f t="shared" si="22"/>
        <v>#DIV/0!</v>
      </c>
      <c r="I222" s="4" t="str">
        <f t="shared" si="22"/>
        <v>#DIV/0!</v>
      </c>
      <c r="J222" s="4" t="str">
        <f t="shared" si="22"/>
        <v>#DIV/0!</v>
      </c>
      <c r="K222" s="4" t="str">
        <f t="shared" si="22"/>
        <v>#DIV/0!</v>
      </c>
      <c r="L222" s="4" t="str">
        <f t="shared" si="22"/>
        <v>#DIV/0!</v>
      </c>
      <c r="M222" s="4" t="str">
        <f t="shared" si="22"/>
        <v>#DIV/0!</v>
      </c>
      <c r="N222" s="4" t="str">
        <f t="shared" si="22"/>
        <v>#DIV/0!</v>
      </c>
      <c r="O222" s="4" t="str">
        <f t="shared" si="22"/>
        <v>#DIV/0!</v>
      </c>
      <c r="P222" s="4" t="str">
        <f t="shared" si="22"/>
        <v>#DIV/0!</v>
      </c>
      <c r="Q222" s="4" t="str">
        <f t="shared" si="22"/>
        <v>#DIV/0!</v>
      </c>
      <c r="R222" s="4" t="str">
        <f t="shared" si="22"/>
        <v>#DIV/0!</v>
      </c>
      <c r="S222" s="4" t="str">
        <f t="shared" si="22"/>
        <v>#DIV/0!</v>
      </c>
      <c r="T222" s="4" t="str">
        <f t="shared" si="22"/>
        <v>#DIV/0!</v>
      </c>
      <c r="U222" s="4" t="str">
        <f t="shared" si="22"/>
        <v>#DIV/0!</v>
      </c>
      <c r="V222" s="4" t="str">
        <f t="shared" si="22"/>
        <v>#DIV/0!</v>
      </c>
      <c r="W222" s="4" t="str">
        <f t="shared" si="22"/>
        <v>#DIV/0!</v>
      </c>
      <c r="X222" s="4" t="str">
        <f t="shared" si="22"/>
        <v>#DIV/0!</v>
      </c>
      <c r="Y222" s="4" t="str">
        <f t="shared" si="22"/>
        <v>#DIV/0!</v>
      </c>
      <c r="Z222" s="4" t="str">
        <f t="shared" si="22"/>
        <v>#DIV/0!</v>
      </c>
      <c r="AA222" s="4" t="str">
        <f t="shared" si="22"/>
        <v>#DIV/0!</v>
      </c>
      <c r="AB222" s="4" t="str">
        <f t="shared" si="22"/>
        <v>#DIV/0!</v>
      </c>
      <c r="AC222" s="4" t="str">
        <f t="shared" si="22"/>
        <v>#DIV/0!</v>
      </c>
      <c r="AD222" s="4" t="str">
        <f t="shared" si="22"/>
        <v>#DIV/0!</v>
      </c>
      <c r="AE222" s="4" t="str">
        <f t="shared" si="22"/>
        <v>#DIV/0!</v>
      </c>
      <c r="AF222" s="4" t="str">
        <f t="shared" si="22"/>
        <v>#DIV/0!</v>
      </c>
      <c r="AG222" s="4" t="str">
        <f t="shared" si="22"/>
        <v>#DIV/0!</v>
      </c>
      <c r="AH222" s="4" t="str">
        <f t="shared" si="22"/>
        <v>#DIV/0!</v>
      </c>
      <c r="AI222" s="4" t="str">
        <f t="shared" si="22"/>
        <v>#DIV/0!</v>
      </c>
      <c r="AJ222" s="4" t="str">
        <f t="shared" si="22"/>
        <v>#DIV/0!</v>
      </c>
      <c r="AK222" s="4" t="str">
        <f t="shared" si="22"/>
        <v>#DIV/0!</v>
      </c>
      <c r="AL222" s="4" t="str">
        <f t="shared" si="22"/>
        <v>#DIV/0!</v>
      </c>
      <c r="AM222" s="4" t="str">
        <f t="shared" si="22"/>
        <v>#DIV/0!</v>
      </c>
      <c r="AN222" s="4" t="str">
        <f t="shared" si="22"/>
        <v>#DIV/0!</v>
      </c>
      <c r="AO222" s="4" t="str">
        <f t="shared" si="22"/>
        <v>#DIV/0!</v>
      </c>
      <c r="AP222" s="4" t="str">
        <f t="shared" si="22"/>
        <v>#DIV/0!</v>
      </c>
      <c r="AQ222" s="4" t="str">
        <f t="shared" si="22"/>
        <v>#DIV/0!</v>
      </c>
      <c r="AR222" s="4" t="str">
        <f t="shared" si="22"/>
        <v>#DIV/0!</v>
      </c>
      <c r="AS222" s="4" t="str">
        <f t="shared" si="22"/>
        <v>#DIV/0!</v>
      </c>
      <c r="AT222" s="4" t="str">
        <f t="shared" si="22"/>
        <v>#DIV/0!</v>
      </c>
      <c r="AU222" s="4" t="str">
        <f t="shared" si="22"/>
        <v>#DIV/0!</v>
      </c>
      <c r="AV222" s="4" t="str">
        <f t="shared" si="22"/>
        <v>#DIV/0!</v>
      </c>
      <c r="AW222" s="4" t="str">
        <f t="shared" si="22"/>
        <v>#DIV/0!</v>
      </c>
      <c r="AX222" s="4" t="str">
        <f t="shared" si="22"/>
        <v>#DIV/0!</v>
      </c>
      <c r="AY222" s="4" t="str">
        <f t="shared" si="22"/>
        <v>#DIV/0!</v>
      </c>
      <c r="AZ222" s="4" t="str">
        <f t="shared" si="22"/>
        <v>#DIV/0!</v>
      </c>
      <c r="BA222" s="4" t="str">
        <f t="shared" si="22"/>
        <v>#DIV/0!</v>
      </c>
      <c r="BB222" s="4" t="str">
        <f t="shared" si="22"/>
        <v>#DIV/0!</v>
      </c>
      <c r="BC222" s="4" t="str">
        <f t="shared" si="22"/>
        <v>#DIV/0!</v>
      </c>
      <c r="BD222" s="4" t="str">
        <f t="shared" si="22"/>
        <v>#DIV/0!</v>
      </c>
      <c r="BE222" s="4" t="str">
        <f t="shared" si="22"/>
        <v>#DIV/0!</v>
      </c>
      <c r="BF222" s="4" t="str">
        <f t="shared" si="22"/>
        <v>#DIV/0!</v>
      </c>
      <c r="BG222" s="4" t="str">
        <f t="shared" si="22"/>
        <v>#DIV/0!</v>
      </c>
      <c r="BH222" s="4" t="str">
        <f t="shared" si="22"/>
        <v>#DIV/0!</v>
      </c>
      <c r="BI222" s="4" t="str">
        <f t="shared" si="22"/>
        <v>#DIV/0!</v>
      </c>
      <c r="BJ222" s="4" t="str">
        <f t="shared" si="22"/>
        <v>#DIV/0!</v>
      </c>
      <c r="BK222" s="4" t="str">
        <f t="shared" si="22"/>
        <v>#DIV/0!</v>
      </c>
      <c r="BL222" s="4" t="str">
        <f t="shared" si="22"/>
        <v>#DIV/0!</v>
      </c>
      <c r="BM222" s="4" t="str">
        <f t="shared" si="22"/>
        <v>#DIV/0!</v>
      </c>
      <c r="BN222" s="4" t="str">
        <f t="shared" si="22"/>
        <v>#DIV/0!</v>
      </c>
      <c r="BO222" s="4" t="str">
        <f t="shared" si="22"/>
        <v>#DIV/0!</v>
      </c>
      <c r="BP222" s="4" t="str">
        <f t="shared" si="22"/>
        <v>#DIV/0!</v>
      </c>
      <c r="BQ222" s="4" t="str">
        <f t="shared" si="22"/>
        <v>#DIV/0!</v>
      </c>
      <c r="BR222" s="4" t="str">
        <f t="shared" si="22"/>
        <v>#DIV/0!</v>
      </c>
      <c r="BS222" s="4" t="str">
        <f t="shared" si="22"/>
        <v>#DIV/0!</v>
      </c>
      <c r="BT222" s="4" t="str">
        <f t="shared" si="22"/>
        <v>#DIV/0!</v>
      </c>
      <c r="BU222" s="4" t="str">
        <f t="shared" si="22"/>
        <v>#DIV/0!</v>
      </c>
      <c r="BV222" s="4" t="str">
        <f t="shared" si="22"/>
        <v>#DIV/0!</v>
      </c>
      <c r="BW222" s="4" t="str">
        <f t="shared" si="22"/>
        <v>#DIV/0!</v>
      </c>
      <c r="BX222" s="4" t="str">
        <f t="shared" si="22"/>
        <v>#DIV/0!</v>
      </c>
      <c r="BY222" s="4" t="str">
        <f t="shared" si="22"/>
        <v>#DIV/0!</v>
      </c>
      <c r="BZ222" s="4" t="str">
        <f t="shared" si="22"/>
        <v>#DIV/0!</v>
      </c>
      <c r="CA222" s="4" t="str">
        <f t="shared" si="22"/>
        <v>#DIV/0!</v>
      </c>
      <c r="CB222" s="4" t="str">
        <f t="shared" si="22"/>
        <v>#DIV/0!</v>
      </c>
      <c r="CC222" s="4" t="str">
        <f t="shared" si="22"/>
        <v>#DIV/0!</v>
      </c>
      <c r="CD222" s="4" t="str">
        <f t="shared" si="22"/>
        <v>#DIV/0!</v>
      </c>
      <c r="CE222" s="4" t="str">
        <f t="shared" si="22"/>
        <v>#DIV/0!</v>
      </c>
      <c r="CF222" s="4" t="str">
        <f t="shared" si="22"/>
        <v>#DIV/0!</v>
      </c>
      <c r="CG222" s="4" t="str">
        <f t="shared" si="22"/>
        <v>#DIV/0!</v>
      </c>
      <c r="CH222" s="4" t="str">
        <f t="shared" si="22"/>
        <v>#DIV/0!</v>
      </c>
      <c r="CI222" s="4" t="str">
        <f t="shared" si="22"/>
        <v>#DIV/0!</v>
      </c>
      <c r="CJ222" s="4" t="str">
        <f t="shared" si="22"/>
        <v>#DIV/0!</v>
      </c>
    </row>
    <row r="223" ht="15.75" customHeight="1">
      <c r="A223" s="16"/>
      <c r="B223" s="4" t="s">
        <v>123</v>
      </c>
      <c r="C223" s="4" t="str">
        <f t="shared" ref="C223:CJ223" si="23">C124/$E25</f>
        <v>#DIV/0!</v>
      </c>
      <c r="D223" s="4" t="str">
        <f t="shared" si="23"/>
        <v>#DIV/0!</v>
      </c>
      <c r="E223" s="4" t="str">
        <f t="shared" si="23"/>
        <v>#DIV/0!</v>
      </c>
      <c r="F223" s="4" t="str">
        <f t="shared" si="23"/>
        <v>#DIV/0!</v>
      </c>
      <c r="G223" s="4" t="str">
        <f t="shared" si="23"/>
        <v>#DIV/0!</v>
      </c>
      <c r="H223" s="4" t="str">
        <f t="shared" si="23"/>
        <v>#DIV/0!</v>
      </c>
      <c r="I223" s="4" t="str">
        <f t="shared" si="23"/>
        <v>#DIV/0!</v>
      </c>
      <c r="J223" s="4" t="str">
        <f t="shared" si="23"/>
        <v>#DIV/0!</v>
      </c>
      <c r="K223" s="4" t="str">
        <f t="shared" si="23"/>
        <v>#DIV/0!</v>
      </c>
      <c r="L223" s="4" t="str">
        <f t="shared" si="23"/>
        <v>#DIV/0!</v>
      </c>
      <c r="M223" s="4" t="str">
        <f t="shared" si="23"/>
        <v>#DIV/0!</v>
      </c>
      <c r="N223" s="4" t="str">
        <f t="shared" si="23"/>
        <v>#DIV/0!</v>
      </c>
      <c r="O223" s="4" t="str">
        <f t="shared" si="23"/>
        <v>#DIV/0!</v>
      </c>
      <c r="P223" s="4" t="str">
        <f t="shared" si="23"/>
        <v>#DIV/0!</v>
      </c>
      <c r="Q223" s="4" t="str">
        <f t="shared" si="23"/>
        <v>#DIV/0!</v>
      </c>
      <c r="R223" s="4" t="str">
        <f t="shared" si="23"/>
        <v>#DIV/0!</v>
      </c>
      <c r="S223" s="4" t="str">
        <f t="shared" si="23"/>
        <v>#DIV/0!</v>
      </c>
      <c r="T223" s="4" t="str">
        <f t="shared" si="23"/>
        <v>#DIV/0!</v>
      </c>
      <c r="U223" s="4" t="str">
        <f t="shared" si="23"/>
        <v>#DIV/0!</v>
      </c>
      <c r="V223" s="4" t="str">
        <f t="shared" si="23"/>
        <v>#DIV/0!</v>
      </c>
      <c r="W223" s="4" t="str">
        <f t="shared" si="23"/>
        <v>#DIV/0!</v>
      </c>
      <c r="X223" s="4" t="str">
        <f t="shared" si="23"/>
        <v>#DIV/0!</v>
      </c>
      <c r="Y223" s="4" t="str">
        <f t="shared" si="23"/>
        <v>#DIV/0!</v>
      </c>
      <c r="Z223" s="4" t="str">
        <f t="shared" si="23"/>
        <v>#DIV/0!</v>
      </c>
      <c r="AA223" s="4" t="str">
        <f t="shared" si="23"/>
        <v>#DIV/0!</v>
      </c>
      <c r="AB223" s="4" t="str">
        <f t="shared" si="23"/>
        <v>#DIV/0!</v>
      </c>
      <c r="AC223" s="4" t="str">
        <f t="shared" si="23"/>
        <v>#DIV/0!</v>
      </c>
      <c r="AD223" s="4" t="str">
        <f t="shared" si="23"/>
        <v>#DIV/0!</v>
      </c>
      <c r="AE223" s="4" t="str">
        <f t="shared" si="23"/>
        <v>#DIV/0!</v>
      </c>
      <c r="AF223" s="4" t="str">
        <f t="shared" si="23"/>
        <v>#DIV/0!</v>
      </c>
      <c r="AG223" s="4" t="str">
        <f t="shared" si="23"/>
        <v>#DIV/0!</v>
      </c>
      <c r="AH223" s="4" t="str">
        <f t="shared" si="23"/>
        <v>#DIV/0!</v>
      </c>
      <c r="AI223" s="4" t="str">
        <f t="shared" si="23"/>
        <v>#DIV/0!</v>
      </c>
      <c r="AJ223" s="4" t="str">
        <f t="shared" si="23"/>
        <v>#DIV/0!</v>
      </c>
      <c r="AK223" s="4" t="str">
        <f t="shared" si="23"/>
        <v>#DIV/0!</v>
      </c>
      <c r="AL223" s="4" t="str">
        <f t="shared" si="23"/>
        <v>#DIV/0!</v>
      </c>
      <c r="AM223" s="4" t="str">
        <f t="shared" si="23"/>
        <v>#DIV/0!</v>
      </c>
      <c r="AN223" s="4" t="str">
        <f t="shared" si="23"/>
        <v>#DIV/0!</v>
      </c>
      <c r="AO223" s="4" t="str">
        <f t="shared" si="23"/>
        <v>#DIV/0!</v>
      </c>
      <c r="AP223" s="4" t="str">
        <f t="shared" si="23"/>
        <v>#DIV/0!</v>
      </c>
      <c r="AQ223" s="4" t="str">
        <f t="shared" si="23"/>
        <v>#DIV/0!</v>
      </c>
      <c r="AR223" s="4" t="str">
        <f t="shared" si="23"/>
        <v>#DIV/0!</v>
      </c>
      <c r="AS223" s="4" t="str">
        <f t="shared" si="23"/>
        <v>#DIV/0!</v>
      </c>
      <c r="AT223" s="4" t="str">
        <f t="shared" si="23"/>
        <v>#DIV/0!</v>
      </c>
      <c r="AU223" s="4" t="str">
        <f t="shared" si="23"/>
        <v>#DIV/0!</v>
      </c>
      <c r="AV223" s="4" t="str">
        <f t="shared" si="23"/>
        <v>#DIV/0!</v>
      </c>
      <c r="AW223" s="4" t="str">
        <f t="shared" si="23"/>
        <v>#DIV/0!</v>
      </c>
      <c r="AX223" s="4" t="str">
        <f t="shared" si="23"/>
        <v>#DIV/0!</v>
      </c>
      <c r="AY223" s="4" t="str">
        <f t="shared" si="23"/>
        <v>#DIV/0!</v>
      </c>
      <c r="AZ223" s="4" t="str">
        <f t="shared" si="23"/>
        <v>#DIV/0!</v>
      </c>
      <c r="BA223" s="4" t="str">
        <f t="shared" si="23"/>
        <v>#DIV/0!</v>
      </c>
      <c r="BB223" s="4" t="str">
        <f t="shared" si="23"/>
        <v>#DIV/0!</v>
      </c>
      <c r="BC223" s="4" t="str">
        <f t="shared" si="23"/>
        <v>#DIV/0!</v>
      </c>
      <c r="BD223" s="4" t="str">
        <f t="shared" si="23"/>
        <v>#DIV/0!</v>
      </c>
      <c r="BE223" s="4" t="str">
        <f t="shared" si="23"/>
        <v>#DIV/0!</v>
      </c>
      <c r="BF223" s="4" t="str">
        <f t="shared" si="23"/>
        <v>#DIV/0!</v>
      </c>
      <c r="BG223" s="4" t="str">
        <f t="shared" si="23"/>
        <v>#DIV/0!</v>
      </c>
      <c r="BH223" s="4" t="str">
        <f t="shared" si="23"/>
        <v>#DIV/0!</v>
      </c>
      <c r="BI223" s="4" t="str">
        <f t="shared" si="23"/>
        <v>#DIV/0!</v>
      </c>
      <c r="BJ223" s="4" t="str">
        <f t="shared" si="23"/>
        <v>#DIV/0!</v>
      </c>
      <c r="BK223" s="4" t="str">
        <f t="shared" si="23"/>
        <v>#DIV/0!</v>
      </c>
      <c r="BL223" s="4" t="str">
        <f t="shared" si="23"/>
        <v>#DIV/0!</v>
      </c>
      <c r="BM223" s="4" t="str">
        <f t="shared" si="23"/>
        <v>#DIV/0!</v>
      </c>
      <c r="BN223" s="4" t="str">
        <f t="shared" si="23"/>
        <v>#DIV/0!</v>
      </c>
      <c r="BO223" s="4" t="str">
        <f t="shared" si="23"/>
        <v>#DIV/0!</v>
      </c>
      <c r="BP223" s="4" t="str">
        <f t="shared" si="23"/>
        <v>#DIV/0!</v>
      </c>
      <c r="BQ223" s="4" t="str">
        <f t="shared" si="23"/>
        <v>#DIV/0!</v>
      </c>
      <c r="BR223" s="4" t="str">
        <f t="shared" si="23"/>
        <v>#DIV/0!</v>
      </c>
      <c r="BS223" s="4" t="str">
        <f t="shared" si="23"/>
        <v>#DIV/0!</v>
      </c>
      <c r="BT223" s="4" t="str">
        <f t="shared" si="23"/>
        <v>#DIV/0!</v>
      </c>
      <c r="BU223" s="4" t="str">
        <f t="shared" si="23"/>
        <v>#DIV/0!</v>
      </c>
      <c r="BV223" s="4" t="str">
        <f t="shared" si="23"/>
        <v>#DIV/0!</v>
      </c>
      <c r="BW223" s="4" t="str">
        <f t="shared" si="23"/>
        <v>#DIV/0!</v>
      </c>
      <c r="BX223" s="4" t="str">
        <f t="shared" si="23"/>
        <v>#DIV/0!</v>
      </c>
      <c r="BY223" s="4" t="str">
        <f t="shared" si="23"/>
        <v>#DIV/0!</v>
      </c>
      <c r="BZ223" s="4" t="str">
        <f t="shared" si="23"/>
        <v>#DIV/0!</v>
      </c>
      <c r="CA223" s="4" t="str">
        <f t="shared" si="23"/>
        <v>#DIV/0!</v>
      </c>
      <c r="CB223" s="4" t="str">
        <f t="shared" si="23"/>
        <v>#DIV/0!</v>
      </c>
      <c r="CC223" s="4" t="str">
        <f t="shared" si="23"/>
        <v>#DIV/0!</v>
      </c>
      <c r="CD223" s="4" t="str">
        <f t="shared" si="23"/>
        <v>#DIV/0!</v>
      </c>
      <c r="CE223" s="4" t="str">
        <f t="shared" si="23"/>
        <v>#DIV/0!</v>
      </c>
      <c r="CF223" s="4" t="str">
        <f t="shared" si="23"/>
        <v>#DIV/0!</v>
      </c>
      <c r="CG223" s="4" t="str">
        <f t="shared" si="23"/>
        <v>#DIV/0!</v>
      </c>
      <c r="CH223" s="4" t="str">
        <f t="shared" si="23"/>
        <v>#DIV/0!</v>
      </c>
      <c r="CI223" s="4" t="str">
        <f t="shared" si="23"/>
        <v>#DIV/0!</v>
      </c>
      <c r="CJ223" s="4" t="str">
        <f t="shared" si="23"/>
        <v>#DIV/0!</v>
      </c>
    </row>
    <row r="224" ht="15.75" customHeight="1">
      <c r="A224" s="8" t="s">
        <v>124</v>
      </c>
      <c r="B224" s="4" t="s">
        <v>125</v>
      </c>
      <c r="C224" s="4" t="str">
        <f t="shared" ref="C224:CJ224" si="24">C125/$E26</f>
        <v>#DIV/0!</v>
      </c>
      <c r="D224" s="4" t="str">
        <f t="shared" si="24"/>
        <v>#DIV/0!</v>
      </c>
      <c r="E224" s="4" t="str">
        <f t="shared" si="24"/>
        <v>#DIV/0!</v>
      </c>
      <c r="F224" s="4" t="str">
        <f t="shared" si="24"/>
        <v>#DIV/0!</v>
      </c>
      <c r="G224" s="4" t="str">
        <f t="shared" si="24"/>
        <v>#DIV/0!</v>
      </c>
      <c r="H224" s="4" t="str">
        <f t="shared" si="24"/>
        <v>#DIV/0!</v>
      </c>
      <c r="I224" s="4" t="str">
        <f t="shared" si="24"/>
        <v>#DIV/0!</v>
      </c>
      <c r="J224" s="4" t="str">
        <f t="shared" si="24"/>
        <v>#DIV/0!</v>
      </c>
      <c r="K224" s="4" t="str">
        <f t="shared" si="24"/>
        <v>#DIV/0!</v>
      </c>
      <c r="L224" s="4" t="str">
        <f t="shared" si="24"/>
        <v>#DIV/0!</v>
      </c>
      <c r="M224" s="4" t="str">
        <f t="shared" si="24"/>
        <v>#DIV/0!</v>
      </c>
      <c r="N224" s="4" t="str">
        <f t="shared" si="24"/>
        <v>#DIV/0!</v>
      </c>
      <c r="O224" s="4" t="str">
        <f t="shared" si="24"/>
        <v>#DIV/0!</v>
      </c>
      <c r="P224" s="4" t="str">
        <f t="shared" si="24"/>
        <v>#DIV/0!</v>
      </c>
      <c r="Q224" s="4" t="str">
        <f t="shared" si="24"/>
        <v>#DIV/0!</v>
      </c>
      <c r="R224" s="4" t="str">
        <f t="shared" si="24"/>
        <v>#DIV/0!</v>
      </c>
      <c r="S224" s="4" t="str">
        <f t="shared" si="24"/>
        <v>#DIV/0!</v>
      </c>
      <c r="T224" s="4" t="str">
        <f t="shared" si="24"/>
        <v>#DIV/0!</v>
      </c>
      <c r="U224" s="4" t="str">
        <f t="shared" si="24"/>
        <v>#DIV/0!</v>
      </c>
      <c r="V224" s="4" t="str">
        <f t="shared" si="24"/>
        <v>#DIV/0!</v>
      </c>
      <c r="W224" s="4" t="str">
        <f t="shared" si="24"/>
        <v>#DIV/0!</v>
      </c>
      <c r="X224" s="4" t="str">
        <f t="shared" si="24"/>
        <v>#DIV/0!</v>
      </c>
      <c r="Y224" s="4" t="str">
        <f t="shared" si="24"/>
        <v>#DIV/0!</v>
      </c>
      <c r="Z224" s="4" t="str">
        <f t="shared" si="24"/>
        <v>#DIV/0!</v>
      </c>
      <c r="AA224" s="4" t="str">
        <f t="shared" si="24"/>
        <v>#DIV/0!</v>
      </c>
      <c r="AB224" s="4" t="str">
        <f t="shared" si="24"/>
        <v>#DIV/0!</v>
      </c>
      <c r="AC224" s="4" t="str">
        <f t="shared" si="24"/>
        <v>#DIV/0!</v>
      </c>
      <c r="AD224" s="4" t="str">
        <f t="shared" si="24"/>
        <v>#DIV/0!</v>
      </c>
      <c r="AE224" s="4" t="str">
        <f t="shared" si="24"/>
        <v>#DIV/0!</v>
      </c>
      <c r="AF224" s="4" t="str">
        <f t="shared" si="24"/>
        <v>#DIV/0!</v>
      </c>
      <c r="AG224" s="4" t="str">
        <f t="shared" si="24"/>
        <v>#DIV/0!</v>
      </c>
      <c r="AH224" s="4" t="str">
        <f t="shared" si="24"/>
        <v>#DIV/0!</v>
      </c>
      <c r="AI224" s="4" t="str">
        <f t="shared" si="24"/>
        <v>#DIV/0!</v>
      </c>
      <c r="AJ224" s="4" t="str">
        <f t="shared" si="24"/>
        <v>#DIV/0!</v>
      </c>
      <c r="AK224" s="4" t="str">
        <f t="shared" si="24"/>
        <v>#DIV/0!</v>
      </c>
      <c r="AL224" s="4" t="str">
        <f t="shared" si="24"/>
        <v>#DIV/0!</v>
      </c>
      <c r="AM224" s="4" t="str">
        <f t="shared" si="24"/>
        <v>#DIV/0!</v>
      </c>
      <c r="AN224" s="4" t="str">
        <f t="shared" si="24"/>
        <v>#DIV/0!</v>
      </c>
      <c r="AO224" s="4" t="str">
        <f t="shared" si="24"/>
        <v>#DIV/0!</v>
      </c>
      <c r="AP224" s="4" t="str">
        <f t="shared" si="24"/>
        <v>#DIV/0!</v>
      </c>
      <c r="AQ224" s="4" t="str">
        <f t="shared" si="24"/>
        <v>#DIV/0!</v>
      </c>
      <c r="AR224" s="4" t="str">
        <f t="shared" si="24"/>
        <v>#DIV/0!</v>
      </c>
      <c r="AS224" s="4" t="str">
        <f t="shared" si="24"/>
        <v>#DIV/0!</v>
      </c>
      <c r="AT224" s="4" t="str">
        <f t="shared" si="24"/>
        <v>#DIV/0!</v>
      </c>
      <c r="AU224" s="4" t="str">
        <f t="shared" si="24"/>
        <v>#DIV/0!</v>
      </c>
      <c r="AV224" s="4" t="str">
        <f t="shared" si="24"/>
        <v>#DIV/0!</v>
      </c>
      <c r="AW224" s="4" t="str">
        <f t="shared" si="24"/>
        <v>#DIV/0!</v>
      </c>
      <c r="AX224" s="4" t="str">
        <f t="shared" si="24"/>
        <v>#DIV/0!</v>
      </c>
      <c r="AY224" s="4" t="str">
        <f t="shared" si="24"/>
        <v>#DIV/0!</v>
      </c>
      <c r="AZ224" s="4" t="str">
        <f t="shared" si="24"/>
        <v>#DIV/0!</v>
      </c>
      <c r="BA224" s="4" t="str">
        <f t="shared" si="24"/>
        <v>#DIV/0!</v>
      </c>
      <c r="BB224" s="4" t="str">
        <f t="shared" si="24"/>
        <v>#DIV/0!</v>
      </c>
      <c r="BC224" s="4" t="str">
        <f t="shared" si="24"/>
        <v>#DIV/0!</v>
      </c>
      <c r="BD224" s="4" t="str">
        <f t="shared" si="24"/>
        <v>#DIV/0!</v>
      </c>
      <c r="BE224" s="4" t="str">
        <f t="shared" si="24"/>
        <v>#DIV/0!</v>
      </c>
      <c r="BF224" s="4" t="str">
        <f t="shared" si="24"/>
        <v>#DIV/0!</v>
      </c>
      <c r="BG224" s="4" t="str">
        <f t="shared" si="24"/>
        <v>#DIV/0!</v>
      </c>
      <c r="BH224" s="4" t="str">
        <f t="shared" si="24"/>
        <v>#DIV/0!</v>
      </c>
      <c r="BI224" s="4" t="str">
        <f t="shared" si="24"/>
        <v>#DIV/0!</v>
      </c>
      <c r="BJ224" s="4" t="str">
        <f t="shared" si="24"/>
        <v>#DIV/0!</v>
      </c>
      <c r="BK224" s="4" t="str">
        <f t="shared" si="24"/>
        <v>#DIV/0!</v>
      </c>
      <c r="BL224" s="4" t="str">
        <f t="shared" si="24"/>
        <v>#DIV/0!</v>
      </c>
      <c r="BM224" s="4" t="str">
        <f t="shared" si="24"/>
        <v>#DIV/0!</v>
      </c>
      <c r="BN224" s="4" t="str">
        <f t="shared" si="24"/>
        <v>#DIV/0!</v>
      </c>
      <c r="BO224" s="4" t="str">
        <f t="shared" si="24"/>
        <v>#DIV/0!</v>
      </c>
      <c r="BP224" s="4" t="str">
        <f t="shared" si="24"/>
        <v>#DIV/0!</v>
      </c>
      <c r="BQ224" s="4" t="str">
        <f t="shared" si="24"/>
        <v>#DIV/0!</v>
      </c>
      <c r="BR224" s="4" t="str">
        <f t="shared" si="24"/>
        <v>#DIV/0!</v>
      </c>
      <c r="BS224" s="4" t="str">
        <f t="shared" si="24"/>
        <v>#DIV/0!</v>
      </c>
      <c r="BT224" s="4" t="str">
        <f t="shared" si="24"/>
        <v>#DIV/0!</v>
      </c>
      <c r="BU224" s="4" t="str">
        <f t="shared" si="24"/>
        <v>#DIV/0!</v>
      </c>
      <c r="BV224" s="4" t="str">
        <f t="shared" si="24"/>
        <v>#DIV/0!</v>
      </c>
      <c r="BW224" s="4" t="str">
        <f t="shared" si="24"/>
        <v>#DIV/0!</v>
      </c>
      <c r="BX224" s="4" t="str">
        <f t="shared" si="24"/>
        <v>#DIV/0!</v>
      </c>
      <c r="BY224" s="4" t="str">
        <f t="shared" si="24"/>
        <v>#DIV/0!</v>
      </c>
      <c r="BZ224" s="4" t="str">
        <f t="shared" si="24"/>
        <v>#DIV/0!</v>
      </c>
      <c r="CA224" s="4" t="str">
        <f t="shared" si="24"/>
        <v>#DIV/0!</v>
      </c>
      <c r="CB224" s="4" t="str">
        <f t="shared" si="24"/>
        <v>#DIV/0!</v>
      </c>
      <c r="CC224" s="4" t="str">
        <f t="shared" si="24"/>
        <v>#DIV/0!</v>
      </c>
      <c r="CD224" s="4" t="str">
        <f t="shared" si="24"/>
        <v>#DIV/0!</v>
      </c>
      <c r="CE224" s="4" t="str">
        <f t="shared" si="24"/>
        <v>#DIV/0!</v>
      </c>
      <c r="CF224" s="4" t="str">
        <f t="shared" si="24"/>
        <v>#DIV/0!</v>
      </c>
      <c r="CG224" s="4" t="str">
        <f t="shared" si="24"/>
        <v>#DIV/0!</v>
      </c>
      <c r="CH224" s="4" t="str">
        <f t="shared" si="24"/>
        <v>#DIV/0!</v>
      </c>
      <c r="CI224" s="4" t="str">
        <f t="shared" si="24"/>
        <v>#DIV/0!</v>
      </c>
      <c r="CJ224" s="4" t="str">
        <f t="shared" si="24"/>
        <v>#DIV/0!</v>
      </c>
    </row>
    <row r="225" ht="15.75" customHeight="1">
      <c r="A225" s="15"/>
      <c r="B225" s="4" t="s">
        <v>126</v>
      </c>
      <c r="C225" s="4" t="str">
        <f t="shared" ref="C225:CJ225" si="25">C126/$E27</f>
        <v>#DIV/0!</v>
      </c>
      <c r="D225" s="4" t="str">
        <f t="shared" si="25"/>
        <v>#DIV/0!</v>
      </c>
      <c r="E225" s="4" t="str">
        <f t="shared" si="25"/>
        <v>#DIV/0!</v>
      </c>
      <c r="F225" s="4" t="str">
        <f t="shared" si="25"/>
        <v>#DIV/0!</v>
      </c>
      <c r="G225" s="4" t="str">
        <f t="shared" si="25"/>
        <v>#DIV/0!</v>
      </c>
      <c r="H225" s="4" t="str">
        <f t="shared" si="25"/>
        <v>#DIV/0!</v>
      </c>
      <c r="I225" s="4" t="str">
        <f t="shared" si="25"/>
        <v>#DIV/0!</v>
      </c>
      <c r="J225" s="4" t="str">
        <f t="shared" si="25"/>
        <v>#DIV/0!</v>
      </c>
      <c r="K225" s="4" t="str">
        <f t="shared" si="25"/>
        <v>#DIV/0!</v>
      </c>
      <c r="L225" s="4" t="str">
        <f t="shared" si="25"/>
        <v>#DIV/0!</v>
      </c>
      <c r="M225" s="4" t="str">
        <f t="shared" si="25"/>
        <v>#DIV/0!</v>
      </c>
      <c r="N225" s="4" t="str">
        <f t="shared" si="25"/>
        <v>#DIV/0!</v>
      </c>
      <c r="O225" s="4" t="str">
        <f t="shared" si="25"/>
        <v>#DIV/0!</v>
      </c>
      <c r="P225" s="4" t="str">
        <f t="shared" si="25"/>
        <v>#DIV/0!</v>
      </c>
      <c r="Q225" s="4" t="str">
        <f t="shared" si="25"/>
        <v>#DIV/0!</v>
      </c>
      <c r="R225" s="4" t="str">
        <f t="shared" si="25"/>
        <v>#DIV/0!</v>
      </c>
      <c r="S225" s="4" t="str">
        <f t="shared" si="25"/>
        <v>#DIV/0!</v>
      </c>
      <c r="T225" s="4" t="str">
        <f t="shared" si="25"/>
        <v>#DIV/0!</v>
      </c>
      <c r="U225" s="4" t="str">
        <f t="shared" si="25"/>
        <v>#DIV/0!</v>
      </c>
      <c r="V225" s="4" t="str">
        <f t="shared" si="25"/>
        <v>#DIV/0!</v>
      </c>
      <c r="W225" s="4" t="str">
        <f t="shared" si="25"/>
        <v>#DIV/0!</v>
      </c>
      <c r="X225" s="4" t="str">
        <f t="shared" si="25"/>
        <v>#DIV/0!</v>
      </c>
      <c r="Y225" s="4" t="str">
        <f t="shared" si="25"/>
        <v>#DIV/0!</v>
      </c>
      <c r="Z225" s="4" t="str">
        <f t="shared" si="25"/>
        <v>#DIV/0!</v>
      </c>
      <c r="AA225" s="4" t="str">
        <f t="shared" si="25"/>
        <v>#DIV/0!</v>
      </c>
      <c r="AB225" s="4" t="str">
        <f t="shared" si="25"/>
        <v>#DIV/0!</v>
      </c>
      <c r="AC225" s="4" t="str">
        <f t="shared" si="25"/>
        <v>#DIV/0!</v>
      </c>
      <c r="AD225" s="4" t="str">
        <f t="shared" si="25"/>
        <v>#DIV/0!</v>
      </c>
      <c r="AE225" s="4" t="str">
        <f t="shared" si="25"/>
        <v>#DIV/0!</v>
      </c>
      <c r="AF225" s="4" t="str">
        <f t="shared" si="25"/>
        <v>#DIV/0!</v>
      </c>
      <c r="AG225" s="4" t="str">
        <f t="shared" si="25"/>
        <v>#DIV/0!</v>
      </c>
      <c r="AH225" s="4" t="str">
        <f t="shared" si="25"/>
        <v>#DIV/0!</v>
      </c>
      <c r="AI225" s="4" t="str">
        <f t="shared" si="25"/>
        <v>#DIV/0!</v>
      </c>
      <c r="AJ225" s="4" t="str">
        <f t="shared" si="25"/>
        <v>#DIV/0!</v>
      </c>
      <c r="AK225" s="4" t="str">
        <f t="shared" si="25"/>
        <v>#DIV/0!</v>
      </c>
      <c r="AL225" s="4" t="str">
        <f t="shared" si="25"/>
        <v>#DIV/0!</v>
      </c>
      <c r="AM225" s="4" t="str">
        <f t="shared" si="25"/>
        <v>#DIV/0!</v>
      </c>
      <c r="AN225" s="4" t="str">
        <f t="shared" si="25"/>
        <v>#DIV/0!</v>
      </c>
      <c r="AO225" s="4" t="str">
        <f t="shared" si="25"/>
        <v>#DIV/0!</v>
      </c>
      <c r="AP225" s="4" t="str">
        <f t="shared" si="25"/>
        <v>#DIV/0!</v>
      </c>
      <c r="AQ225" s="4" t="str">
        <f t="shared" si="25"/>
        <v>#DIV/0!</v>
      </c>
      <c r="AR225" s="4" t="str">
        <f t="shared" si="25"/>
        <v>#DIV/0!</v>
      </c>
      <c r="AS225" s="4" t="str">
        <f t="shared" si="25"/>
        <v>#DIV/0!</v>
      </c>
      <c r="AT225" s="4" t="str">
        <f t="shared" si="25"/>
        <v>#DIV/0!</v>
      </c>
      <c r="AU225" s="4" t="str">
        <f t="shared" si="25"/>
        <v>#DIV/0!</v>
      </c>
      <c r="AV225" s="4" t="str">
        <f t="shared" si="25"/>
        <v>#DIV/0!</v>
      </c>
      <c r="AW225" s="4" t="str">
        <f t="shared" si="25"/>
        <v>#DIV/0!</v>
      </c>
      <c r="AX225" s="4" t="str">
        <f t="shared" si="25"/>
        <v>#DIV/0!</v>
      </c>
      <c r="AY225" s="4" t="str">
        <f t="shared" si="25"/>
        <v>#DIV/0!</v>
      </c>
      <c r="AZ225" s="4" t="str">
        <f t="shared" si="25"/>
        <v>#DIV/0!</v>
      </c>
      <c r="BA225" s="4" t="str">
        <f t="shared" si="25"/>
        <v>#DIV/0!</v>
      </c>
      <c r="BB225" s="4" t="str">
        <f t="shared" si="25"/>
        <v>#DIV/0!</v>
      </c>
      <c r="BC225" s="4" t="str">
        <f t="shared" si="25"/>
        <v>#DIV/0!</v>
      </c>
      <c r="BD225" s="4" t="str">
        <f t="shared" si="25"/>
        <v>#DIV/0!</v>
      </c>
      <c r="BE225" s="4" t="str">
        <f t="shared" si="25"/>
        <v>#DIV/0!</v>
      </c>
      <c r="BF225" s="4" t="str">
        <f t="shared" si="25"/>
        <v>#DIV/0!</v>
      </c>
      <c r="BG225" s="4" t="str">
        <f t="shared" si="25"/>
        <v>#DIV/0!</v>
      </c>
      <c r="BH225" s="4" t="str">
        <f t="shared" si="25"/>
        <v>#DIV/0!</v>
      </c>
      <c r="BI225" s="4" t="str">
        <f t="shared" si="25"/>
        <v>#DIV/0!</v>
      </c>
      <c r="BJ225" s="4" t="str">
        <f t="shared" si="25"/>
        <v>#DIV/0!</v>
      </c>
      <c r="BK225" s="4" t="str">
        <f t="shared" si="25"/>
        <v>#DIV/0!</v>
      </c>
      <c r="BL225" s="4" t="str">
        <f t="shared" si="25"/>
        <v>#DIV/0!</v>
      </c>
      <c r="BM225" s="4" t="str">
        <f t="shared" si="25"/>
        <v>#DIV/0!</v>
      </c>
      <c r="BN225" s="4" t="str">
        <f t="shared" si="25"/>
        <v>#DIV/0!</v>
      </c>
      <c r="BO225" s="4" t="str">
        <f t="shared" si="25"/>
        <v>#DIV/0!</v>
      </c>
      <c r="BP225" s="4" t="str">
        <f t="shared" si="25"/>
        <v>#DIV/0!</v>
      </c>
      <c r="BQ225" s="4" t="str">
        <f t="shared" si="25"/>
        <v>#DIV/0!</v>
      </c>
      <c r="BR225" s="4" t="str">
        <f t="shared" si="25"/>
        <v>#DIV/0!</v>
      </c>
      <c r="BS225" s="4" t="str">
        <f t="shared" si="25"/>
        <v>#DIV/0!</v>
      </c>
      <c r="BT225" s="4" t="str">
        <f t="shared" si="25"/>
        <v>#DIV/0!</v>
      </c>
      <c r="BU225" s="4" t="str">
        <f t="shared" si="25"/>
        <v>#DIV/0!</v>
      </c>
      <c r="BV225" s="4" t="str">
        <f t="shared" si="25"/>
        <v>#DIV/0!</v>
      </c>
      <c r="BW225" s="4" t="str">
        <f t="shared" si="25"/>
        <v>#DIV/0!</v>
      </c>
      <c r="BX225" s="4" t="str">
        <f t="shared" si="25"/>
        <v>#DIV/0!</v>
      </c>
      <c r="BY225" s="4" t="str">
        <f t="shared" si="25"/>
        <v>#DIV/0!</v>
      </c>
      <c r="BZ225" s="4" t="str">
        <f t="shared" si="25"/>
        <v>#DIV/0!</v>
      </c>
      <c r="CA225" s="4" t="str">
        <f t="shared" si="25"/>
        <v>#DIV/0!</v>
      </c>
      <c r="CB225" s="4" t="str">
        <f t="shared" si="25"/>
        <v>#DIV/0!</v>
      </c>
      <c r="CC225" s="4" t="str">
        <f t="shared" si="25"/>
        <v>#DIV/0!</v>
      </c>
      <c r="CD225" s="4" t="str">
        <f t="shared" si="25"/>
        <v>#DIV/0!</v>
      </c>
      <c r="CE225" s="4" t="str">
        <f t="shared" si="25"/>
        <v>#DIV/0!</v>
      </c>
      <c r="CF225" s="4" t="str">
        <f t="shared" si="25"/>
        <v>#DIV/0!</v>
      </c>
      <c r="CG225" s="4" t="str">
        <f t="shared" si="25"/>
        <v>#DIV/0!</v>
      </c>
      <c r="CH225" s="4" t="str">
        <f t="shared" si="25"/>
        <v>#DIV/0!</v>
      </c>
      <c r="CI225" s="4" t="str">
        <f t="shared" si="25"/>
        <v>#DIV/0!</v>
      </c>
      <c r="CJ225" s="4" t="str">
        <f t="shared" si="25"/>
        <v>#DIV/0!</v>
      </c>
    </row>
    <row r="226" ht="15.75" customHeight="1">
      <c r="A226" s="15"/>
      <c r="B226" s="4" t="s">
        <v>127</v>
      </c>
      <c r="C226" s="4" t="str">
        <f t="shared" ref="C226:CJ226" si="26">C127/$E28</f>
        <v>#DIV/0!</v>
      </c>
      <c r="D226" s="4" t="str">
        <f t="shared" si="26"/>
        <v>#DIV/0!</v>
      </c>
      <c r="E226" s="4" t="str">
        <f t="shared" si="26"/>
        <v>#DIV/0!</v>
      </c>
      <c r="F226" s="4" t="str">
        <f t="shared" si="26"/>
        <v>#DIV/0!</v>
      </c>
      <c r="G226" s="4" t="str">
        <f t="shared" si="26"/>
        <v>#DIV/0!</v>
      </c>
      <c r="H226" s="4" t="str">
        <f t="shared" si="26"/>
        <v>#DIV/0!</v>
      </c>
      <c r="I226" s="4" t="str">
        <f t="shared" si="26"/>
        <v>#DIV/0!</v>
      </c>
      <c r="J226" s="4" t="str">
        <f t="shared" si="26"/>
        <v>#DIV/0!</v>
      </c>
      <c r="K226" s="4" t="str">
        <f t="shared" si="26"/>
        <v>#DIV/0!</v>
      </c>
      <c r="L226" s="4" t="str">
        <f t="shared" si="26"/>
        <v>#DIV/0!</v>
      </c>
      <c r="M226" s="4" t="str">
        <f t="shared" si="26"/>
        <v>#DIV/0!</v>
      </c>
      <c r="N226" s="4" t="str">
        <f t="shared" si="26"/>
        <v>#DIV/0!</v>
      </c>
      <c r="O226" s="4" t="str">
        <f t="shared" si="26"/>
        <v>#DIV/0!</v>
      </c>
      <c r="P226" s="4" t="str">
        <f t="shared" si="26"/>
        <v>#DIV/0!</v>
      </c>
      <c r="Q226" s="4" t="str">
        <f t="shared" si="26"/>
        <v>#DIV/0!</v>
      </c>
      <c r="R226" s="4" t="str">
        <f t="shared" si="26"/>
        <v>#DIV/0!</v>
      </c>
      <c r="S226" s="4" t="str">
        <f t="shared" si="26"/>
        <v>#DIV/0!</v>
      </c>
      <c r="T226" s="4" t="str">
        <f t="shared" si="26"/>
        <v>#DIV/0!</v>
      </c>
      <c r="U226" s="4" t="str">
        <f t="shared" si="26"/>
        <v>#DIV/0!</v>
      </c>
      <c r="V226" s="4" t="str">
        <f t="shared" si="26"/>
        <v>#DIV/0!</v>
      </c>
      <c r="W226" s="4" t="str">
        <f t="shared" si="26"/>
        <v>#DIV/0!</v>
      </c>
      <c r="X226" s="4" t="str">
        <f t="shared" si="26"/>
        <v>#DIV/0!</v>
      </c>
      <c r="Y226" s="4" t="str">
        <f t="shared" si="26"/>
        <v>#DIV/0!</v>
      </c>
      <c r="Z226" s="4" t="str">
        <f t="shared" si="26"/>
        <v>#DIV/0!</v>
      </c>
      <c r="AA226" s="4" t="str">
        <f t="shared" si="26"/>
        <v>#DIV/0!</v>
      </c>
      <c r="AB226" s="4" t="str">
        <f t="shared" si="26"/>
        <v>#DIV/0!</v>
      </c>
      <c r="AC226" s="4" t="str">
        <f t="shared" si="26"/>
        <v>#DIV/0!</v>
      </c>
      <c r="AD226" s="4" t="str">
        <f t="shared" si="26"/>
        <v>#DIV/0!</v>
      </c>
      <c r="AE226" s="4" t="str">
        <f t="shared" si="26"/>
        <v>#DIV/0!</v>
      </c>
      <c r="AF226" s="4" t="str">
        <f t="shared" si="26"/>
        <v>#DIV/0!</v>
      </c>
      <c r="AG226" s="4" t="str">
        <f t="shared" si="26"/>
        <v>#DIV/0!</v>
      </c>
      <c r="AH226" s="4" t="str">
        <f t="shared" si="26"/>
        <v>#DIV/0!</v>
      </c>
      <c r="AI226" s="4" t="str">
        <f t="shared" si="26"/>
        <v>#DIV/0!</v>
      </c>
      <c r="AJ226" s="4" t="str">
        <f t="shared" si="26"/>
        <v>#DIV/0!</v>
      </c>
      <c r="AK226" s="4" t="str">
        <f t="shared" si="26"/>
        <v>#DIV/0!</v>
      </c>
      <c r="AL226" s="4" t="str">
        <f t="shared" si="26"/>
        <v>#DIV/0!</v>
      </c>
      <c r="AM226" s="4" t="str">
        <f t="shared" si="26"/>
        <v>#DIV/0!</v>
      </c>
      <c r="AN226" s="4" t="str">
        <f t="shared" si="26"/>
        <v>#DIV/0!</v>
      </c>
      <c r="AO226" s="4" t="str">
        <f t="shared" si="26"/>
        <v>#DIV/0!</v>
      </c>
      <c r="AP226" s="4" t="str">
        <f t="shared" si="26"/>
        <v>#DIV/0!</v>
      </c>
      <c r="AQ226" s="4" t="str">
        <f t="shared" si="26"/>
        <v>#DIV/0!</v>
      </c>
      <c r="AR226" s="4" t="str">
        <f t="shared" si="26"/>
        <v>#DIV/0!</v>
      </c>
      <c r="AS226" s="4" t="str">
        <f t="shared" si="26"/>
        <v>#DIV/0!</v>
      </c>
      <c r="AT226" s="4" t="str">
        <f t="shared" si="26"/>
        <v>#DIV/0!</v>
      </c>
      <c r="AU226" s="4" t="str">
        <f t="shared" si="26"/>
        <v>#DIV/0!</v>
      </c>
      <c r="AV226" s="4" t="str">
        <f t="shared" si="26"/>
        <v>#DIV/0!</v>
      </c>
      <c r="AW226" s="4" t="str">
        <f t="shared" si="26"/>
        <v>#DIV/0!</v>
      </c>
      <c r="AX226" s="4" t="str">
        <f t="shared" si="26"/>
        <v>#DIV/0!</v>
      </c>
      <c r="AY226" s="4" t="str">
        <f t="shared" si="26"/>
        <v>#DIV/0!</v>
      </c>
      <c r="AZ226" s="4" t="str">
        <f t="shared" si="26"/>
        <v>#DIV/0!</v>
      </c>
      <c r="BA226" s="4" t="str">
        <f t="shared" si="26"/>
        <v>#DIV/0!</v>
      </c>
      <c r="BB226" s="4" t="str">
        <f t="shared" si="26"/>
        <v>#DIV/0!</v>
      </c>
      <c r="BC226" s="4" t="str">
        <f t="shared" si="26"/>
        <v>#DIV/0!</v>
      </c>
      <c r="BD226" s="4" t="str">
        <f t="shared" si="26"/>
        <v>#DIV/0!</v>
      </c>
      <c r="BE226" s="4" t="str">
        <f t="shared" si="26"/>
        <v>#DIV/0!</v>
      </c>
      <c r="BF226" s="4" t="str">
        <f t="shared" si="26"/>
        <v>#DIV/0!</v>
      </c>
      <c r="BG226" s="4" t="str">
        <f t="shared" si="26"/>
        <v>#DIV/0!</v>
      </c>
      <c r="BH226" s="4" t="str">
        <f t="shared" si="26"/>
        <v>#DIV/0!</v>
      </c>
      <c r="BI226" s="4" t="str">
        <f t="shared" si="26"/>
        <v>#DIV/0!</v>
      </c>
      <c r="BJ226" s="4" t="str">
        <f t="shared" si="26"/>
        <v>#DIV/0!</v>
      </c>
      <c r="BK226" s="4" t="str">
        <f t="shared" si="26"/>
        <v>#DIV/0!</v>
      </c>
      <c r="BL226" s="4" t="str">
        <f t="shared" si="26"/>
        <v>#DIV/0!</v>
      </c>
      <c r="BM226" s="4" t="str">
        <f t="shared" si="26"/>
        <v>#DIV/0!</v>
      </c>
      <c r="BN226" s="4" t="str">
        <f t="shared" si="26"/>
        <v>#DIV/0!</v>
      </c>
      <c r="BO226" s="4" t="str">
        <f t="shared" si="26"/>
        <v>#DIV/0!</v>
      </c>
      <c r="BP226" s="4" t="str">
        <f t="shared" si="26"/>
        <v>#DIV/0!</v>
      </c>
      <c r="BQ226" s="4" t="str">
        <f t="shared" si="26"/>
        <v>#DIV/0!</v>
      </c>
      <c r="BR226" s="4" t="str">
        <f t="shared" si="26"/>
        <v>#DIV/0!</v>
      </c>
      <c r="BS226" s="4" t="str">
        <f t="shared" si="26"/>
        <v>#DIV/0!</v>
      </c>
      <c r="BT226" s="4" t="str">
        <f t="shared" si="26"/>
        <v>#DIV/0!</v>
      </c>
      <c r="BU226" s="4" t="str">
        <f t="shared" si="26"/>
        <v>#DIV/0!</v>
      </c>
      <c r="BV226" s="4" t="str">
        <f t="shared" si="26"/>
        <v>#DIV/0!</v>
      </c>
      <c r="BW226" s="4" t="str">
        <f t="shared" si="26"/>
        <v>#DIV/0!</v>
      </c>
      <c r="BX226" s="4" t="str">
        <f t="shared" si="26"/>
        <v>#DIV/0!</v>
      </c>
      <c r="BY226" s="4" t="str">
        <f t="shared" si="26"/>
        <v>#DIV/0!</v>
      </c>
      <c r="BZ226" s="4" t="str">
        <f t="shared" si="26"/>
        <v>#DIV/0!</v>
      </c>
      <c r="CA226" s="4" t="str">
        <f t="shared" si="26"/>
        <v>#DIV/0!</v>
      </c>
      <c r="CB226" s="4" t="str">
        <f t="shared" si="26"/>
        <v>#DIV/0!</v>
      </c>
      <c r="CC226" s="4" t="str">
        <f t="shared" si="26"/>
        <v>#DIV/0!</v>
      </c>
      <c r="CD226" s="4" t="str">
        <f t="shared" si="26"/>
        <v>#DIV/0!</v>
      </c>
      <c r="CE226" s="4" t="str">
        <f t="shared" si="26"/>
        <v>#DIV/0!</v>
      </c>
      <c r="CF226" s="4" t="str">
        <f t="shared" si="26"/>
        <v>#DIV/0!</v>
      </c>
      <c r="CG226" s="4" t="str">
        <f t="shared" si="26"/>
        <v>#DIV/0!</v>
      </c>
      <c r="CH226" s="4" t="str">
        <f t="shared" si="26"/>
        <v>#DIV/0!</v>
      </c>
      <c r="CI226" s="4" t="str">
        <f t="shared" si="26"/>
        <v>#DIV/0!</v>
      </c>
      <c r="CJ226" s="4" t="str">
        <f t="shared" si="26"/>
        <v>#DIV/0!</v>
      </c>
    </row>
    <row r="227" ht="15.75" customHeight="1">
      <c r="A227" s="15"/>
      <c r="B227" s="4" t="s">
        <v>128</v>
      </c>
      <c r="C227" s="4" t="str">
        <f t="shared" ref="C227:CJ227" si="27">C128/$E29</f>
        <v>#DIV/0!</v>
      </c>
      <c r="D227" s="4" t="str">
        <f t="shared" si="27"/>
        <v>#DIV/0!</v>
      </c>
      <c r="E227" s="4" t="str">
        <f t="shared" si="27"/>
        <v>#DIV/0!</v>
      </c>
      <c r="F227" s="4" t="str">
        <f t="shared" si="27"/>
        <v>#DIV/0!</v>
      </c>
      <c r="G227" s="4" t="str">
        <f t="shared" si="27"/>
        <v>#DIV/0!</v>
      </c>
      <c r="H227" s="4" t="str">
        <f t="shared" si="27"/>
        <v>#DIV/0!</v>
      </c>
      <c r="I227" s="4" t="str">
        <f t="shared" si="27"/>
        <v>#DIV/0!</v>
      </c>
      <c r="J227" s="4" t="str">
        <f t="shared" si="27"/>
        <v>#DIV/0!</v>
      </c>
      <c r="K227" s="4" t="str">
        <f t="shared" si="27"/>
        <v>#DIV/0!</v>
      </c>
      <c r="L227" s="4" t="str">
        <f t="shared" si="27"/>
        <v>#DIV/0!</v>
      </c>
      <c r="M227" s="4" t="str">
        <f t="shared" si="27"/>
        <v>#DIV/0!</v>
      </c>
      <c r="N227" s="4" t="str">
        <f t="shared" si="27"/>
        <v>#DIV/0!</v>
      </c>
      <c r="O227" s="4" t="str">
        <f t="shared" si="27"/>
        <v>#DIV/0!</v>
      </c>
      <c r="P227" s="4" t="str">
        <f t="shared" si="27"/>
        <v>#DIV/0!</v>
      </c>
      <c r="Q227" s="4" t="str">
        <f t="shared" si="27"/>
        <v>#DIV/0!</v>
      </c>
      <c r="R227" s="4" t="str">
        <f t="shared" si="27"/>
        <v>#DIV/0!</v>
      </c>
      <c r="S227" s="4" t="str">
        <f t="shared" si="27"/>
        <v>#DIV/0!</v>
      </c>
      <c r="T227" s="4" t="str">
        <f t="shared" si="27"/>
        <v>#DIV/0!</v>
      </c>
      <c r="U227" s="4" t="str">
        <f t="shared" si="27"/>
        <v>#DIV/0!</v>
      </c>
      <c r="V227" s="4" t="str">
        <f t="shared" si="27"/>
        <v>#DIV/0!</v>
      </c>
      <c r="W227" s="4" t="str">
        <f t="shared" si="27"/>
        <v>#DIV/0!</v>
      </c>
      <c r="X227" s="4" t="str">
        <f t="shared" si="27"/>
        <v>#DIV/0!</v>
      </c>
      <c r="Y227" s="4" t="str">
        <f t="shared" si="27"/>
        <v>#DIV/0!</v>
      </c>
      <c r="Z227" s="4" t="str">
        <f t="shared" si="27"/>
        <v>#DIV/0!</v>
      </c>
      <c r="AA227" s="4" t="str">
        <f t="shared" si="27"/>
        <v>#DIV/0!</v>
      </c>
      <c r="AB227" s="4" t="str">
        <f t="shared" si="27"/>
        <v>#DIV/0!</v>
      </c>
      <c r="AC227" s="4" t="str">
        <f t="shared" si="27"/>
        <v>#DIV/0!</v>
      </c>
      <c r="AD227" s="4" t="str">
        <f t="shared" si="27"/>
        <v>#DIV/0!</v>
      </c>
      <c r="AE227" s="4" t="str">
        <f t="shared" si="27"/>
        <v>#DIV/0!</v>
      </c>
      <c r="AF227" s="4" t="str">
        <f t="shared" si="27"/>
        <v>#DIV/0!</v>
      </c>
      <c r="AG227" s="4" t="str">
        <f t="shared" si="27"/>
        <v>#DIV/0!</v>
      </c>
      <c r="AH227" s="4" t="str">
        <f t="shared" si="27"/>
        <v>#DIV/0!</v>
      </c>
      <c r="AI227" s="4" t="str">
        <f t="shared" si="27"/>
        <v>#DIV/0!</v>
      </c>
      <c r="AJ227" s="4" t="str">
        <f t="shared" si="27"/>
        <v>#DIV/0!</v>
      </c>
      <c r="AK227" s="4" t="str">
        <f t="shared" si="27"/>
        <v>#DIV/0!</v>
      </c>
      <c r="AL227" s="4" t="str">
        <f t="shared" si="27"/>
        <v>#DIV/0!</v>
      </c>
      <c r="AM227" s="4" t="str">
        <f t="shared" si="27"/>
        <v>#DIV/0!</v>
      </c>
      <c r="AN227" s="4" t="str">
        <f t="shared" si="27"/>
        <v>#DIV/0!</v>
      </c>
      <c r="AO227" s="4" t="str">
        <f t="shared" si="27"/>
        <v>#DIV/0!</v>
      </c>
      <c r="AP227" s="4" t="str">
        <f t="shared" si="27"/>
        <v>#DIV/0!</v>
      </c>
      <c r="AQ227" s="4" t="str">
        <f t="shared" si="27"/>
        <v>#DIV/0!</v>
      </c>
      <c r="AR227" s="4" t="str">
        <f t="shared" si="27"/>
        <v>#DIV/0!</v>
      </c>
      <c r="AS227" s="4" t="str">
        <f t="shared" si="27"/>
        <v>#DIV/0!</v>
      </c>
      <c r="AT227" s="4" t="str">
        <f t="shared" si="27"/>
        <v>#DIV/0!</v>
      </c>
      <c r="AU227" s="4" t="str">
        <f t="shared" si="27"/>
        <v>#DIV/0!</v>
      </c>
      <c r="AV227" s="4" t="str">
        <f t="shared" si="27"/>
        <v>#DIV/0!</v>
      </c>
      <c r="AW227" s="4" t="str">
        <f t="shared" si="27"/>
        <v>#DIV/0!</v>
      </c>
      <c r="AX227" s="4" t="str">
        <f t="shared" si="27"/>
        <v>#DIV/0!</v>
      </c>
      <c r="AY227" s="4" t="str">
        <f t="shared" si="27"/>
        <v>#DIV/0!</v>
      </c>
      <c r="AZ227" s="4" t="str">
        <f t="shared" si="27"/>
        <v>#DIV/0!</v>
      </c>
      <c r="BA227" s="4" t="str">
        <f t="shared" si="27"/>
        <v>#DIV/0!</v>
      </c>
      <c r="BB227" s="4" t="str">
        <f t="shared" si="27"/>
        <v>#DIV/0!</v>
      </c>
      <c r="BC227" s="4" t="str">
        <f t="shared" si="27"/>
        <v>#DIV/0!</v>
      </c>
      <c r="BD227" s="4" t="str">
        <f t="shared" si="27"/>
        <v>#DIV/0!</v>
      </c>
      <c r="BE227" s="4" t="str">
        <f t="shared" si="27"/>
        <v>#DIV/0!</v>
      </c>
      <c r="BF227" s="4" t="str">
        <f t="shared" si="27"/>
        <v>#DIV/0!</v>
      </c>
      <c r="BG227" s="4" t="str">
        <f t="shared" si="27"/>
        <v>#DIV/0!</v>
      </c>
      <c r="BH227" s="4" t="str">
        <f t="shared" si="27"/>
        <v>#DIV/0!</v>
      </c>
      <c r="BI227" s="4" t="str">
        <f t="shared" si="27"/>
        <v>#DIV/0!</v>
      </c>
      <c r="BJ227" s="4" t="str">
        <f t="shared" si="27"/>
        <v>#DIV/0!</v>
      </c>
      <c r="BK227" s="4" t="str">
        <f t="shared" si="27"/>
        <v>#DIV/0!</v>
      </c>
      <c r="BL227" s="4" t="str">
        <f t="shared" si="27"/>
        <v>#DIV/0!</v>
      </c>
      <c r="BM227" s="4" t="str">
        <f t="shared" si="27"/>
        <v>#DIV/0!</v>
      </c>
      <c r="BN227" s="4" t="str">
        <f t="shared" si="27"/>
        <v>#DIV/0!</v>
      </c>
      <c r="BO227" s="4" t="str">
        <f t="shared" si="27"/>
        <v>#DIV/0!</v>
      </c>
      <c r="BP227" s="4" t="str">
        <f t="shared" si="27"/>
        <v>#DIV/0!</v>
      </c>
      <c r="BQ227" s="4" t="str">
        <f t="shared" si="27"/>
        <v>#DIV/0!</v>
      </c>
      <c r="BR227" s="4" t="str">
        <f t="shared" si="27"/>
        <v>#DIV/0!</v>
      </c>
      <c r="BS227" s="4" t="str">
        <f t="shared" si="27"/>
        <v>#DIV/0!</v>
      </c>
      <c r="BT227" s="4" t="str">
        <f t="shared" si="27"/>
        <v>#DIV/0!</v>
      </c>
      <c r="BU227" s="4" t="str">
        <f t="shared" si="27"/>
        <v>#DIV/0!</v>
      </c>
      <c r="BV227" s="4" t="str">
        <f t="shared" si="27"/>
        <v>#DIV/0!</v>
      </c>
      <c r="BW227" s="4" t="str">
        <f t="shared" si="27"/>
        <v>#DIV/0!</v>
      </c>
      <c r="BX227" s="4" t="str">
        <f t="shared" si="27"/>
        <v>#DIV/0!</v>
      </c>
      <c r="BY227" s="4" t="str">
        <f t="shared" si="27"/>
        <v>#DIV/0!</v>
      </c>
      <c r="BZ227" s="4" t="str">
        <f t="shared" si="27"/>
        <v>#DIV/0!</v>
      </c>
      <c r="CA227" s="4" t="str">
        <f t="shared" si="27"/>
        <v>#DIV/0!</v>
      </c>
      <c r="CB227" s="4" t="str">
        <f t="shared" si="27"/>
        <v>#DIV/0!</v>
      </c>
      <c r="CC227" s="4" t="str">
        <f t="shared" si="27"/>
        <v>#DIV/0!</v>
      </c>
      <c r="CD227" s="4" t="str">
        <f t="shared" si="27"/>
        <v>#DIV/0!</v>
      </c>
      <c r="CE227" s="4" t="str">
        <f t="shared" si="27"/>
        <v>#DIV/0!</v>
      </c>
      <c r="CF227" s="4" t="str">
        <f t="shared" si="27"/>
        <v>#DIV/0!</v>
      </c>
      <c r="CG227" s="4" t="str">
        <f t="shared" si="27"/>
        <v>#DIV/0!</v>
      </c>
      <c r="CH227" s="4" t="str">
        <f t="shared" si="27"/>
        <v>#DIV/0!</v>
      </c>
      <c r="CI227" s="4" t="str">
        <f t="shared" si="27"/>
        <v>#DIV/0!</v>
      </c>
      <c r="CJ227" s="4" t="str">
        <f t="shared" si="27"/>
        <v>#DIV/0!</v>
      </c>
    </row>
    <row r="228" ht="15.75" customHeight="1">
      <c r="A228" s="15"/>
      <c r="B228" s="4" t="s">
        <v>129</v>
      </c>
      <c r="C228" s="4" t="str">
        <f t="shared" ref="C228:CJ228" si="28">C129/$E30</f>
        <v>#DIV/0!</v>
      </c>
      <c r="D228" s="4" t="str">
        <f t="shared" si="28"/>
        <v>#DIV/0!</v>
      </c>
      <c r="E228" s="4" t="str">
        <f t="shared" si="28"/>
        <v>#DIV/0!</v>
      </c>
      <c r="F228" s="4" t="str">
        <f t="shared" si="28"/>
        <v>#DIV/0!</v>
      </c>
      <c r="G228" s="4" t="str">
        <f t="shared" si="28"/>
        <v>#DIV/0!</v>
      </c>
      <c r="H228" s="4" t="str">
        <f t="shared" si="28"/>
        <v>#DIV/0!</v>
      </c>
      <c r="I228" s="4" t="str">
        <f t="shared" si="28"/>
        <v>#DIV/0!</v>
      </c>
      <c r="J228" s="4" t="str">
        <f t="shared" si="28"/>
        <v>#DIV/0!</v>
      </c>
      <c r="K228" s="4" t="str">
        <f t="shared" si="28"/>
        <v>#DIV/0!</v>
      </c>
      <c r="L228" s="4" t="str">
        <f t="shared" si="28"/>
        <v>#DIV/0!</v>
      </c>
      <c r="M228" s="4" t="str">
        <f t="shared" si="28"/>
        <v>#DIV/0!</v>
      </c>
      <c r="N228" s="4" t="str">
        <f t="shared" si="28"/>
        <v>#DIV/0!</v>
      </c>
      <c r="O228" s="4" t="str">
        <f t="shared" si="28"/>
        <v>#DIV/0!</v>
      </c>
      <c r="P228" s="4" t="str">
        <f t="shared" si="28"/>
        <v>#DIV/0!</v>
      </c>
      <c r="Q228" s="4" t="str">
        <f t="shared" si="28"/>
        <v>#DIV/0!</v>
      </c>
      <c r="R228" s="4" t="str">
        <f t="shared" si="28"/>
        <v>#DIV/0!</v>
      </c>
      <c r="S228" s="4" t="str">
        <f t="shared" si="28"/>
        <v>#DIV/0!</v>
      </c>
      <c r="T228" s="4" t="str">
        <f t="shared" si="28"/>
        <v>#DIV/0!</v>
      </c>
      <c r="U228" s="4" t="str">
        <f t="shared" si="28"/>
        <v>#DIV/0!</v>
      </c>
      <c r="V228" s="4" t="str">
        <f t="shared" si="28"/>
        <v>#DIV/0!</v>
      </c>
      <c r="W228" s="4" t="str">
        <f t="shared" si="28"/>
        <v>#DIV/0!</v>
      </c>
      <c r="X228" s="4" t="str">
        <f t="shared" si="28"/>
        <v>#DIV/0!</v>
      </c>
      <c r="Y228" s="4" t="str">
        <f t="shared" si="28"/>
        <v>#DIV/0!</v>
      </c>
      <c r="Z228" s="4" t="str">
        <f t="shared" si="28"/>
        <v>#DIV/0!</v>
      </c>
      <c r="AA228" s="4" t="str">
        <f t="shared" si="28"/>
        <v>#DIV/0!</v>
      </c>
      <c r="AB228" s="4" t="str">
        <f t="shared" si="28"/>
        <v>#DIV/0!</v>
      </c>
      <c r="AC228" s="4" t="str">
        <f t="shared" si="28"/>
        <v>#DIV/0!</v>
      </c>
      <c r="AD228" s="4" t="str">
        <f t="shared" si="28"/>
        <v>#DIV/0!</v>
      </c>
      <c r="AE228" s="4" t="str">
        <f t="shared" si="28"/>
        <v>#DIV/0!</v>
      </c>
      <c r="AF228" s="4" t="str">
        <f t="shared" si="28"/>
        <v>#DIV/0!</v>
      </c>
      <c r="AG228" s="4" t="str">
        <f t="shared" si="28"/>
        <v>#DIV/0!</v>
      </c>
      <c r="AH228" s="4" t="str">
        <f t="shared" si="28"/>
        <v>#DIV/0!</v>
      </c>
      <c r="AI228" s="4" t="str">
        <f t="shared" si="28"/>
        <v>#DIV/0!</v>
      </c>
      <c r="AJ228" s="4" t="str">
        <f t="shared" si="28"/>
        <v>#DIV/0!</v>
      </c>
      <c r="AK228" s="4" t="str">
        <f t="shared" si="28"/>
        <v>#DIV/0!</v>
      </c>
      <c r="AL228" s="4" t="str">
        <f t="shared" si="28"/>
        <v>#DIV/0!</v>
      </c>
      <c r="AM228" s="4" t="str">
        <f t="shared" si="28"/>
        <v>#DIV/0!</v>
      </c>
      <c r="AN228" s="4" t="str">
        <f t="shared" si="28"/>
        <v>#DIV/0!</v>
      </c>
      <c r="AO228" s="4" t="str">
        <f t="shared" si="28"/>
        <v>#DIV/0!</v>
      </c>
      <c r="AP228" s="4" t="str">
        <f t="shared" si="28"/>
        <v>#DIV/0!</v>
      </c>
      <c r="AQ228" s="4" t="str">
        <f t="shared" si="28"/>
        <v>#DIV/0!</v>
      </c>
      <c r="AR228" s="4" t="str">
        <f t="shared" si="28"/>
        <v>#DIV/0!</v>
      </c>
      <c r="AS228" s="4" t="str">
        <f t="shared" si="28"/>
        <v>#DIV/0!</v>
      </c>
      <c r="AT228" s="4" t="str">
        <f t="shared" si="28"/>
        <v>#DIV/0!</v>
      </c>
      <c r="AU228" s="4" t="str">
        <f t="shared" si="28"/>
        <v>#DIV/0!</v>
      </c>
      <c r="AV228" s="4" t="str">
        <f t="shared" si="28"/>
        <v>#DIV/0!</v>
      </c>
      <c r="AW228" s="4" t="str">
        <f t="shared" si="28"/>
        <v>#DIV/0!</v>
      </c>
      <c r="AX228" s="4" t="str">
        <f t="shared" si="28"/>
        <v>#DIV/0!</v>
      </c>
      <c r="AY228" s="4" t="str">
        <f t="shared" si="28"/>
        <v>#DIV/0!</v>
      </c>
      <c r="AZ228" s="4" t="str">
        <f t="shared" si="28"/>
        <v>#DIV/0!</v>
      </c>
      <c r="BA228" s="4" t="str">
        <f t="shared" si="28"/>
        <v>#DIV/0!</v>
      </c>
      <c r="BB228" s="4" t="str">
        <f t="shared" si="28"/>
        <v>#DIV/0!</v>
      </c>
      <c r="BC228" s="4" t="str">
        <f t="shared" si="28"/>
        <v>#DIV/0!</v>
      </c>
      <c r="BD228" s="4" t="str">
        <f t="shared" si="28"/>
        <v>#DIV/0!</v>
      </c>
      <c r="BE228" s="4" t="str">
        <f t="shared" si="28"/>
        <v>#DIV/0!</v>
      </c>
      <c r="BF228" s="4" t="str">
        <f t="shared" si="28"/>
        <v>#DIV/0!</v>
      </c>
      <c r="BG228" s="4" t="str">
        <f t="shared" si="28"/>
        <v>#DIV/0!</v>
      </c>
      <c r="BH228" s="4" t="str">
        <f t="shared" si="28"/>
        <v>#DIV/0!</v>
      </c>
      <c r="BI228" s="4" t="str">
        <f t="shared" si="28"/>
        <v>#DIV/0!</v>
      </c>
      <c r="BJ228" s="4" t="str">
        <f t="shared" si="28"/>
        <v>#DIV/0!</v>
      </c>
      <c r="BK228" s="4" t="str">
        <f t="shared" si="28"/>
        <v>#DIV/0!</v>
      </c>
      <c r="BL228" s="4" t="str">
        <f t="shared" si="28"/>
        <v>#DIV/0!</v>
      </c>
      <c r="BM228" s="4" t="str">
        <f t="shared" si="28"/>
        <v>#DIV/0!</v>
      </c>
      <c r="BN228" s="4" t="str">
        <f t="shared" si="28"/>
        <v>#DIV/0!</v>
      </c>
      <c r="BO228" s="4" t="str">
        <f t="shared" si="28"/>
        <v>#DIV/0!</v>
      </c>
      <c r="BP228" s="4" t="str">
        <f t="shared" si="28"/>
        <v>#DIV/0!</v>
      </c>
      <c r="BQ228" s="4" t="str">
        <f t="shared" si="28"/>
        <v>#DIV/0!</v>
      </c>
      <c r="BR228" s="4" t="str">
        <f t="shared" si="28"/>
        <v>#DIV/0!</v>
      </c>
      <c r="BS228" s="4" t="str">
        <f t="shared" si="28"/>
        <v>#DIV/0!</v>
      </c>
      <c r="BT228" s="4" t="str">
        <f t="shared" si="28"/>
        <v>#DIV/0!</v>
      </c>
      <c r="BU228" s="4" t="str">
        <f t="shared" si="28"/>
        <v>#DIV/0!</v>
      </c>
      <c r="BV228" s="4" t="str">
        <f t="shared" si="28"/>
        <v>#DIV/0!</v>
      </c>
      <c r="BW228" s="4" t="str">
        <f t="shared" si="28"/>
        <v>#DIV/0!</v>
      </c>
      <c r="BX228" s="4" t="str">
        <f t="shared" si="28"/>
        <v>#DIV/0!</v>
      </c>
      <c r="BY228" s="4" t="str">
        <f t="shared" si="28"/>
        <v>#DIV/0!</v>
      </c>
      <c r="BZ228" s="4" t="str">
        <f t="shared" si="28"/>
        <v>#DIV/0!</v>
      </c>
      <c r="CA228" s="4" t="str">
        <f t="shared" si="28"/>
        <v>#DIV/0!</v>
      </c>
      <c r="CB228" s="4" t="str">
        <f t="shared" si="28"/>
        <v>#DIV/0!</v>
      </c>
      <c r="CC228" s="4" t="str">
        <f t="shared" si="28"/>
        <v>#DIV/0!</v>
      </c>
      <c r="CD228" s="4" t="str">
        <f t="shared" si="28"/>
        <v>#DIV/0!</v>
      </c>
      <c r="CE228" s="4" t="str">
        <f t="shared" si="28"/>
        <v>#DIV/0!</v>
      </c>
      <c r="CF228" s="4" t="str">
        <f t="shared" si="28"/>
        <v>#DIV/0!</v>
      </c>
      <c r="CG228" s="4" t="str">
        <f t="shared" si="28"/>
        <v>#DIV/0!</v>
      </c>
      <c r="CH228" s="4" t="str">
        <f t="shared" si="28"/>
        <v>#DIV/0!</v>
      </c>
      <c r="CI228" s="4" t="str">
        <f t="shared" si="28"/>
        <v>#DIV/0!</v>
      </c>
      <c r="CJ228" s="4" t="str">
        <f t="shared" si="28"/>
        <v>#DIV/0!</v>
      </c>
    </row>
    <row r="229" ht="15.75" customHeight="1">
      <c r="A229" s="15"/>
      <c r="B229" s="4" t="s">
        <v>130</v>
      </c>
      <c r="C229" s="4" t="str">
        <f t="shared" ref="C229:CJ229" si="29">C130/$E31</f>
        <v>#DIV/0!</v>
      </c>
      <c r="D229" s="4" t="str">
        <f t="shared" si="29"/>
        <v>#DIV/0!</v>
      </c>
      <c r="E229" s="4" t="str">
        <f t="shared" si="29"/>
        <v>#DIV/0!</v>
      </c>
      <c r="F229" s="4" t="str">
        <f t="shared" si="29"/>
        <v>#DIV/0!</v>
      </c>
      <c r="G229" s="4" t="str">
        <f t="shared" si="29"/>
        <v>#DIV/0!</v>
      </c>
      <c r="H229" s="4" t="str">
        <f t="shared" si="29"/>
        <v>#DIV/0!</v>
      </c>
      <c r="I229" s="4" t="str">
        <f t="shared" si="29"/>
        <v>#DIV/0!</v>
      </c>
      <c r="J229" s="4" t="str">
        <f t="shared" si="29"/>
        <v>#DIV/0!</v>
      </c>
      <c r="K229" s="4" t="str">
        <f t="shared" si="29"/>
        <v>#DIV/0!</v>
      </c>
      <c r="L229" s="4" t="str">
        <f t="shared" si="29"/>
        <v>#DIV/0!</v>
      </c>
      <c r="M229" s="4" t="str">
        <f t="shared" si="29"/>
        <v>#DIV/0!</v>
      </c>
      <c r="N229" s="4" t="str">
        <f t="shared" si="29"/>
        <v>#DIV/0!</v>
      </c>
      <c r="O229" s="4" t="str">
        <f t="shared" si="29"/>
        <v>#DIV/0!</v>
      </c>
      <c r="P229" s="4" t="str">
        <f t="shared" si="29"/>
        <v>#DIV/0!</v>
      </c>
      <c r="Q229" s="4" t="str">
        <f t="shared" si="29"/>
        <v>#DIV/0!</v>
      </c>
      <c r="R229" s="4" t="str">
        <f t="shared" si="29"/>
        <v>#DIV/0!</v>
      </c>
      <c r="S229" s="4" t="str">
        <f t="shared" si="29"/>
        <v>#DIV/0!</v>
      </c>
      <c r="T229" s="4" t="str">
        <f t="shared" si="29"/>
        <v>#DIV/0!</v>
      </c>
      <c r="U229" s="4" t="str">
        <f t="shared" si="29"/>
        <v>#DIV/0!</v>
      </c>
      <c r="V229" s="4" t="str">
        <f t="shared" si="29"/>
        <v>#DIV/0!</v>
      </c>
      <c r="W229" s="4" t="str">
        <f t="shared" si="29"/>
        <v>#DIV/0!</v>
      </c>
      <c r="X229" s="4" t="str">
        <f t="shared" si="29"/>
        <v>#DIV/0!</v>
      </c>
      <c r="Y229" s="4" t="str">
        <f t="shared" si="29"/>
        <v>#DIV/0!</v>
      </c>
      <c r="Z229" s="4" t="str">
        <f t="shared" si="29"/>
        <v>#DIV/0!</v>
      </c>
      <c r="AA229" s="4" t="str">
        <f t="shared" si="29"/>
        <v>#DIV/0!</v>
      </c>
      <c r="AB229" s="4" t="str">
        <f t="shared" si="29"/>
        <v>#DIV/0!</v>
      </c>
      <c r="AC229" s="4" t="str">
        <f t="shared" si="29"/>
        <v>#DIV/0!</v>
      </c>
      <c r="AD229" s="4" t="str">
        <f t="shared" si="29"/>
        <v>#DIV/0!</v>
      </c>
      <c r="AE229" s="4" t="str">
        <f t="shared" si="29"/>
        <v>#DIV/0!</v>
      </c>
      <c r="AF229" s="4" t="str">
        <f t="shared" si="29"/>
        <v>#DIV/0!</v>
      </c>
      <c r="AG229" s="4" t="str">
        <f t="shared" si="29"/>
        <v>#DIV/0!</v>
      </c>
      <c r="AH229" s="4" t="str">
        <f t="shared" si="29"/>
        <v>#DIV/0!</v>
      </c>
      <c r="AI229" s="4" t="str">
        <f t="shared" si="29"/>
        <v>#DIV/0!</v>
      </c>
      <c r="AJ229" s="4" t="str">
        <f t="shared" si="29"/>
        <v>#DIV/0!</v>
      </c>
      <c r="AK229" s="4" t="str">
        <f t="shared" si="29"/>
        <v>#DIV/0!</v>
      </c>
      <c r="AL229" s="4" t="str">
        <f t="shared" si="29"/>
        <v>#DIV/0!</v>
      </c>
      <c r="AM229" s="4" t="str">
        <f t="shared" si="29"/>
        <v>#DIV/0!</v>
      </c>
      <c r="AN229" s="4" t="str">
        <f t="shared" si="29"/>
        <v>#DIV/0!</v>
      </c>
      <c r="AO229" s="4" t="str">
        <f t="shared" si="29"/>
        <v>#DIV/0!</v>
      </c>
      <c r="AP229" s="4" t="str">
        <f t="shared" si="29"/>
        <v>#DIV/0!</v>
      </c>
      <c r="AQ229" s="4" t="str">
        <f t="shared" si="29"/>
        <v>#DIV/0!</v>
      </c>
      <c r="AR229" s="4" t="str">
        <f t="shared" si="29"/>
        <v>#DIV/0!</v>
      </c>
      <c r="AS229" s="4" t="str">
        <f t="shared" si="29"/>
        <v>#DIV/0!</v>
      </c>
      <c r="AT229" s="4" t="str">
        <f t="shared" si="29"/>
        <v>#DIV/0!</v>
      </c>
      <c r="AU229" s="4" t="str">
        <f t="shared" si="29"/>
        <v>#DIV/0!</v>
      </c>
      <c r="AV229" s="4" t="str">
        <f t="shared" si="29"/>
        <v>#DIV/0!</v>
      </c>
      <c r="AW229" s="4" t="str">
        <f t="shared" si="29"/>
        <v>#DIV/0!</v>
      </c>
      <c r="AX229" s="4" t="str">
        <f t="shared" si="29"/>
        <v>#DIV/0!</v>
      </c>
      <c r="AY229" s="4" t="str">
        <f t="shared" si="29"/>
        <v>#DIV/0!</v>
      </c>
      <c r="AZ229" s="4" t="str">
        <f t="shared" si="29"/>
        <v>#DIV/0!</v>
      </c>
      <c r="BA229" s="4" t="str">
        <f t="shared" si="29"/>
        <v>#DIV/0!</v>
      </c>
      <c r="BB229" s="4" t="str">
        <f t="shared" si="29"/>
        <v>#DIV/0!</v>
      </c>
      <c r="BC229" s="4" t="str">
        <f t="shared" si="29"/>
        <v>#DIV/0!</v>
      </c>
      <c r="BD229" s="4" t="str">
        <f t="shared" si="29"/>
        <v>#DIV/0!</v>
      </c>
      <c r="BE229" s="4" t="str">
        <f t="shared" si="29"/>
        <v>#DIV/0!</v>
      </c>
      <c r="BF229" s="4" t="str">
        <f t="shared" si="29"/>
        <v>#DIV/0!</v>
      </c>
      <c r="BG229" s="4" t="str">
        <f t="shared" si="29"/>
        <v>#DIV/0!</v>
      </c>
      <c r="BH229" s="4" t="str">
        <f t="shared" si="29"/>
        <v>#DIV/0!</v>
      </c>
      <c r="BI229" s="4" t="str">
        <f t="shared" si="29"/>
        <v>#DIV/0!</v>
      </c>
      <c r="BJ229" s="4" t="str">
        <f t="shared" si="29"/>
        <v>#DIV/0!</v>
      </c>
      <c r="BK229" s="4" t="str">
        <f t="shared" si="29"/>
        <v>#DIV/0!</v>
      </c>
      <c r="BL229" s="4" t="str">
        <f t="shared" si="29"/>
        <v>#DIV/0!</v>
      </c>
      <c r="BM229" s="4" t="str">
        <f t="shared" si="29"/>
        <v>#DIV/0!</v>
      </c>
      <c r="BN229" s="4" t="str">
        <f t="shared" si="29"/>
        <v>#DIV/0!</v>
      </c>
      <c r="BO229" s="4" t="str">
        <f t="shared" si="29"/>
        <v>#DIV/0!</v>
      </c>
      <c r="BP229" s="4" t="str">
        <f t="shared" si="29"/>
        <v>#DIV/0!</v>
      </c>
      <c r="BQ229" s="4" t="str">
        <f t="shared" si="29"/>
        <v>#DIV/0!</v>
      </c>
      <c r="BR229" s="4" t="str">
        <f t="shared" si="29"/>
        <v>#DIV/0!</v>
      </c>
      <c r="BS229" s="4" t="str">
        <f t="shared" si="29"/>
        <v>#DIV/0!</v>
      </c>
      <c r="BT229" s="4" t="str">
        <f t="shared" si="29"/>
        <v>#DIV/0!</v>
      </c>
      <c r="BU229" s="4" t="str">
        <f t="shared" si="29"/>
        <v>#DIV/0!</v>
      </c>
      <c r="BV229" s="4" t="str">
        <f t="shared" si="29"/>
        <v>#DIV/0!</v>
      </c>
      <c r="BW229" s="4" t="str">
        <f t="shared" si="29"/>
        <v>#DIV/0!</v>
      </c>
      <c r="BX229" s="4" t="str">
        <f t="shared" si="29"/>
        <v>#DIV/0!</v>
      </c>
      <c r="BY229" s="4" t="str">
        <f t="shared" si="29"/>
        <v>#DIV/0!</v>
      </c>
      <c r="BZ229" s="4" t="str">
        <f t="shared" si="29"/>
        <v>#DIV/0!</v>
      </c>
      <c r="CA229" s="4" t="str">
        <f t="shared" si="29"/>
        <v>#DIV/0!</v>
      </c>
      <c r="CB229" s="4" t="str">
        <f t="shared" si="29"/>
        <v>#DIV/0!</v>
      </c>
      <c r="CC229" s="4" t="str">
        <f t="shared" si="29"/>
        <v>#DIV/0!</v>
      </c>
      <c r="CD229" s="4" t="str">
        <f t="shared" si="29"/>
        <v>#DIV/0!</v>
      </c>
      <c r="CE229" s="4" t="str">
        <f t="shared" si="29"/>
        <v>#DIV/0!</v>
      </c>
      <c r="CF229" s="4" t="str">
        <f t="shared" si="29"/>
        <v>#DIV/0!</v>
      </c>
      <c r="CG229" s="4" t="str">
        <f t="shared" si="29"/>
        <v>#DIV/0!</v>
      </c>
      <c r="CH229" s="4" t="str">
        <f t="shared" si="29"/>
        <v>#DIV/0!</v>
      </c>
      <c r="CI229" s="4" t="str">
        <f t="shared" si="29"/>
        <v>#DIV/0!</v>
      </c>
      <c r="CJ229" s="4" t="str">
        <f t="shared" si="29"/>
        <v>#DIV/0!</v>
      </c>
    </row>
    <row r="230" ht="15.75" customHeight="1">
      <c r="A230" s="15"/>
      <c r="B230" s="4" t="s">
        <v>131</v>
      </c>
      <c r="C230" s="4" t="str">
        <f t="shared" ref="C230:CJ230" si="30">C131/$E32</f>
        <v>#DIV/0!</v>
      </c>
      <c r="D230" s="4" t="str">
        <f t="shared" si="30"/>
        <v>#DIV/0!</v>
      </c>
      <c r="E230" s="4" t="str">
        <f t="shared" si="30"/>
        <v>#DIV/0!</v>
      </c>
      <c r="F230" s="4" t="str">
        <f t="shared" si="30"/>
        <v>#DIV/0!</v>
      </c>
      <c r="G230" s="4" t="str">
        <f t="shared" si="30"/>
        <v>#DIV/0!</v>
      </c>
      <c r="H230" s="4" t="str">
        <f t="shared" si="30"/>
        <v>#DIV/0!</v>
      </c>
      <c r="I230" s="4" t="str">
        <f t="shared" si="30"/>
        <v>#DIV/0!</v>
      </c>
      <c r="J230" s="4" t="str">
        <f t="shared" si="30"/>
        <v>#DIV/0!</v>
      </c>
      <c r="K230" s="4" t="str">
        <f t="shared" si="30"/>
        <v>#DIV/0!</v>
      </c>
      <c r="L230" s="4" t="str">
        <f t="shared" si="30"/>
        <v>#DIV/0!</v>
      </c>
      <c r="M230" s="4" t="str">
        <f t="shared" si="30"/>
        <v>#DIV/0!</v>
      </c>
      <c r="N230" s="4" t="str">
        <f t="shared" si="30"/>
        <v>#DIV/0!</v>
      </c>
      <c r="O230" s="4" t="str">
        <f t="shared" si="30"/>
        <v>#DIV/0!</v>
      </c>
      <c r="P230" s="4" t="str">
        <f t="shared" si="30"/>
        <v>#DIV/0!</v>
      </c>
      <c r="Q230" s="4" t="str">
        <f t="shared" si="30"/>
        <v>#DIV/0!</v>
      </c>
      <c r="R230" s="4" t="str">
        <f t="shared" si="30"/>
        <v>#DIV/0!</v>
      </c>
      <c r="S230" s="4" t="str">
        <f t="shared" si="30"/>
        <v>#DIV/0!</v>
      </c>
      <c r="T230" s="4" t="str">
        <f t="shared" si="30"/>
        <v>#DIV/0!</v>
      </c>
      <c r="U230" s="4" t="str">
        <f t="shared" si="30"/>
        <v>#DIV/0!</v>
      </c>
      <c r="V230" s="4" t="str">
        <f t="shared" si="30"/>
        <v>#DIV/0!</v>
      </c>
      <c r="W230" s="4" t="str">
        <f t="shared" si="30"/>
        <v>#DIV/0!</v>
      </c>
      <c r="X230" s="4" t="str">
        <f t="shared" si="30"/>
        <v>#DIV/0!</v>
      </c>
      <c r="Y230" s="4" t="str">
        <f t="shared" si="30"/>
        <v>#DIV/0!</v>
      </c>
      <c r="Z230" s="4" t="str">
        <f t="shared" si="30"/>
        <v>#DIV/0!</v>
      </c>
      <c r="AA230" s="4" t="str">
        <f t="shared" si="30"/>
        <v>#DIV/0!</v>
      </c>
      <c r="AB230" s="4" t="str">
        <f t="shared" si="30"/>
        <v>#DIV/0!</v>
      </c>
      <c r="AC230" s="4" t="str">
        <f t="shared" si="30"/>
        <v>#DIV/0!</v>
      </c>
      <c r="AD230" s="4" t="str">
        <f t="shared" si="30"/>
        <v>#DIV/0!</v>
      </c>
      <c r="AE230" s="4" t="str">
        <f t="shared" si="30"/>
        <v>#DIV/0!</v>
      </c>
      <c r="AF230" s="4" t="str">
        <f t="shared" si="30"/>
        <v>#DIV/0!</v>
      </c>
      <c r="AG230" s="4" t="str">
        <f t="shared" si="30"/>
        <v>#DIV/0!</v>
      </c>
      <c r="AH230" s="4" t="str">
        <f t="shared" si="30"/>
        <v>#DIV/0!</v>
      </c>
      <c r="AI230" s="4" t="str">
        <f t="shared" si="30"/>
        <v>#DIV/0!</v>
      </c>
      <c r="AJ230" s="4" t="str">
        <f t="shared" si="30"/>
        <v>#DIV/0!</v>
      </c>
      <c r="AK230" s="4" t="str">
        <f t="shared" si="30"/>
        <v>#DIV/0!</v>
      </c>
      <c r="AL230" s="4" t="str">
        <f t="shared" si="30"/>
        <v>#DIV/0!</v>
      </c>
      <c r="AM230" s="4" t="str">
        <f t="shared" si="30"/>
        <v>#DIV/0!</v>
      </c>
      <c r="AN230" s="4" t="str">
        <f t="shared" si="30"/>
        <v>#DIV/0!</v>
      </c>
      <c r="AO230" s="4" t="str">
        <f t="shared" si="30"/>
        <v>#DIV/0!</v>
      </c>
      <c r="AP230" s="4" t="str">
        <f t="shared" si="30"/>
        <v>#DIV/0!</v>
      </c>
      <c r="AQ230" s="4" t="str">
        <f t="shared" si="30"/>
        <v>#DIV/0!</v>
      </c>
      <c r="AR230" s="4" t="str">
        <f t="shared" si="30"/>
        <v>#DIV/0!</v>
      </c>
      <c r="AS230" s="4" t="str">
        <f t="shared" si="30"/>
        <v>#DIV/0!</v>
      </c>
      <c r="AT230" s="4" t="str">
        <f t="shared" si="30"/>
        <v>#DIV/0!</v>
      </c>
      <c r="AU230" s="4" t="str">
        <f t="shared" si="30"/>
        <v>#DIV/0!</v>
      </c>
      <c r="AV230" s="4" t="str">
        <f t="shared" si="30"/>
        <v>#DIV/0!</v>
      </c>
      <c r="AW230" s="4" t="str">
        <f t="shared" si="30"/>
        <v>#DIV/0!</v>
      </c>
      <c r="AX230" s="4" t="str">
        <f t="shared" si="30"/>
        <v>#DIV/0!</v>
      </c>
      <c r="AY230" s="4" t="str">
        <f t="shared" si="30"/>
        <v>#DIV/0!</v>
      </c>
      <c r="AZ230" s="4" t="str">
        <f t="shared" si="30"/>
        <v>#DIV/0!</v>
      </c>
      <c r="BA230" s="4" t="str">
        <f t="shared" si="30"/>
        <v>#DIV/0!</v>
      </c>
      <c r="BB230" s="4" t="str">
        <f t="shared" si="30"/>
        <v>#DIV/0!</v>
      </c>
      <c r="BC230" s="4" t="str">
        <f t="shared" si="30"/>
        <v>#DIV/0!</v>
      </c>
      <c r="BD230" s="4" t="str">
        <f t="shared" si="30"/>
        <v>#DIV/0!</v>
      </c>
      <c r="BE230" s="4" t="str">
        <f t="shared" si="30"/>
        <v>#DIV/0!</v>
      </c>
      <c r="BF230" s="4" t="str">
        <f t="shared" si="30"/>
        <v>#DIV/0!</v>
      </c>
      <c r="BG230" s="4" t="str">
        <f t="shared" si="30"/>
        <v>#DIV/0!</v>
      </c>
      <c r="BH230" s="4" t="str">
        <f t="shared" si="30"/>
        <v>#DIV/0!</v>
      </c>
      <c r="BI230" s="4" t="str">
        <f t="shared" si="30"/>
        <v>#DIV/0!</v>
      </c>
      <c r="BJ230" s="4" t="str">
        <f t="shared" si="30"/>
        <v>#DIV/0!</v>
      </c>
      <c r="BK230" s="4" t="str">
        <f t="shared" si="30"/>
        <v>#DIV/0!</v>
      </c>
      <c r="BL230" s="4" t="str">
        <f t="shared" si="30"/>
        <v>#DIV/0!</v>
      </c>
      <c r="BM230" s="4" t="str">
        <f t="shared" si="30"/>
        <v>#DIV/0!</v>
      </c>
      <c r="BN230" s="4" t="str">
        <f t="shared" si="30"/>
        <v>#DIV/0!</v>
      </c>
      <c r="BO230" s="4" t="str">
        <f t="shared" si="30"/>
        <v>#DIV/0!</v>
      </c>
      <c r="BP230" s="4" t="str">
        <f t="shared" si="30"/>
        <v>#DIV/0!</v>
      </c>
      <c r="BQ230" s="4" t="str">
        <f t="shared" si="30"/>
        <v>#DIV/0!</v>
      </c>
      <c r="BR230" s="4" t="str">
        <f t="shared" si="30"/>
        <v>#DIV/0!</v>
      </c>
      <c r="BS230" s="4" t="str">
        <f t="shared" si="30"/>
        <v>#DIV/0!</v>
      </c>
      <c r="BT230" s="4" t="str">
        <f t="shared" si="30"/>
        <v>#DIV/0!</v>
      </c>
      <c r="BU230" s="4" t="str">
        <f t="shared" si="30"/>
        <v>#DIV/0!</v>
      </c>
      <c r="BV230" s="4" t="str">
        <f t="shared" si="30"/>
        <v>#DIV/0!</v>
      </c>
      <c r="BW230" s="4" t="str">
        <f t="shared" si="30"/>
        <v>#DIV/0!</v>
      </c>
      <c r="BX230" s="4" t="str">
        <f t="shared" si="30"/>
        <v>#DIV/0!</v>
      </c>
      <c r="BY230" s="4" t="str">
        <f t="shared" si="30"/>
        <v>#DIV/0!</v>
      </c>
      <c r="BZ230" s="4" t="str">
        <f t="shared" si="30"/>
        <v>#DIV/0!</v>
      </c>
      <c r="CA230" s="4" t="str">
        <f t="shared" si="30"/>
        <v>#DIV/0!</v>
      </c>
      <c r="CB230" s="4" t="str">
        <f t="shared" si="30"/>
        <v>#DIV/0!</v>
      </c>
      <c r="CC230" s="4" t="str">
        <f t="shared" si="30"/>
        <v>#DIV/0!</v>
      </c>
      <c r="CD230" s="4" t="str">
        <f t="shared" si="30"/>
        <v>#DIV/0!</v>
      </c>
      <c r="CE230" s="4" t="str">
        <f t="shared" si="30"/>
        <v>#DIV/0!</v>
      </c>
      <c r="CF230" s="4" t="str">
        <f t="shared" si="30"/>
        <v>#DIV/0!</v>
      </c>
      <c r="CG230" s="4" t="str">
        <f t="shared" si="30"/>
        <v>#DIV/0!</v>
      </c>
      <c r="CH230" s="4" t="str">
        <f t="shared" si="30"/>
        <v>#DIV/0!</v>
      </c>
      <c r="CI230" s="4" t="str">
        <f t="shared" si="30"/>
        <v>#DIV/0!</v>
      </c>
      <c r="CJ230" s="4" t="str">
        <f t="shared" si="30"/>
        <v>#DIV/0!</v>
      </c>
    </row>
    <row r="231" ht="15.75" customHeight="1">
      <c r="A231" s="16"/>
      <c r="B231" s="4" t="s">
        <v>132</v>
      </c>
      <c r="C231" s="4" t="str">
        <f t="shared" ref="C231:CJ231" si="31">C132/$E33</f>
        <v>#DIV/0!</v>
      </c>
      <c r="D231" s="4" t="str">
        <f t="shared" si="31"/>
        <v>#DIV/0!</v>
      </c>
      <c r="E231" s="4" t="str">
        <f t="shared" si="31"/>
        <v>#DIV/0!</v>
      </c>
      <c r="F231" s="4" t="str">
        <f t="shared" si="31"/>
        <v>#DIV/0!</v>
      </c>
      <c r="G231" s="4" t="str">
        <f t="shared" si="31"/>
        <v>#DIV/0!</v>
      </c>
      <c r="H231" s="4" t="str">
        <f t="shared" si="31"/>
        <v>#DIV/0!</v>
      </c>
      <c r="I231" s="4" t="str">
        <f t="shared" si="31"/>
        <v>#DIV/0!</v>
      </c>
      <c r="J231" s="4" t="str">
        <f t="shared" si="31"/>
        <v>#DIV/0!</v>
      </c>
      <c r="K231" s="4" t="str">
        <f t="shared" si="31"/>
        <v>#DIV/0!</v>
      </c>
      <c r="L231" s="4" t="str">
        <f t="shared" si="31"/>
        <v>#DIV/0!</v>
      </c>
      <c r="M231" s="4" t="str">
        <f t="shared" si="31"/>
        <v>#DIV/0!</v>
      </c>
      <c r="N231" s="4" t="str">
        <f t="shared" si="31"/>
        <v>#DIV/0!</v>
      </c>
      <c r="O231" s="4" t="str">
        <f t="shared" si="31"/>
        <v>#DIV/0!</v>
      </c>
      <c r="P231" s="4" t="str">
        <f t="shared" si="31"/>
        <v>#DIV/0!</v>
      </c>
      <c r="Q231" s="4" t="str">
        <f t="shared" si="31"/>
        <v>#DIV/0!</v>
      </c>
      <c r="R231" s="4" t="str">
        <f t="shared" si="31"/>
        <v>#DIV/0!</v>
      </c>
      <c r="S231" s="4" t="str">
        <f t="shared" si="31"/>
        <v>#DIV/0!</v>
      </c>
      <c r="T231" s="4" t="str">
        <f t="shared" si="31"/>
        <v>#DIV/0!</v>
      </c>
      <c r="U231" s="4" t="str">
        <f t="shared" si="31"/>
        <v>#DIV/0!</v>
      </c>
      <c r="V231" s="4" t="str">
        <f t="shared" si="31"/>
        <v>#DIV/0!</v>
      </c>
      <c r="W231" s="4" t="str">
        <f t="shared" si="31"/>
        <v>#DIV/0!</v>
      </c>
      <c r="X231" s="4" t="str">
        <f t="shared" si="31"/>
        <v>#DIV/0!</v>
      </c>
      <c r="Y231" s="4" t="str">
        <f t="shared" si="31"/>
        <v>#DIV/0!</v>
      </c>
      <c r="Z231" s="4" t="str">
        <f t="shared" si="31"/>
        <v>#DIV/0!</v>
      </c>
      <c r="AA231" s="4" t="str">
        <f t="shared" si="31"/>
        <v>#DIV/0!</v>
      </c>
      <c r="AB231" s="4" t="str">
        <f t="shared" si="31"/>
        <v>#DIV/0!</v>
      </c>
      <c r="AC231" s="4" t="str">
        <f t="shared" si="31"/>
        <v>#DIV/0!</v>
      </c>
      <c r="AD231" s="4" t="str">
        <f t="shared" si="31"/>
        <v>#DIV/0!</v>
      </c>
      <c r="AE231" s="4" t="str">
        <f t="shared" si="31"/>
        <v>#DIV/0!</v>
      </c>
      <c r="AF231" s="4" t="str">
        <f t="shared" si="31"/>
        <v>#DIV/0!</v>
      </c>
      <c r="AG231" s="4" t="str">
        <f t="shared" si="31"/>
        <v>#DIV/0!</v>
      </c>
      <c r="AH231" s="4" t="str">
        <f t="shared" si="31"/>
        <v>#DIV/0!</v>
      </c>
      <c r="AI231" s="4" t="str">
        <f t="shared" si="31"/>
        <v>#DIV/0!</v>
      </c>
      <c r="AJ231" s="4" t="str">
        <f t="shared" si="31"/>
        <v>#DIV/0!</v>
      </c>
      <c r="AK231" s="4" t="str">
        <f t="shared" si="31"/>
        <v>#DIV/0!</v>
      </c>
      <c r="AL231" s="4" t="str">
        <f t="shared" si="31"/>
        <v>#DIV/0!</v>
      </c>
      <c r="AM231" s="4" t="str">
        <f t="shared" si="31"/>
        <v>#DIV/0!</v>
      </c>
      <c r="AN231" s="4" t="str">
        <f t="shared" si="31"/>
        <v>#DIV/0!</v>
      </c>
      <c r="AO231" s="4" t="str">
        <f t="shared" si="31"/>
        <v>#DIV/0!</v>
      </c>
      <c r="AP231" s="4" t="str">
        <f t="shared" si="31"/>
        <v>#DIV/0!</v>
      </c>
      <c r="AQ231" s="4" t="str">
        <f t="shared" si="31"/>
        <v>#DIV/0!</v>
      </c>
      <c r="AR231" s="4" t="str">
        <f t="shared" si="31"/>
        <v>#DIV/0!</v>
      </c>
      <c r="AS231" s="4" t="str">
        <f t="shared" si="31"/>
        <v>#DIV/0!</v>
      </c>
      <c r="AT231" s="4" t="str">
        <f t="shared" si="31"/>
        <v>#DIV/0!</v>
      </c>
      <c r="AU231" s="4" t="str">
        <f t="shared" si="31"/>
        <v>#DIV/0!</v>
      </c>
      <c r="AV231" s="4" t="str">
        <f t="shared" si="31"/>
        <v>#DIV/0!</v>
      </c>
      <c r="AW231" s="4" t="str">
        <f t="shared" si="31"/>
        <v>#DIV/0!</v>
      </c>
      <c r="AX231" s="4" t="str">
        <f t="shared" si="31"/>
        <v>#DIV/0!</v>
      </c>
      <c r="AY231" s="4" t="str">
        <f t="shared" si="31"/>
        <v>#DIV/0!</v>
      </c>
      <c r="AZ231" s="4" t="str">
        <f t="shared" si="31"/>
        <v>#DIV/0!</v>
      </c>
      <c r="BA231" s="4" t="str">
        <f t="shared" si="31"/>
        <v>#DIV/0!</v>
      </c>
      <c r="BB231" s="4" t="str">
        <f t="shared" si="31"/>
        <v>#DIV/0!</v>
      </c>
      <c r="BC231" s="4" t="str">
        <f t="shared" si="31"/>
        <v>#DIV/0!</v>
      </c>
      <c r="BD231" s="4" t="str">
        <f t="shared" si="31"/>
        <v>#DIV/0!</v>
      </c>
      <c r="BE231" s="4" t="str">
        <f t="shared" si="31"/>
        <v>#DIV/0!</v>
      </c>
      <c r="BF231" s="4" t="str">
        <f t="shared" si="31"/>
        <v>#DIV/0!</v>
      </c>
      <c r="BG231" s="4" t="str">
        <f t="shared" si="31"/>
        <v>#DIV/0!</v>
      </c>
      <c r="BH231" s="4" t="str">
        <f t="shared" si="31"/>
        <v>#DIV/0!</v>
      </c>
      <c r="BI231" s="4" t="str">
        <f t="shared" si="31"/>
        <v>#DIV/0!</v>
      </c>
      <c r="BJ231" s="4" t="str">
        <f t="shared" si="31"/>
        <v>#DIV/0!</v>
      </c>
      <c r="BK231" s="4" t="str">
        <f t="shared" si="31"/>
        <v>#DIV/0!</v>
      </c>
      <c r="BL231" s="4" t="str">
        <f t="shared" si="31"/>
        <v>#DIV/0!</v>
      </c>
      <c r="BM231" s="4" t="str">
        <f t="shared" si="31"/>
        <v>#DIV/0!</v>
      </c>
      <c r="BN231" s="4" t="str">
        <f t="shared" si="31"/>
        <v>#DIV/0!</v>
      </c>
      <c r="BO231" s="4" t="str">
        <f t="shared" si="31"/>
        <v>#DIV/0!</v>
      </c>
      <c r="BP231" s="4" t="str">
        <f t="shared" si="31"/>
        <v>#DIV/0!</v>
      </c>
      <c r="BQ231" s="4" t="str">
        <f t="shared" si="31"/>
        <v>#DIV/0!</v>
      </c>
      <c r="BR231" s="4" t="str">
        <f t="shared" si="31"/>
        <v>#DIV/0!</v>
      </c>
      <c r="BS231" s="4" t="str">
        <f t="shared" si="31"/>
        <v>#DIV/0!</v>
      </c>
      <c r="BT231" s="4" t="str">
        <f t="shared" si="31"/>
        <v>#DIV/0!</v>
      </c>
      <c r="BU231" s="4" t="str">
        <f t="shared" si="31"/>
        <v>#DIV/0!</v>
      </c>
      <c r="BV231" s="4" t="str">
        <f t="shared" si="31"/>
        <v>#DIV/0!</v>
      </c>
      <c r="BW231" s="4" t="str">
        <f t="shared" si="31"/>
        <v>#DIV/0!</v>
      </c>
      <c r="BX231" s="4" t="str">
        <f t="shared" si="31"/>
        <v>#DIV/0!</v>
      </c>
      <c r="BY231" s="4" t="str">
        <f t="shared" si="31"/>
        <v>#DIV/0!</v>
      </c>
      <c r="BZ231" s="4" t="str">
        <f t="shared" si="31"/>
        <v>#DIV/0!</v>
      </c>
      <c r="CA231" s="4" t="str">
        <f t="shared" si="31"/>
        <v>#DIV/0!</v>
      </c>
      <c r="CB231" s="4" t="str">
        <f t="shared" si="31"/>
        <v>#DIV/0!</v>
      </c>
      <c r="CC231" s="4" t="str">
        <f t="shared" si="31"/>
        <v>#DIV/0!</v>
      </c>
      <c r="CD231" s="4" t="str">
        <f t="shared" si="31"/>
        <v>#DIV/0!</v>
      </c>
      <c r="CE231" s="4" t="str">
        <f t="shared" si="31"/>
        <v>#DIV/0!</v>
      </c>
      <c r="CF231" s="4" t="str">
        <f t="shared" si="31"/>
        <v>#DIV/0!</v>
      </c>
      <c r="CG231" s="4" t="str">
        <f t="shared" si="31"/>
        <v>#DIV/0!</v>
      </c>
      <c r="CH231" s="4" t="str">
        <f t="shared" si="31"/>
        <v>#DIV/0!</v>
      </c>
      <c r="CI231" s="4" t="str">
        <f t="shared" si="31"/>
        <v>#DIV/0!</v>
      </c>
      <c r="CJ231" s="4" t="str">
        <f t="shared" si="31"/>
        <v>#DIV/0!</v>
      </c>
    </row>
    <row r="232" ht="15.75" customHeight="1">
      <c r="A232" s="8" t="s">
        <v>24</v>
      </c>
      <c r="B232" s="4" t="s">
        <v>133</v>
      </c>
      <c r="C232" s="4" t="str">
        <f t="shared" ref="C232:CJ232" si="32">C133/$E34</f>
        <v>#DIV/0!</v>
      </c>
      <c r="D232" s="4" t="str">
        <f t="shared" si="32"/>
        <v>#DIV/0!</v>
      </c>
      <c r="E232" s="4" t="str">
        <f t="shared" si="32"/>
        <v>#DIV/0!</v>
      </c>
      <c r="F232" s="4" t="str">
        <f t="shared" si="32"/>
        <v>#DIV/0!</v>
      </c>
      <c r="G232" s="4" t="str">
        <f t="shared" si="32"/>
        <v>#DIV/0!</v>
      </c>
      <c r="H232" s="4" t="str">
        <f t="shared" si="32"/>
        <v>#DIV/0!</v>
      </c>
      <c r="I232" s="4" t="str">
        <f t="shared" si="32"/>
        <v>#DIV/0!</v>
      </c>
      <c r="J232" s="4" t="str">
        <f t="shared" si="32"/>
        <v>#DIV/0!</v>
      </c>
      <c r="K232" s="4" t="str">
        <f t="shared" si="32"/>
        <v>#DIV/0!</v>
      </c>
      <c r="L232" s="4" t="str">
        <f t="shared" si="32"/>
        <v>#DIV/0!</v>
      </c>
      <c r="M232" s="4" t="str">
        <f t="shared" si="32"/>
        <v>#DIV/0!</v>
      </c>
      <c r="N232" s="4" t="str">
        <f t="shared" si="32"/>
        <v>#DIV/0!</v>
      </c>
      <c r="O232" s="4" t="str">
        <f t="shared" si="32"/>
        <v>#DIV/0!</v>
      </c>
      <c r="P232" s="4" t="str">
        <f t="shared" si="32"/>
        <v>#DIV/0!</v>
      </c>
      <c r="Q232" s="4" t="str">
        <f t="shared" si="32"/>
        <v>#DIV/0!</v>
      </c>
      <c r="R232" s="4" t="str">
        <f t="shared" si="32"/>
        <v>#DIV/0!</v>
      </c>
      <c r="S232" s="4" t="str">
        <f t="shared" si="32"/>
        <v>#DIV/0!</v>
      </c>
      <c r="T232" s="4" t="str">
        <f t="shared" si="32"/>
        <v>#DIV/0!</v>
      </c>
      <c r="U232" s="4" t="str">
        <f t="shared" si="32"/>
        <v>#DIV/0!</v>
      </c>
      <c r="V232" s="4" t="str">
        <f t="shared" si="32"/>
        <v>#DIV/0!</v>
      </c>
      <c r="W232" s="4" t="str">
        <f t="shared" si="32"/>
        <v>#DIV/0!</v>
      </c>
      <c r="X232" s="4" t="str">
        <f t="shared" si="32"/>
        <v>#DIV/0!</v>
      </c>
      <c r="Y232" s="4" t="str">
        <f t="shared" si="32"/>
        <v>#DIV/0!</v>
      </c>
      <c r="Z232" s="4" t="str">
        <f t="shared" si="32"/>
        <v>#DIV/0!</v>
      </c>
      <c r="AA232" s="4" t="str">
        <f t="shared" si="32"/>
        <v>#DIV/0!</v>
      </c>
      <c r="AB232" s="4" t="str">
        <f t="shared" si="32"/>
        <v>#DIV/0!</v>
      </c>
      <c r="AC232" s="4" t="str">
        <f t="shared" si="32"/>
        <v>#DIV/0!</v>
      </c>
      <c r="AD232" s="4" t="str">
        <f t="shared" si="32"/>
        <v>#DIV/0!</v>
      </c>
      <c r="AE232" s="4" t="str">
        <f t="shared" si="32"/>
        <v>#DIV/0!</v>
      </c>
      <c r="AF232" s="4" t="str">
        <f t="shared" si="32"/>
        <v>#DIV/0!</v>
      </c>
      <c r="AG232" s="4" t="str">
        <f t="shared" si="32"/>
        <v>#DIV/0!</v>
      </c>
      <c r="AH232" s="4" t="str">
        <f t="shared" si="32"/>
        <v>#DIV/0!</v>
      </c>
      <c r="AI232" s="4" t="str">
        <f t="shared" si="32"/>
        <v>#DIV/0!</v>
      </c>
      <c r="AJ232" s="4" t="str">
        <f t="shared" si="32"/>
        <v>#DIV/0!</v>
      </c>
      <c r="AK232" s="4" t="str">
        <f t="shared" si="32"/>
        <v>#DIV/0!</v>
      </c>
      <c r="AL232" s="4" t="str">
        <f t="shared" si="32"/>
        <v>#DIV/0!</v>
      </c>
      <c r="AM232" s="4" t="str">
        <f t="shared" si="32"/>
        <v>#DIV/0!</v>
      </c>
      <c r="AN232" s="4" t="str">
        <f t="shared" si="32"/>
        <v>#DIV/0!</v>
      </c>
      <c r="AO232" s="4" t="str">
        <f t="shared" si="32"/>
        <v>#DIV/0!</v>
      </c>
      <c r="AP232" s="4" t="str">
        <f t="shared" si="32"/>
        <v>#DIV/0!</v>
      </c>
      <c r="AQ232" s="4" t="str">
        <f t="shared" si="32"/>
        <v>#DIV/0!</v>
      </c>
      <c r="AR232" s="4" t="str">
        <f t="shared" si="32"/>
        <v>#DIV/0!</v>
      </c>
      <c r="AS232" s="4" t="str">
        <f t="shared" si="32"/>
        <v>#DIV/0!</v>
      </c>
      <c r="AT232" s="4" t="str">
        <f t="shared" si="32"/>
        <v>#DIV/0!</v>
      </c>
      <c r="AU232" s="4" t="str">
        <f t="shared" si="32"/>
        <v>#DIV/0!</v>
      </c>
      <c r="AV232" s="4" t="str">
        <f t="shared" si="32"/>
        <v>#DIV/0!</v>
      </c>
      <c r="AW232" s="4" t="str">
        <f t="shared" si="32"/>
        <v>#DIV/0!</v>
      </c>
      <c r="AX232" s="4" t="str">
        <f t="shared" si="32"/>
        <v>#DIV/0!</v>
      </c>
      <c r="AY232" s="4" t="str">
        <f t="shared" si="32"/>
        <v>#DIV/0!</v>
      </c>
      <c r="AZ232" s="4" t="str">
        <f t="shared" si="32"/>
        <v>#DIV/0!</v>
      </c>
      <c r="BA232" s="4" t="str">
        <f t="shared" si="32"/>
        <v>#DIV/0!</v>
      </c>
      <c r="BB232" s="4" t="str">
        <f t="shared" si="32"/>
        <v>#DIV/0!</v>
      </c>
      <c r="BC232" s="4" t="str">
        <f t="shared" si="32"/>
        <v>#DIV/0!</v>
      </c>
      <c r="BD232" s="4" t="str">
        <f t="shared" si="32"/>
        <v>#DIV/0!</v>
      </c>
      <c r="BE232" s="4" t="str">
        <f t="shared" si="32"/>
        <v>#DIV/0!</v>
      </c>
      <c r="BF232" s="4" t="str">
        <f t="shared" si="32"/>
        <v>#DIV/0!</v>
      </c>
      <c r="BG232" s="4" t="str">
        <f t="shared" si="32"/>
        <v>#DIV/0!</v>
      </c>
      <c r="BH232" s="4" t="str">
        <f t="shared" si="32"/>
        <v>#DIV/0!</v>
      </c>
      <c r="BI232" s="4" t="str">
        <f t="shared" si="32"/>
        <v>#DIV/0!</v>
      </c>
      <c r="BJ232" s="4" t="str">
        <f t="shared" si="32"/>
        <v>#DIV/0!</v>
      </c>
      <c r="BK232" s="4" t="str">
        <f t="shared" si="32"/>
        <v>#DIV/0!</v>
      </c>
      <c r="BL232" s="4" t="str">
        <f t="shared" si="32"/>
        <v>#DIV/0!</v>
      </c>
      <c r="BM232" s="4" t="str">
        <f t="shared" si="32"/>
        <v>#DIV/0!</v>
      </c>
      <c r="BN232" s="4" t="str">
        <f t="shared" si="32"/>
        <v>#DIV/0!</v>
      </c>
      <c r="BO232" s="4" t="str">
        <f t="shared" si="32"/>
        <v>#DIV/0!</v>
      </c>
      <c r="BP232" s="4" t="str">
        <f t="shared" si="32"/>
        <v>#DIV/0!</v>
      </c>
      <c r="BQ232" s="4" t="str">
        <f t="shared" si="32"/>
        <v>#DIV/0!</v>
      </c>
      <c r="BR232" s="4" t="str">
        <f t="shared" si="32"/>
        <v>#DIV/0!</v>
      </c>
      <c r="BS232" s="4" t="str">
        <f t="shared" si="32"/>
        <v>#DIV/0!</v>
      </c>
      <c r="BT232" s="4" t="str">
        <f t="shared" si="32"/>
        <v>#DIV/0!</v>
      </c>
      <c r="BU232" s="4" t="str">
        <f t="shared" si="32"/>
        <v>#DIV/0!</v>
      </c>
      <c r="BV232" s="4" t="str">
        <f t="shared" si="32"/>
        <v>#DIV/0!</v>
      </c>
      <c r="BW232" s="4" t="str">
        <f t="shared" si="32"/>
        <v>#DIV/0!</v>
      </c>
      <c r="BX232" s="4" t="str">
        <f t="shared" si="32"/>
        <v>#DIV/0!</v>
      </c>
      <c r="BY232" s="4" t="str">
        <f t="shared" si="32"/>
        <v>#DIV/0!</v>
      </c>
      <c r="BZ232" s="4" t="str">
        <f t="shared" si="32"/>
        <v>#DIV/0!</v>
      </c>
      <c r="CA232" s="4" t="str">
        <f t="shared" si="32"/>
        <v>#DIV/0!</v>
      </c>
      <c r="CB232" s="4" t="str">
        <f t="shared" si="32"/>
        <v>#DIV/0!</v>
      </c>
      <c r="CC232" s="4" t="str">
        <f t="shared" si="32"/>
        <v>#DIV/0!</v>
      </c>
      <c r="CD232" s="4" t="str">
        <f t="shared" si="32"/>
        <v>#DIV/0!</v>
      </c>
      <c r="CE232" s="4" t="str">
        <f t="shared" si="32"/>
        <v>#DIV/0!</v>
      </c>
      <c r="CF232" s="4" t="str">
        <f t="shared" si="32"/>
        <v>#DIV/0!</v>
      </c>
      <c r="CG232" s="4" t="str">
        <f t="shared" si="32"/>
        <v>#DIV/0!</v>
      </c>
      <c r="CH232" s="4" t="str">
        <f t="shared" si="32"/>
        <v>#DIV/0!</v>
      </c>
      <c r="CI232" s="4" t="str">
        <f t="shared" si="32"/>
        <v>#DIV/0!</v>
      </c>
      <c r="CJ232" s="4" t="str">
        <f t="shared" si="32"/>
        <v>#DIV/0!</v>
      </c>
    </row>
    <row r="233" ht="15.75" customHeight="1">
      <c r="A233" s="15"/>
      <c r="B233" s="4" t="s">
        <v>134</v>
      </c>
      <c r="C233" s="4" t="str">
        <f t="shared" ref="C233:CJ233" si="33">C134/$E35</f>
        <v>#DIV/0!</v>
      </c>
      <c r="D233" s="4" t="str">
        <f t="shared" si="33"/>
        <v>#DIV/0!</v>
      </c>
      <c r="E233" s="4" t="str">
        <f t="shared" si="33"/>
        <v>#DIV/0!</v>
      </c>
      <c r="F233" s="4" t="str">
        <f t="shared" si="33"/>
        <v>#DIV/0!</v>
      </c>
      <c r="G233" s="4" t="str">
        <f t="shared" si="33"/>
        <v>#DIV/0!</v>
      </c>
      <c r="H233" s="4" t="str">
        <f t="shared" si="33"/>
        <v>#DIV/0!</v>
      </c>
      <c r="I233" s="4" t="str">
        <f t="shared" si="33"/>
        <v>#DIV/0!</v>
      </c>
      <c r="J233" s="4" t="str">
        <f t="shared" si="33"/>
        <v>#DIV/0!</v>
      </c>
      <c r="K233" s="4" t="str">
        <f t="shared" si="33"/>
        <v>#DIV/0!</v>
      </c>
      <c r="L233" s="4" t="str">
        <f t="shared" si="33"/>
        <v>#DIV/0!</v>
      </c>
      <c r="M233" s="4" t="str">
        <f t="shared" si="33"/>
        <v>#DIV/0!</v>
      </c>
      <c r="N233" s="4" t="str">
        <f t="shared" si="33"/>
        <v>#DIV/0!</v>
      </c>
      <c r="O233" s="4" t="str">
        <f t="shared" si="33"/>
        <v>#DIV/0!</v>
      </c>
      <c r="P233" s="4" t="str">
        <f t="shared" si="33"/>
        <v>#DIV/0!</v>
      </c>
      <c r="Q233" s="4" t="str">
        <f t="shared" si="33"/>
        <v>#DIV/0!</v>
      </c>
      <c r="R233" s="4" t="str">
        <f t="shared" si="33"/>
        <v>#DIV/0!</v>
      </c>
      <c r="S233" s="4" t="str">
        <f t="shared" si="33"/>
        <v>#DIV/0!</v>
      </c>
      <c r="T233" s="4" t="str">
        <f t="shared" si="33"/>
        <v>#DIV/0!</v>
      </c>
      <c r="U233" s="4" t="str">
        <f t="shared" si="33"/>
        <v>#DIV/0!</v>
      </c>
      <c r="V233" s="4" t="str">
        <f t="shared" si="33"/>
        <v>#DIV/0!</v>
      </c>
      <c r="W233" s="4" t="str">
        <f t="shared" si="33"/>
        <v>#DIV/0!</v>
      </c>
      <c r="X233" s="4" t="str">
        <f t="shared" si="33"/>
        <v>#DIV/0!</v>
      </c>
      <c r="Y233" s="4" t="str">
        <f t="shared" si="33"/>
        <v>#DIV/0!</v>
      </c>
      <c r="Z233" s="4" t="str">
        <f t="shared" si="33"/>
        <v>#DIV/0!</v>
      </c>
      <c r="AA233" s="4" t="str">
        <f t="shared" si="33"/>
        <v>#DIV/0!</v>
      </c>
      <c r="AB233" s="4" t="str">
        <f t="shared" si="33"/>
        <v>#DIV/0!</v>
      </c>
      <c r="AC233" s="4" t="str">
        <f t="shared" si="33"/>
        <v>#DIV/0!</v>
      </c>
      <c r="AD233" s="4" t="str">
        <f t="shared" si="33"/>
        <v>#DIV/0!</v>
      </c>
      <c r="AE233" s="4" t="str">
        <f t="shared" si="33"/>
        <v>#DIV/0!</v>
      </c>
      <c r="AF233" s="4" t="str">
        <f t="shared" si="33"/>
        <v>#DIV/0!</v>
      </c>
      <c r="AG233" s="4" t="str">
        <f t="shared" si="33"/>
        <v>#DIV/0!</v>
      </c>
      <c r="AH233" s="4" t="str">
        <f t="shared" si="33"/>
        <v>#DIV/0!</v>
      </c>
      <c r="AI233" s="4" t="str">
        <f t="shared" si="33"/>
        <v>#DIV/0!</v>
      </c>
      <c r="AJ233" s="4" t="str">
        <f t="shared" si="33"/>
        <v>#DIV/0!</v>
      </c>
      <c r="AK233" s="4" t="str">
        <f t="shared" si="33"/>
        <v>#DIV/0!</v>
      </c>
      <c r="AL233" s="4" t="str">
        <f t="shared" si="33"/>
        <v>#DIV/0!</v>
      </c>
      <c r="AM233" s="4" t="str">
        <f t="shared" si="33"/>
        <v>#DIV/0!</v>
      </c>
      <c r="AN233" s="4" t="str">
        <f t="shared" si="33"/>
        <v>#DIV/0!</v>
      </c>
      <c r="AO233" s="4" t="str">
        <f t="shared" si="33"/>
        <v>#DIV/0!</v>
      </c>
      <c r="AP233" s="4" t="str">
        <f t="shared" si="33"/>
        <v>#DIV/0!</v>
      </c>
      <c r="AQ233" s="4" t="str">
        <f t="shared" si="33"/>
        <v>#DIV/0!</v>
      </c>
      <c r="AR233" s="4" t="str">
        <f t="shared" si="33"/>
        <v>#DIV/0!</v>
      </c>
      <c r="AS233" s="4" t="str">
        <f t="shared" si="33"/>
        <v>#DIV/0!</v>
      </c>
      <c r="AT233" s="4" t="str">
        <f t="shared" si="33"/>
        <v>#DIV/0!</v>
      </c>
      <c r="AU233" s="4" t="str">
        <f t="shared" si="33"/>
        <v>#DIV/0!</v>
      </c>
      <c r="AV233" s="4" t="str">
        <f t="shared" si="33"/>
        <v>#DIV/0!</v>
      </c>
      <c r="AW233" s="4" t="str">
        <f t="shared" si="33"/>
        <v>#DIV/0!</v>
      </c>
      <c r="AX233" s="4" t="str">
        <f t="shared" si="33"/>
        <v>#DIV/0!</v>
      </c>
      <c r="AY233" s="4" t="str">
        <f t="shared" si="33"/>
        <v>#DIV/0!</v>
      </c>
      <c r="AZ233" s="4" t="str">
        <f t="shared" si="33"/>
        <v>#DIV/0!</v>
      </c>
      <c r="BA233" s="4" t="str">
        <f t="shared" si="33"/>
        <v>#DIV/0!</v>
      </c>
      <c r="BB233" s="4" t="str">
        <f t="shared" si="33"/>
        <v>#DIV/0!</v>
      </c>
      <c r="BC233" s="4" t="str">
        <f t="shared" si="33"/>
        <v>#DIV/0!</v>
      </c>
      <c r="BD233" s="4" t="str">
        <f t="shared" si="33"/>
        <v>#DIV/0!</v>
      </c>
      <c r="BE233" s="4" t="str">
        <f t="shared" si="33"/>
        <v>#DIV/0!</v>
      </c>
      <c r="BF233" s="4" t="str">
        <f t="shared" si="33"/>
        <v>#DIV/0!</v>
      </c>
      <c r="BG233" s="4" t="str">
        <f t="shared" si="33"/>
        <v>#DIV/0!</v>
      </c>
      <c r="BH233" s="4" t="str">
        <f t="shared" si="33"/>
        <v>#DIV/0!</v>
      </c>
      <c r="BI233" s="4" t="str">
        <f t="shared" si="33"/>
        <v>#DIV/0!</v>
      </c>
      <c r="BJ233" s="4" t="str">
        <f t="shared" si="33"/>
        <v>#DIV/0!</v>
      </c>
      <c r="BK233" s="4" t="str">
        <f t="shared" si="33"/>
        <v>#DIV/0!</v>
      </c>
      <c r="BL233" s="4" t="str">
        <f t="shared" si="33"/>
        <v>#DIV/0!</v>
      </c>
      <c r="BM233" s="4" t="str">
        <f t="shared" si="33"/>
        <v>#DIV/0!</v>
      </c>
      <c r="BN233" s="4" t="str">
        <f t="shared" si="33"/>
        <v>#DIV/0!</v>
      </c>
      <c r="BO233" s="4" t="str">
        <f t="shared" si="33"/>
        <v>#DIV/0!</v>
      </c>
      <c r="BP233" s="4" t="str">
        <f t="shared" si="33"/>
        <v>#DIV/0!</v>
      </c>
      <c r="BQ233" s="4" t="str">
        <f t="shared" si="33"/>
        <v>#DIV/0!</v>
      </c>
      <c r="BR233" s="4" t="str">
        <f t="shared" si="33"/>
        <v>#DIV/0!</v>
      </c>
      <c r="BS233" s="4" t="str">
        <f t="shared" si="33"/>
        <v>#DIV/0!</v>
      </c>
      <c r="BT233" s="4" t="str">
        <f t="shared" si="33"/>
        <v>#DIV/0!</v>
      </c>
      <c r="BU233" s="4" t="str">
        <f t="shared" si="33"/>
        <v>#DIV/0!</v>
      </c>
      <c r="BV233" s="4" t="str">
        <f t="shared" si="33"/>
        <v>#DIV/0!</v>
      </c>
      <c r="BW233" s="4" t="str">
        <f t="shared" si="33"/>
        <v>#DIV/0!</v>
      </c>
      <c r="BX233" s="4" t="str">
        <f t="shared" si="33"/>
        <v>#DIV/0!</v>
      </c>
      <c r="BY233" s="4" t="str">
        <f t="shared" si="33"/>
        <v>#DIV/0!</v>
      </c>
      <c r="BZ233" s="4" t="str">
        <f t="shared" si="33"/>
        <v>#DIV/0!</v>
      </c>
      <c r="CA233" s="4" t="str">
        <f t="shared" si="33"/>
        <v>#DIV/0!</v>
      </c>
      <c r="CB233" s="4" t="str">
        <f t="shared" si="33"/>
        <v>#DIV/0!</v>
      </c>
      <c r="CC233" s="4" t="str">
        <f t="shared" si="33"/>
        <v>#DIV/0!</v>
      </c>
      <c r="CD233" s="4" t="str">
        <f t="shared" si="33"/>
        <v>#DIV/0!</v>
      </c>
      <c r="CE233" s="4" t="str">
        <f t="shared" si="33"/>
        <v>#DIV/0!</v>
      </c>
      <c r="CF233" s="4" t="str">
        <f t="shared" si="33"/>
        <v>#DIV/0!</v>
      </c>
      <c r="CG233" s="4" t="str">
        <f t="shared" si="33"/>
        <v>#DIV/0!</v>
      </c>
      <c r="CH233" s="4" t="str">
        <f t="shared" si="33"/>
        <v>#DIV/0!</v>
      </c>
      <c r="CI233" s="4" t="str">
        <f t="shared" si="33"/>
        <v>#DIV/0!</v>
      </c>
      <c r="CJ233" s="4" t="str">
        <f t="shared" si="33"/>
        <v>#DIV/0!</v>
      </c>
    </row>
    <row r="234" ht="15.75" customHeight="1">
      <c r="A234" s="15"/>
      <c r="B234" s="4" t="s">
        <v>135</v>
      </c>
      <c r="C234" s="4" t="str">
        <f t="shared" ref="C234:CJ234" si="34">C135/$E36</f>
        <v>#DIV/0!</v>
      </c>
      <c r="D234" s="4" t="str">
        <f t="shared" si="34"/>
        <v>#DIV/0!</v>
      </c>
      <c r="E234" s="4" t="str">
        <f t="shared" si="34"/>
        <v>#DIV/0!</v>
      </c>
      <c r="F234" s="4" t="str">
        <f t="shared" si="34"/>
        <v>#DIV/0!</v>
      </c>
      <c r="G234" s="4" t="str">
        <f t="shared" si="34"/>
        <v>#DIV/0!</v>
      </c>
      <c r="H234" s="4" t="str">
        <f t="shared" si="34"/>
        <v>#DIV/0!</v>
      </c>
      <c r="I234" s="4" t="str">
        <f t="shared" si="34"/>
        <v>#DIV/0!</v>
      </c>
      <c r="J234" s="4" t="str">
        <f t="shared" si="34"/>
        <v>#DIV/0!</v>
      </c>
      <c r="K234" s="4" t="str">
        <f t="shared" si="34"/>
        <v>#DIV/0!</v>
      </c>
      <c r="L234" s="4" t="str">
        <f t="shared" si="34"/>
        <v>#DIV/0!</v>
      </c>
      <c r="M234" s="4" t="str">
        <f t="shared" si="34"/>
        <v>#DIV/0!</v>
      </c>
      <c r="N234" s="4" t="str">
        <f t="shared" si="34"/>
        <v>#DIV/0!</v>
      </c>
      <c r="O234" s="4" t="str">
        <f t="shared" si="34"/>
        <v>#DIV/0!</v>
      </c>
      <c r="P234" s="4" t="str">
        <f t="shared" si="34"/>
        <v>#DIV/0!</v>
      </c>
      <c r="Q234" s="4" t="str">
        <f t="shared" si="34"/>
        <v>#DIV/0!</v>
      </c>
      <c r="R234" s="4" t="str">
        <f t="shared" si="34"/>
        <v>#DIV/0!</v>
      </c>
      <c r="S234" s="4" t="str">
        <f t="shared" si="34"/>
        <v>#DIV/0!</v>
      </c>
      <c r="T234" s="4" t="str">
        <f t="shared" si="34"/>
        <v>#DIV/0!</v>
      </c>
      <c r="U234" s="4" t="str">
        <f t="shared" si="34"/>
        <v>#DIV/0!</v>
      </c>
      <c r="V234" s="4" t="str">
        <f t="shared" si="34"/>
        <v>#DIV/0!</v>
      </c>
      <c r="W234" s="4" t="str">
        <f t="shared" si="34"/>
        <v>#DIV/0!</v>
      </c>
      <c r="X234" s="4" t="str">
        <f t="shared" si="34"/>
        <v>#DIV/0!</v>
      </c>
      <c r="Y234" s="4" t="str">
        <f t="shared" si="34"/>
        <v>#DIV/0!</v>
      </c>
      <c r="Z234" s="4" t="str">
        <f t="shared" si="34"/>
        <v>#DIV/0!</v>
      </c>
      <c r="AA234" s="4" t="str">
        <f t="shared" si="34"/>
        <v>#DIV/0!</v>
      </c>
      <c r="AB234" s="4" t="str">
        <f t="shared" si="34"/>
        <v>#DIV/0!</v>
      </c>
      <c r="AC234" s="4" t="str">
        <f t="shared" si="34"/>
        <v>#DIV/0!</v>
      </c>
      <c r="AD234" s="4" t="str">
        <f t="shared" si="34"/>
        <v>#DIV/0!</v>
      </c>
      <c r="AE234" s="4" t="str">
        <f t="shared" si="34"/>
        <v>#DIV/0!</v>
      </c>
      <c r="AF234" s="4" t="str">
        <f t="shared" si="34"/>
        <v>#DIV/0!</v>
      </c>
      <c r="AG234" s="4" t="str">
        <f t="shared" si="34"/>
        <v>#DIV/0!</v>
      </c>
      <c r="AH234" s="4" t="str">
        <f t="shared" si="34"/>
        <v>#DIV/0!</v>
      </c>
      <c r="AI234" s="4" t="str">
        <f t="shared" si="34"/>
        <v>#DIV/0!</v>
      </c>
      <c r="AJ234" s="4" t="str">
        <f t="shared" si="34"/>
        <v>#DIV/0!</v>
      </c>
      <c r="AK234" s="4" t="str">
        <f t="shared" si="34"/>
        <v>#DIV/0!</v>
      </c>
      <c r="AL234" s="4" t="str">
        <f t="shared" si="34"/>
        <v>#DIV/0!</v>
      </c>
      <c r="AM234" s="4" t="str">
        <f t="shared" si="34"/>
        <v>#DIV/0!</v>
      </c>
      <c r="AN234" s="4" t="str">
        <f t="shared" si="34"/>
        <v>#DIV/0!</v>
      </c>
      <c r="AO234" s="4" t="str">
        <f t="shared" si="34"/>
        <v>#DIV/0!</v>
      </c>
      <c r="AP234" s="4" t="str">
        <f t="shared" si="34"/>
        <v>#DIV/0!</v>
      </c>
      <c r="AQ234" s="4" t="str">
        <f t="shared" si="34"/>
        <v>#DIV/0!</v>
      </c>
      <c r="AR234" s="4" t="str">
        <f t="shared" si="34"/>
        <v>#DIV/0!</v>
      </c>
      <c r="AS234" s="4" t="str">
        <f t="shared" si="34"/>
        <v>#DIV/0!</v>
      </c>
      <c r="AT234" s="4" t="str">
        <f t="shared" si="34"/>
        <v>#DIV/0!</v>
      </c>
      <c r="AU234" s="4" t="str">
        <f t="shared" si="34"/>
        <v>#DIV/0!</v>
      </c>
      <c r="AV234" s="4" t="str">
        <f t="shared" si="34"/>
        <v>#DIV/0!</v>
      </c>
      <c r="AW234" s="4" t="str">
        <f t="shared" si="34"/>
        <v>#DIV/0!</v>
      </c>
      <c r="AX234" s="4" t="str">
        <f t="shared" si="34"/>
        <v>#DIV/0!</v>
      </c>
      <c r="AY234" s="4" t="str">
        <f t="shared" si="34"/>
        <v>#DIV/0!</v>
      </c>
      <c r="AZ234" s="4" t="str">
        <f t="shared" si="34"/>
        <v>#DIV/0!</v>
      </c>
      <c r="BA234" s="4" t="str">
        <f t="shared" si="34"/>
        <v>#DIV/0!</v>
      </c>
      <c r="BB234" s="4" t="str">
        <f t="shared" si="34"/>
        <v>#DIV/0!</v>
      </c>
      <c r="BC234" s="4" t="str">
        <f t="shared" si="34"/>
        <v>#DIV/0!</v>
      </c>
      <c r="BD234" s="4" t="str">
        <f t="shared" si="34"/>
        <v>#DIV/0!</v>
      </c>
      <c r="BE234" s="4" t="str">
        <f t="shared" si="34"/>
        <v>#DIV/0!</v>
      </c>
      <c r="BF234" s="4" t="str">
        <f t="shared" si="34"/>
        <v>#DIV/0!</v>
      </c>
      <c r="BG234" s="4" t="str">
        <f t="shared" si="34"/>
        <v>#DIV/0!</v>
      </c>
      <c r="BH234" s="4" t="str">
        <f t="shared" si="34"/>
        <v>#DIV/0!</v>
      </c>
      <c r="BI234" s="4" t="str">
        <f t="shared" si="34"/>
        <v>#DIV/0!</v>
      </c>
      <c r="BJ234" s="4" t="str">
        <f t="shared" si="34"/>
        <v>#DIV/0!</v>
      </c>
      <c r="BK234" s="4" t="str">
        <f t="shared" si="34"/>
        <v>#DIV/0!</v>
      </c>
      <c r="BL234" s="4" t="str">
        <f t="shared" si="34"/>
        <v>#DIV/0!</v>
      </c>
      <c r="BM234" s="4" t="str">
        <f t="shared" si="34"/>
        <v>#DIV/0!</v>
      </c>
      <c r="BN234" s="4" t="str">
        <f t="shared" si="34"/>
        <v>#DIV/0!</v>
      </c>
      <c r="BO234" s="4" t="str">
        <f t="shared" si="34"/>
        <v>#DIV/0!</v>
      </c>
      <c r="BP234" s="4" t="str">
        <f t="shared" si="34"/>
        <v>#DIV/0!</v>
      </c>
      <c r="BQ234" s="4" t="str">
        <f t="shared" si="34"/>
        <v>#DIV/0!</v>
      </c>
      <c r="BR234" s="4" t="str">
        <f t="shared" si="34"/>
        <v>#DIV/0!</v>
      </c>
      <c r="BS234" s="4" t="str">
        <f t="shared" si="34"/>
        <v>#DIV/0!</v>
      </c>
      <c r="BT234" s="4" t="str">
        <f t="shared" si="34"/>
        <v>#DIV/0!</v>
      </c>
      <c r="BU234" s="4" t="str">
        <f t="shared" si="34"/>
        <v>#DIV/0!</v>
      </c>
      <c r="BV234" s="4" t="str">
        <f t="shared" si="34"/>
        <v>#DIV/0!</v>
      </c>
      <c r="BW234" s="4" t="str">
        <f t="shared" si="34"/>
        <v>#DIV/0!</v>
      </c>
      <c r="BX234" s="4" t="str">
        <f t="shared" si="34"/>
        <v>#DIV/0!</v>
      </c>
      <c r="BY234" s="4" t="str">
        <f t="shared" si="34"/>
        <v>#DIV/0!</v>
      </c>
      <c r="BZ234" s="4" t="str">
        <f t="shared" si="34"/>
        <v>#DIV/0!</v>
      </c>
      <c r="CA234" s="4" t="str">
        <f t="shared" si="34"/>
        <v>#DIV/0!</v>
      </c>
      <c r="CB234" s="4" t="str">
        <f t="shared" si="34"/>
        <v>#DIV/0!</v>
      </c>
      <c r="CC234" s="4" t="str">
        <f t="shared" si="34"/>
        <v>#DIV/0!</v>
      </c>
      <c r="CD234" s="4" t="str">
        <f t="shared" si="34"/>
        <v>#DIV/0!</v>
      </c>
      <c r="CE234" s="4" t="str">
        <f t="shared" si="34"/>
        <v>#DIV/0!</v>
      </c>
      <c r="CF234" s="4" t="str">
        <f t="shared" si="34"/>
        <v>#DIV/0!</v>
      </c>
      <c r="CG234" s="4" t="str">
        <f t="shared" si="34"/>
        <v>#DIV/0!</v>
      </c>
      <c r="CH234" s="4" t="str">
        <f t="shared" si="34"/>
        <v>#DIV/0!</v>
      </c>
      <c r="CI234" s="4" t="str">
        <f t="shared" si="34"/>
        <v>#DIV/0!</v>
      </c>
      <c r="CJ234" s="4" t="str">
        <f t="shared" si="34"/>
        <v>#DIV/0!</v>
      </c>
    </row>
    <row r="235" ht="15.75" customHeight="1">
      <c r="A235" s="15"/>
      <c r="B235" s="4" t="s">
        <v>136</v>
      </c>
      <c r="C235" s="4" t="str">
        <f t="shared" ref="C235:CJ235" si="35">C136/$E37</f>
        <v>#DIV/0!</v>
      </c>
      <c r="D235" s="4" t="str">
        <f t="shared" si="35"/>
        <v>#DIV/0!</v>
      </c>
      <c r="E235" s="4" t="str">
        <f t="shared" si="35"/>
        <v>#DIV/0!</v>
      </c>
      <c r="F235" s="4" t="str">
        <f t="shared" si="35"/>
        <v>#DIV/0!</v>
      </c>
      <c r="G235" s="4" t="str">
        <f t="shared" si="35"/>
        <v>#DIV/0!</v>
      </c>
      <c r="H235" s="4" t="str">
        <f t="shared" si="35"/>
        <v>#DIV/0!</v>
      </c>
      <c r="I235" s="4" t="str">
        <f t="shared" si="35"/>
        <v>#DIV/0!</v>
      </c>
      <c r="J235" s="4" t="str">
        <f t="shared" si="35"/>
        <v>#DIV/0!</v>
      </c>
      <c r="K235" s="4" t="str">
        <f t="shared" si="35"/>
        <v>#DIV/0!</v>
      </c>
      <c r="L235" s="4" t="str">
        <f t="shared" si="35"/>
        <v>#DIV/0!</v>
      </c>
      <c r="M235" s="4" t="str">
        <f t="shared" si="35"/>
        <v>#DIV/0!</v>
      </c>
      <c r="N235" s="4" t="str">
        <f t="shared" si="35"/>
        <v>#DIV/0!</v>
      </c>
      <c r="O235" s="4" t="str">
        <f t="shared" si="35"/>
        <v>#DIV/0!</v>
      </c>
      <c r="P235" s="4" t="str">
        <f t="shared" si="35"/>
        <v>#DIV/0!</v>
      </c>
      <c r="Q235" s="4" t="str">
        <f t="shared" si="35"/>
        <v>#DIV/0!</v>
      </c>
      <c r="R235" s="4" t="str">
        <f t="shared" si="35"/>
        <v>#DIV/0!</v>
      </c>
      <c r="S235" s="4" t="str">
        <f t="shared" si="35"/>
        <v>#DIV/0!</v>
      </c>
      <c r="T235" s="4" t="str">
        <f t="shared" si="35"/>
        <v>#DIV/0!</v>
      </c>
      <c r="U235" s="4" t="str">
        <f t="shared" si="35"/>
        <v>#DIV/0!</v>
      </c>
      <c r="V235" s="4" t="str">
        <f t="shared" si="35"/>
        <v>#DIV/0!</v>
      </c>
      <c r="W235" s="4" t="str">
        <f t="shared" si="35"/>
        <v>#DIV/0!</v>
      </c>
      <c r="X235" s="4" t="str">
        <f t="shared" si="35"/>
        <v>#DIV/0!</v>
      </c>
      <c r="Y235" s="4" t="str">
        <f t="shared" si="35"/>
        <v>#DIV/0!</v>
      </c>
      <c r="Z235" s="4" t="str">
        <f t="shared" si="35"/>
        <v>#DIV/0!</v>
      </c>
      <c r="AA235" s="4" t="str">
        <f t="shared" si="35"/>
        <v>#DIV/0!</v>
      </c>
      <c r="AB235" s="4" t="str">
        <f t="shared" si="35"/>
        <v>#DIV/0!</v>
      </c>
      <c r="AC235" s="4" t="str">
        <f t="shared" si="35"/>
        <v>#DIV/0!</v>
      </c>
      <c r="AD235" s="4" t="str">
        <f t="shared" si="35"/>
        <v>#DIV/0!</v>
      </c>
      <c r="AE235" s="4" t="str">
        <f t="shared" si="35"/>
        <v>#DIV/0!</v>
      </c>
      <c r="AF235" s="4" t="str">
        <f t="shared" si="35"/>
        <v>#DIV/0!</v>
      </c>
      <c r="AG235" s="4" t="str">
        <f t="shared" si="35"/>
        <v>#DIV/0!</v>
      </c>
      <c r="AH235" s="4" t="str">
        <f t="shared" si="35"/>
        <v>#DIV/0!</v>
      </c>
      <c r="AI235" s="4" t="str">
        <f t="shared" si="35"/>
        <v>#DIV/0!</v>
      </c>
      <c r="AJ235" s="4" t="str">
        <f t="shared" si="35"/>
        <v>#DIV/0!</v>
      </c>
      <c r="AK235" s="4" t="str">
        <f t="shared" si="35"/>
        <v>#DIV/0!</v>
      </c>
      <c r="AL235" s="4" t="str">
        <f t="shared" si="35"/>
        <v>#DIV/0!</v>
      </c>
      <c r="AM235" s="4" t="str">
        <f t="shared" si="35"/>
        <v>#DIV/0!</v>
      </c>
      <c r="AN235" s="4" t="str">
        <f t="shared" si="35"/>
        <v>#DIV/0!</v>
      </c>
      <c r="AO235" s="4" t="str">
        <f t="shared" si="35"/>
        <v>#DIV/0!</v>
      </c>
      <c r="AP235" s="4" t="str">
        <f t="shared" si="35"/>
        <v>#DIV/0!</v>
      </c>
      <c r="AQ235" s="4" t="str">
        <f t="shared" si="35"/>
        <v>#DIV/0!</v>
      </c>
      <c r="AR235" s="4" t="str">
        <f t="shared" si="35"/>
        <v>#DIV/0!</v>
      </c>
      <c r="AS235" s="4" t="str">
        <f t="shared" si="35"/>
        <v>#DIV/0!</v>
      </c>
      <c r="AT235" s="4" t="str">
        <f t="shared" si="35"/>
        <v>#DIV/0!</v>
      </c>
      <c r="AU235" s="4" t="str">
        <f t="shared" si="35"/>
        <v>#DIV/0!</v>
      </c>
      <c r="AV235" s="4" t="str">
        <f t="shared" si="35"/>
        <v>#DIV/0!</v>
      </c>
      <c r="AW235" s="4" t="str">
        <f t="shared" si="35"/>
        <v>#DIV/0!</v>
      </c>
      <c r="AX235" s="4" t="str">
        <f t="shared" si="35"/>
        <v>#DIV/0!</v>
      </c>
      <c r="AY235" s="4" t="str">
        <f t="shared" si="35"/>
        <v>#DIV/0!</v>
      </c>
      <c r="AZ235" s="4" t="str">
        <f t="shared" si="35"/>
        <v>#DIV/0!</v>
      </c>
      <c r="BA235" s="4" t="str">
        <f t="shared" si="35"/>
        <v>#DIV/0!</v>
      </c>
      <c r="BB235" s="4" t="str">
        <f t="shared" si="35"/>
        <v>#DIV/0!</v>
      </c>
      <c r="BC235" s="4" t="str">
        <f t="shared" si="35"/>
        <v>#DIV/0!</v>
      </c>
      <c r="BD235" s="4" t="str">
        <f t="shared" si="35"/>
        <v>#DIV/0!</v>
      </c>
      <c r="BE235" s="4" t="str">
        <f t="shared" si="35"/>
        <v>#DIV/0!</v>
      </c>
      <c r="BF235" s="4" t="str">
        <f t="shared" si="35"/>
        <v>#DIV/0!</v>
      </c>
      <c r="BG235" s="4" t="str">
        <f t="shared" si="35"/>
        <v>#DIV/0!</v>
      </c>
      <c r="BH235" s="4" t="str">
        <f t="shared" si="35"/>
        <v>#DIV/0!</v>
      </c>
      <c r="BI235" s="4" t="str">
        <f t="shared" si="35"/>
        <v>#DIV/0!</v>
      </c>
      <c r="BJ235" s="4" t="str">
        <f t="shared" si="35"/>
        <v>#DIV/0!</v>
      </c>
      <c r="BK235" s="4" t="str">
        <f t="shared" si="35"/>
        <v>#DIV/0!</v>
      </c>
      <c r="BL235" s="4" t="str">
        <f t="shared" si="35"/>
        <v>#DIV/0!</v>
      </c>
      <c r="BM235" s="4" t="str">
        <f t="shared" si="35"/>
        <v>#DIV/0!</v>
      </c>
      <c r="BN235" s="4" t="str">
        <f t="shared" si="35"/>
        <v>#DIV/0!</v>
      </c>
      <c r="BO235" s="4" t="str">
        <f t="shared" si="35"/>
        <v>#DIV/0!</v>
      </c>
      <c r="BP235" s="4" t="str">
        <f t="shared" si="35"/>
        <v>#DIV/0!</v>
      </c>
      <c r="BQ235" s="4" t="str">
        <f t="shared" si="35"/>
        <v>#DIV/0!</v>
      </c>
      <c r="BR235" s="4" t="str">
        <f t="shared" si="35"/>
        <v>#DIV/0!</v>
      </c>
      <c r="BS235" s="4" t="str">
        <f t="shared" si="35"/>
        <v>#DIV/0!</v>
      </c>
      <c r="BT235" s="4" t="str">
        <f t="shared" si="35"/>
        <v>#DIV/0!</v>
      </c>
      <c r="BU235" s="4" t="str">
        <f t="shared" si="35"/>
        <v>#DIV/0!</v>
      </c>
      <c r="BV235" s="4" t="str">
        <f t="shared" si="35"/>
        <v>#DIV/0!</v>
      </c>
      <c r="BW235" s="4" t="str">
        <f t="shared" si="35"/>
        <v>#DIV/0!</v>
      </c>
      <c r="BX235" s="4" t="str">
        <f t="shared" si="35"/>
        <v>#DIV/0!</v>
      </c>
      <c r="BY235" s="4" t="str">
        <f t="shared" si="35"/>
        <v>#DIV/0!</v>
      </c>
      <c r="BZ235" s="4" t="str">
        <f t="shared" si="35"/>
        <v>#DIV/0!</v>
      </c>
      <c r="CA235" s="4" t="str">
        <f t="shared" si="35"/>
        <v>#DIV/0!</v>
      </c>
      <c r="CB235" s="4" t="str">
        <f t="shared" si="35"/>
        <v>#DIV/0!</v>
      </c>
      <c r="CC235" s="4" t="str">
        <f t="shared" si="35"/>
        <v>#DIV/0!</v>
      </c>
      <c r="CD235" s="4" t="str">
        <f t="shared" si="35"/>
        <v>#DIV/0!</v>
      </c>
      <c r="CE235" s="4" t="str">
        <f t="shared" si="35"/>
        <v>#DIV/0!</v>
      </c>
      <c r="CF235" s="4" t="str">
        <f t="shared" si="35"/>
        <v>#DIV/0!</v>
      </c>
      <c r="CG235" s="4" t="str">
        <f t="shared" si="35"/>
        <v>#DIV/0!</v>
      </c>
      <c r="CH235" s="4" t="str">
        <f t="shared" si="35"/>
        <v>#DIV/0!</v>
      </c>
      <c r="CI235" s="4" t="str">
        <f t="shared" si="35"/>
        <v>#DIV/0!</v>
      </c>
      <c r="CJ235" s="4" t="str">
        <f t="shared" si="35"/>
        <v>#DIV/0!</v>
      </c>
    </row>
    <row r="236" ht="15.75" customHeight="1">
      <c r="A236" s="15"/>
      <c r="B236" s="4" t="s">
        <v>137</v>
      </c>
      <c r="C236" s="4" t="str">
        <f t="shared" ref="C236:CJ236" si="36">C137/$E38</f>
        <v>#DIV/0!</v>
      </c>
      <c r="D236" s="4" t="str">
        <f t="shared" si="36"/>
        <v>#DIV/0!</v>
      </c>
      <c r="E236" s="4" t="str">
        <f t="shared" si="36"/>
        <v>#DIV/0!</v>
      </c>
      <c r="F236" s="4" t="str">
        <f t="shared" si="36"/>
        <v>#DIV/0!</v>
      </c>
      <c r="G236" s="4" t="str">
        <f t="shared" si="36"/>
        <v>#DIV/0!</v>
      </c>
      <c r="H236" s="4" t="str">
        <f t="shared" si="36"/>
        <v>#DIV/0!</v>
      </c>
      <c r="I236" s="4" t="str">
        <f t="shared" si="36"/>
        <v>#DIV/0!</v>
      </c>
      <c r="J236" s="4" t="str">
        <f t="shared" si="36"/>
        <v>#DIV/0!</v>
      </c>
      <c r="K236" s="4" t="str">
        <f t="shared" si="36"/>
        <v>#DIV/0!</v>
      </c>
      <c r="L236" s="4" t="str">
        <f t="shared" si="36"/>
        <v>#DIV/0!</v>
      </c>
      <c r="M236" s="4" t="str">
        <f t="shared" si="36"/>
        <v>#DIV/0!</v>
      </c>
      <c r="N236" s="4" t="str">
        <f t="shared" si="36"/>
        <v>#DIV/0!</v>
      </c>
      <c r="O236" s="4" t="str">
        <f t="shared" si="36"/>
        <v>#DIV/0!</v>
      </c>
      <c r="P236" s="4" t="str">
        <f t="shared" si="36"/>
        <v>#DIV/0!</v>
      </c>
      <c r="Q236" s="4" t="str">
        <f t="shared" si="36"/>
        <v>#DIV/0!</v>
      </c>
      <c r="R236" s="4" t="str">
        <f t="shared" si="36"/>
        <v>#DIV/0!</v>
      </c>
      <c r="S236" s="4" t="str">
        <f t="shared" si="36"/>
        <v>#DIV/0!</v>
      </c>
      <c r="T236" s="4" t="str">
        <f t="shared" si="36"/>
        <v>#DIV/0!</v>
      </c>
      <c r="U236" s="4" t="str">
        <f t="shared" si="36"/>
        <v>#DIV/0!</v>
      </c>
      <c r="V236" s="4" t="str">
        <f t="shared" si="36"/>
        <v>#DIV/0!</v>
      </c>
      <c r="W236" s="4" t="str">
        <f t="shared" si="36"/>
        <v>#DIV/0!</v>
      </c>
      <c r="X236" s="4" t="str">
        <f t="shared" si="36"/>
        <v>#DIV/0!</v>
      </c>
      <c r="Y236" s="4" t="str">
        <f t="shared" si="36"/>
        <v>#DIV/0!</v>
      </c>
      <c r="Z236" s="4" t="str">
        <f t="shared" si="36"/>
        <v>#DIV/0!</v>
      </c>
      <c r="AA236" s="4" t="str">
        <f t="shared" si="36"/>
        <v>#DIV/0!</v>
      </c>
      <c r="AB236" s="4" t="str">
        <f t="shared" si="36"/>
        <v>#DIV/0!</v>
      </c>
      <c r="AC236" s="4" t="str">
        <f t="shared" si="36"/>
        <v>#DIV/0!</v>
      </c>
      <c r="AD236" s="4" t="str">
        <f t="shared" si="36"/>
        <v>#DIV/0!</v>
      </c>
      <c r="AE236" s="4" t="str">
        <f t="shared" si="36"/>
        <v>#DIV/0!</v>
      </c>
      <c r="AF236" s="4" t="str">
        <f t="shared" si="36"/>
        <v>#DIV/0!</v>
      </c>
      <c r="AG236" s="4" t="str">
        <f t="shared" si="36"/>
        <v>#DIV/0!</v>
      </c>
      <c r="AH236" s="4" t="str">
        <f t="shared" si="36"/>
        <v>#DIV/0!</v>
      </c>
      <c r="AI236" s="4" t="str">
        <f t="shared" si="36"/>
        <v>#DIV/0!</v>
      </c>
      <c r="AJ236" s="4" t="str">
        <f t="shared" si="36"/>
        <v>#DIV/0!</v>
      </c>
      <c r="AK236" s="4" t="str">
        <f t="shared" si="36"/>
        <v>#DIV/0!</v>
      </c>
      <c r="AL236" s="4" t="str">
        <f t="shared" si="36"/>
        <v>#DIV/0!</v>
      </c>
      <c r="AM236" s="4" t="str">
        <f t="shared" si="36"/>
        <v>#DIV/0!</v>
      </c>
      <c r="AN236" s="4" t="str">
        <f t="shared" si="36"/>
        <v>#DIV/0!</v>
      </c>
      <c r="AO236" s="4" t="str">
        <f t="shared" si="36"/>
        <v>#DIV/0!</v>
      </c>
      <c r="AP236" s="4" t="str">
        <f t="shared" si="36"/>
        <v>#DIV/0!</v>
      </c>
      <c r="AQ236" s="4" t="str">
        <f t="shared" si="36"/>
        <v>#DIV/0!</v>
      </c>
      <c r="AR236" s="4" t="str">
        <f t="shared" si="36"/>
        <v>#DIV/0!</v>
      </c>
      <c r="AS236" s="4" t="str">
        <f t="shared" si="36"/>
        <v>#DIV/0!</v>
      </c>
      <c r="AT236" s="4" t="str">
        <f t="shared" si="36"/>
        <v>#DIV/0!</v>
      </c>
      <c r="AU236" s="4" t="str">
        <f t="shared" si="36"/>
        <v>#DIV/0!</v>
      </c>
      <c r="AV236" s="4" t="str">
        <f t="shared" si="36"/>
        <v>#DIV/0!</v>
      </c>
      <c r="AW236" s="4" t="str">
        <f t="shared" si="36"/>
        <v>#DIV/0!</v>
      </c>
      <c r="AX236" s="4" t="str">
        <f t="shared" si="36"/>
        <v>#DIV/0!</v>
      </c>
      <c r="AY236" s="4" t="str">
        <f t="shared" si="36"/>
        <v>#DIV/0!</v>
      </c>
      <c r="AZ236" s="4" t="str">
        <f t="shared" si="36"/>
        <v>#DIV/0!</v>
      </c>
      <c r="BA236" s="4" t="str">
        <f t="shared" si="36"/>
        <v>#DIV/0!</v>
      </c>
      <c r="BB236" s="4" t="str">
        <f t="shared" si="36"/>
        <v>#DIV/0!</v>
      </c>
      <c r="BC236" s="4" t="str">
        <f t="shared" si="36"/>
        <v>#DIV/0!</v>
      </c>
      <c r="BD236" s="4" t="str">
        <f t="shared" si="36"/>
        <v>#DIV/0!</v>
      </c>
      <c r="BE236" s="4" t="str">
        <f t="shared" si="36"/>
        <v>#DIV/0!</v>
      </c>
      <c r="BF236" s="4" t="str">
        <f t="shared" si="36"/>
        <v>#DIV/0!</v>
      </c>
      <c r="BG236" s="4" t="str">
        <f t="shared" si="36"/>
        <v>#DIV/0!</v>
      </c>
      <c r="BH236" s="4" t="str">
        <f t="shared" si="36"/>
        <v>#DIV/0!</v>
      </c>
      <c r="BI236" s="4" t="str">
        <f t="shared" si="36"/>
        <v>#DIV/0!</v>
      </c>
      <c r="BJ236" s="4" t="str">
        <f t="shared" si="36"/>
        <v>#DIV/0!</v>
      </c>
      <c r="BK236" s="4" t="str">
        <f t="shared" si="36"/>
        <v>#DIV/0!</v>
      </c>
      <c r="BL236" s="4" t="str">
        <f t="shared" si="36"/>
        <v>#DIV/0!</v>
      </c>
      <c r="BM236" s="4" t="str">
        <f t="shared" si="36"/>
        <v>#DIV/0!</v>
      </c>
      <c r="BN236" s="4" t="str">
        <f t="shared" si="36"/>
        <v>#DIV/0!</v>
      </c>
      <c r="BO236" s="4" t="str">
        <f t="shared" si="36"/>
        <v>#DIV/0!</v>
      </c>
      <c r="BP236" s="4" t="str">
        <f t="shared" si="36"/>
        <v>#DIV/0!</v>
      </c>
      <c r="BQ236" s="4" t="str">
        <f t="shared" si="36"/>
        <v>#DIV/0!</v>
      </c>
      <c r="BR236" s="4" t="str">
        <f t="shared" si="36"/>
        <v>#DIV/0!</v>
      </c>
      <c r="BS236" s="4" t="str">
        <f t="shared" si="36"/>
        <v>#DIV/0!</v>
      </c>
      <c r="BT236" s="4" t="str">
        <f t="shared" si="36"/>
        <v>#DIV/0!</v>
      </c>
      <c r="BU236" s="4" t="str">
        <f t="shared" si="36"/>
        <v>#DIV/0!</v>
      </c>
      <c r="BV236" s="4" t="str">
        <f t="shared" si="36"/>
        <v>#DIV/0!</v>
      </c>
      <c r="BW236" s="4" t="str">
        <f t="shared" si="36"/>
        <v>#DIV/0!</v>
      </c>
      <c r="BX236" s="4" t="str">
        <f t="shared" si="36"/>
        <v>#DIV/0!</v>
      </c>
      <c r="BY236" s="4" t="str">
        <f t="shared" si="36"/>
        <v>#DIV/0!</v>
      </c>
      <c r="BZ236" s="4" t="str">
        <f t="shared" si="36"/>
        <v>#DIV/0!</v>
      </c>
      <c r="CA236" s="4" t="str">
        <f t="shared" si="36"/>
        <v>#DIV/0!</v>
      </c>
      <c r="CB236" s="4" t="str">
        <f t="shared" si="36"/>
        <v>#DIV/0!</v>
      </c>
      <c r="CC236" s="4" t="str">
        <f t="shared" si="36"/>
        <v>#DIV/0!</v>
      </c>
      <c r="CD236" s="4" t="str">
        <f t="shared" si="36"/>
        <v>#DIV/0!</v>
      </c>
      <c r="CE236" s="4" t="str">
        <f t="shared" si="36"/>
        <v>#DIV/0!</v>
      </c>
      <c r="CF236" s="4" t="str">
        <f t="shared" si="36"/>
        <v>#DIV/0!</v>
      </c>
      <c r="CG236" s="4" t="str">
        <f t="shared" si="36"/>
        <v>#DIV/0!</v>
      </c>
      <c r="CH236" s="4" t="str">
        <f t="shared" si="36"/>
        <v>#DIV/0!</v>
      </c>
      <c r="CI236" s="4" t="str">
        <f t="shared" si="36"/>
        <v>#DIV/0!</v>
      </c>
      <c r="CJ236" s="4" t="str">
        <f t="shared" si="36"/>
        <v>#DIV/0!</v>
      </c>
    </row>
    <row r="237" ht="15.75" customHeight="1">
      <c r="A237" s="15"/>
      <c r="B237" s="4" t="s">
        <v>138</v>
      </c>
      <c r="C237" s="4" t="str">
        <f t="shared" ref="C237:CJ237" si="37">C138/$E39</f>
        <v>#DIV/0!</v>
      </c>
      <c r="D237" s="4" t="str">
        <f t="shared" si="37"/>
        <v>#DIV/0!</v>
      </c>
      <c r="E237" s="4" t="str">
        <f t="shared" si="37"/>
        <v>#DIV/0!</v>
      </c>
      <c r="F237" s="4" t="str">
        <f t="shared" si="37"/>
        <v>#DIV/0!</v>
      </c>
      <c r="G237" s="4" t="str">
        <f t="shared" si="37"/>
        <v>#DIV/0!</v>
      </c>
      <c r="H237" s="4" t="str">
        <f t="shared" si="37"/>
        <v>#DIV/0!</v>
      </c>
      <c r="I237" s="4" t="str">
        <f t="shared" si="37"/>
        <v>#DIV/0!</v>
      </c>
      <c r="J237" s="4" t="str">
        <f t="shared" si="37"/>
        <v>#DIV/0!</v>
      </c>
      <c r="K237" s="4" t="str">
        <f t="shared" si="37"/>
        <v>#DIV/0!</v>
      </c>
      <c r="L237" s="4" t="str">
        <f t="shared" si="37"/>
        <v>#DIV/0!</v>
      </c>
      <c r="M237" s="4" t="str">
        <f t="shared" si="37"/>
        <v>#DIV/0!</v>
      </c>
      <c r="N237" s="4" t="str">
        <f t="shared" si="37"/>
        <v>#DIV/0!</v>
      </c>
      <c r="O237" s="4" t="str">
        <f t="shared" si="37"/>
        <v>#DIV/0!</v>
      </c>
      <c r="P237" s="4" t="str">
        <f t="shared" si="37"/>
        <v>#DIV/0!</v>
      </c>
      <c r="Q237" s="4" t="str">
        <f t="shared" si="37"/>
        <v>#DIV/0!</v>
      </c>
      <c r="R237" s="4" t="str">
        <f t="shared" si="37"/>
        <v>#DIV/0!</v>
      </c>
      <c r="S237" s="4" t="str">
        <f t="shared" si="37"/>
        <v>#DIV/0!</v>
      </c>
      <c r="T237" s="4" t="str">
        <f t="shared" si="37"/>
        <v>#DIV/0!</v>
      </c>
      <c r="U237" s="4" t="str">
        <f t="shared" si="37"/>
        <v>#DIV/0!</v>
      </c>
      <c r="V237" s="4" t="str">
        <f t="shared" si="37"/>
        <v>#DIV/0!</v>
      </c>
      <c r="W237" s="4" t="str">
        <f t="shared" si="37"/>
        <v>#DIV/0!</v>
      </c>
      <c r="X237" s="4" t="str">
        <f t="shared" si="37"/>
        <v>#DIV/0!</v>
      </c>
      <c r="Y237" s="4" t="str">
        <f t="shared" si="37"/>
        <v>#DIV/0!</v>
      </c>
      <c r="Z237" s="4" t="str">
        <f t="shared" si="37"/>
        <v>#DIV/0!</v>
      </c>
      <c r="AA237" s="4" t="str">
        <f t="shared" si="37"/>
        <v>#DIV/0!</v>
      </c>
      <c r="AB237" s="4" t="str">
        <f t="shared" si="37"/>
        <v>#DIV/0!</v>
      </c>
      <c r="AC237" s="4" t="str">
        <f t="shared" si="37"/>
        <v>#DIV/0!</v>
      </c>
      <c r="AD237" s="4" t="str">
        <f t="shared" si="37"/>
        <v>#DIV/0!</v>
      </c>
      <c r="AE237" s="4" t="str">
        <f t="shared" si="37"/>
        <v>#DIV/0!</v>
      </c>
      <c r="AF237" s="4" t="str">
        <f t="shared" si="37"/>
        <v>#DIV/0!</v>
      </c>
      <c r="AG237" s="4" t="str">
        <f t="shared" si="37"/>
        <v>#DIV/0!</v>
      </c>
      <c r="AH237" s="4" t="str">
        <f t="shared" si="37"/>
        <v>#DIV/0!</v>
      </c>
      <c r="AI237" s="4" t="str">
        <f t="shared" si="37"/>
        <v>#DIV/0!</v>
      </c>
      <c r="AJ237" s="4" t="str">
        <f t="shared" si="37"/>
        <v>#DIV/0!</v>
      </c>
      <c r="AK237" s="4" t="str">
        <f t="shared" si="37"/>
        <v>#DIV/0!</v>
      </c>
      <c r="AL237" s="4" t="str">
        <f t="shared" si="37"/>
        <v>#DIV/0!</v>
      </c>
      <c r="AM237" s="4" t="str">
        <f t="shared" si="37"/>
        <v>#DIV/0!</v>
      </c>
      <c r="AN237" s="4" t="str">
        <f t="shared" si="37"/>
        <v>#DIV/0!</v>
      </c>
      <c r="AO237" s="4" t="str">
        <f t="shared" si="37"/>
        <v>#DIV/0!</v>
      </c>
      <c r="AP237" s="4" t="str">
        <f t="shared" si="37"/>
        <v>#DIV/0!</v>
      </c>
      <c r="AQ237" s="4" t="str">
        <f t="shared" si="37"/>
        <v>#DIV/0!</v>
      </c>
      <c r="AR237" s="4" t="str">
        <f t="shared" si="37"/>
        <v>#DIV/0!</v>
      </c>
      <c r="AS237" s="4" t="str">
        <f t="shared" si="37"/>
        <v>#DIV/0!</v>
      </c>
      <c r="AT237" s="4" t="str">
        <f t="shared" si="37"/>
        <v>#DIV/0!</v>
      </c>
      <c r="AU237" s="4" t="str">
        <f t="shared" si="37"/>
        <v>#DIV/0!</v>
      </c>
      <c r="AV237" s="4" t="str">
        <f t="shared" si="37"/>
        <v>#DIV/0!</v>
      </c>
      <c r="AW237" s="4" t="str">
        <f t="shared" si="37"/>
        <v>#DIV/0!</v>
      </c>
      <c r="AX237" s="4" t="str">
        <f t="shared" si="37"/>
        <v>#DIV/0!</v>
      </c>
      <c r="AY237" s="4" t="str">
        <f t="shared" si="37"/>
        <v>#DIV/0!</v>
      </c>
      <c r="AZ237" s="4" t="str">
        <f t="shared" si="37"/>
        <v>#DIV/0!</v>
      </c>
      <c r="BA237" s="4" t="str">
        <f t="shared" si="37"/>
        <v>#DIV/0!</v>
      </c>
      <c r="BB237" s="4" t="str">
        <f t="shared" si="37"/>
        <v>#DIV/0!</v>
      </c>
      <c r="BC237" s="4" t="str">
        <f t="shared" si="37"/>
        <v>#DIV/0!</v>
      </c>
      <c r="BD237" s="4" t="str">
        <f t="shared" si="37"/>
        <v>#DIV/0!</v>
      </c>
      <c r="BE237" s="4" t="str">
        <f t="shared" si="37"/>
        <v>#DIV/0!</v>
      </c>
      <c r="BF237" s="4" t="str">
        <f t="shared" si="37"/>
        <v>#DIV/0!</v>
      </c>
      <c r="BG237" s="4" t="str">
        <f t="shared" si="37"/>
        <v>#DIV/0!</v>
      </c>
      <c r="BH237" s="4" t="str">
        <f t="shared" si="37"/>
        <v>#DIV/0!</v>
      </c>
      <c r="BI237" s="4" t="str">
        <f t="shared" si="37"/>
        <v>#DIV/0!</v>
      </c>
      <c r="BJ237" s="4" t="str">
        <f t="shared" si="37"/>
        <v>#DIV/0!</v>
      </c>
      <c r="BK237" s="4" t="str">
        <f t="shared" si="37"/>
        <v>#DIV/0!</v>
      </c>
      <c r="BL237" s="4" t="str">
        <f t="shared" si="37"/>
        <v>#DIV/0!</v>
      </c>
      <c r="BM237" s="4" t="str">
        <f t="shared" si="37"/>
        <v>#DIV/0!</v>
      </c>
      <c r="BN237" s="4" t="str">
        <f t="shared" si="37"/>
        <v>#DIV/0!</v>
      </c>
      <c r="BO237" s="4" t="str">
        <f t="shared" si="37"/>
        <v>#DIV/0!</v>
      </c>
      <c r="BP237" s="4" t="str">
        <f t="shared" si="37"/>
        <v>#DIV/0!</v>
      </c>
      <c r="BQ237" s="4" t="str">
        <f t="shared" si="37"/>
        <v>#DIV/0!</v>
      </c>
      <c r="BR237" s="4" t="str">
        <f t="shared" si="37"/>
        <v>#DIV/0!</v>
      </c>
      <c r="BS237" s="4" t="str">
        <f t="shared" si="37"/>
        <v>#DIV/0!</v>
      </c>
      <c r="BT237" s="4" t="str">
        <f t="shared" si="37"/>
        <v>#DIV/0!</v>
      </c>
      <c r="BU237" s="4" t="str">
        <f t="shared" si="37"/>
        <v>#DIV/0!</v>
      </c>
      <c r="BV237" s="4" t="str">
        <f t="shared" si="37"/>
        <v>#DIV/0!</v>
      </c>
      <c r="BW237" s="4" t="str">
        <f t="shared" si="37"/>
        <v>#DIV/0!</v>
      </c>
      <c r="BX237" s="4" t="str">
        <f t="shared" si="37"/>
        <v>#DIV/0!</v>
      </c>
      <c r="BY237" s="4" t="str">
        <f t="shared" si="37"/>
        <v>#DIV/0!</v>
      </c>
      <c r="BZ237" s="4" t="str">
        <f t="shared" si="37"/>
        <v>#DIV/0!</v>
      </c>
      <c r="CA237" s="4" t="str">
        <f t="shared" si="37"/>
        <v>#DIV/0!</v>
      </c>
      <c r="CB237" s="4" t="str">
        <f t="shared" si="37"/>
        <v>#DIV/0!</v>
      </c>
      <c r="CC237" s="4" t="str">
        <f t="shared" si="37"/>
        <v>#DIV/0!</v>
      </c>
      <c r="CD237" s="4" t="str">
        <f t="shared" si="37"/>
        <v>#DIV/0!</v>
      </c>
      <c r="CE237" s="4" t="str">
        <f t="shared" si="37"/>
        <v>#DIV/0!</v>
      </c>
      <c r="CF237" s="4" t="str">
        <f t="shared" si="37"/>
        <v>#DIV/0!</v>
      </c>
      <c r="CG237" s="4" t="str">
        <f t="shared" si="37"/>
        <v>#DIV/0!</v>
      </c>
      <c r="CH237" s="4" t="str">
        <f t="shared" si="37"/>
        <v>#DIV/0!</v>
      </c>
      <c r="CI237" s="4" t="str">
        <f t="shared" si="37"/>
        <v>#DIV/0!</v>
      </c>
      <c r="CJ237" s="4" t="str">
        <f t="shared" si="37"/>
        <v>#DIV/0!</v>
      </c>
    </row>
    <row r="238" ht="15.75" customHeight="1">
      <c r="A238" s="15"/>
      <c r="B238" s="4" t="s">
        <v>139</v>
      </c>
      <c r="C238" s="4" t="str">
        <f t="shared" ref="C238:CJ238" si="38">C139/$E40</f>
        <v>#DIV/0!</v>
      </c>
      <c r="D238" s="4" t="str">
        <f t="shared" si="38"/>
        <v>#DIV/0!</v>
      </c>
      <c r="E238" s="4" t="str">
        <f t="shared" si="38"/>
        <v>#DIV/0!</v>
      </c>
      <c r="F238" s="4" t="str">
        <f t="shared" si="38"/>
        <v>#DIV/0!</v>
      </c>
      <c r="G238" s="4" t="str">
        <f t="shared" si="38"/>
        <v>#DIV/0!</v>
      </c>
      <c r="H238" s="4" t="str">
        <f t="shared" si="38"/>
        <v>#DIV/0!</v>
      </c>
      <c r="I238" s="4" t="str">
        <f t="shared" si="38"/>
        <v>#DIV/0!</v>
      </c>
      <c r="J238" s="4" t="str">
        <f t="shared" si="38"/>
        <v>#DIV/0!</v>
      </c>
      <c r="K238" s="4" t="str">
        <f t="shared" si="38"/>
        <v>#DIV/0!</v>
      </c>
      <c r="L238" s="4" t="str">
        <f t="shared" si="38"/>
        <v>#DIV/0!</v>
      </c>
      <c r="M238" s="4" t="str">
        <f t="shared" si="38"/>
        <v>#DIV/0!</v>
      </c>
      <c r="N238" s="4" t="str">
        <f t="shared" si="38"/>
        <v>#DIV/0!</v>
      </c>
      <c r="O238" s="4" t="str">
        <f t="shared" si="38"/>
        <v>#DIV/0!</v>
      </c>
      <c r="P238" s="4" t="str">
        <f t="shared" si="38"/>
        <v>#DIV/0!</v>
      </c>
      <c r="Q238" s="4" t="str">
        <f t="shared" si="38"/>
        <v>#DIV/0!</v>
      </c>
      <c r="R238" s="4" t="str">
        <f t="shared" si="38"/>
        <v>#DIV/0!</v>
      </c>
      <c r="S238" s="4" t="str">
        <f t="shared" si="38"/>
        <v>#DIV/0!</v>
      </c>
      <c r="T238" s="4" t="str">
        <f t="shared" si="38"/>
        <v>#DIV/0!</v>
      </c>
      <c r="U238" s="4" t="str">
        <f t="shared" si="38"/>
        <v>#DIV/0!</v>
      </c>
      <c r="V238" s="4" t="str">
        <f t="shared" si="38"/>
        <v>#DIV/0!</v>
      </c>
      <c r="W238" s="4" t="str">
        <f t="shared" si="38"/>
        <v>#DIV/0!</v>
      </c>
      <c r="X238" s="4" t="str">
        <f t="shared" si="38"/>
        <v>#DIV/0!</v>
      </c>
      <c r="Y238" s="4" t="str">
        <f t="shared" si="38"/>
        <v>#DIV/0!</v>
      </c>
      <c r="Z238" s="4" t="str">
        <f t="shared" si="38"/>
        <v>#DIV/0!</v>
      </c>
      <c r="AA238" s="4" t="str">
        <f t="shared" si="38"/>
        <v>#DIV/0!</v>
      </c>
      <c r="AB238" s="4" t="str">
        <f t="shared" si="38"/>
        <v>#DIV/0!</v>
      </c>
      <c r="AC238" s="4" t="str">
        <f t="shared" si="38"/>
        <v>#DIV/0!</v>
      </c>
      <c r="AD238" s="4" t="str">
        <f t="shared" si="38"/>
        <v>#DIV/0!</v>
      </c>
      <c r="AE238" s="4" t="str">
        <f t="shared" si="38"/>
        <v>#DIV/0!</v>
      </c>
      <c r="AF238" s="4" t="str">
        <f t="shared" si="38"/>
        <v>#DIV/0!</v>
      </c>
      <c r="AG238" s="4" t="str">
        <f t="shared" si="38"/>
        <v>#DIV/0!</v>
      </c>
      <c r="AH238" s="4" t="str">
        <f t="shared" si="38"/>
        <v>#DIV/0!</v>
      </c>
      <c r="AI238" s="4" t="str">
        <f t="shared" si="38"/>
        <v>#DIV/0!</v>
      </c>
      <c r="AJ238" s="4" t="str">
        <f t="shared" si="38"/>
        <v>#DIV/0!</v>
      </c>
      <c r="AK238" s="4" t="str">
        <f t="shared" si="38"/>
        <v>#DIV/0!</v>
      </c>
      <c r="AL238" s="4" t="str">
        <f t="shared" si="38"/>
        <v>#DIV/0!</v>
      </c>
      <c r="AM238" s="4" t="str">
        <f t="shared" si="38"/>
        <v>#DIV/0!</v>
      </c>
      <c r="AN238" s="4" t="str">
        <f t="shared" si="38"/>
        <v>#DIV/0!</v>
      </c>
      <c r="AO238" s="4" t="str">
        <f t="shared" si="38"/>
        <v>#DIV/0!</v>
      </c>
      <c r="AP238" s="4" t="str">
        <f t="shared" si="38"/>
        <v>#DIV/0!</v>
      </c>
      <c r="AQ238" s="4" t="str">
        <f t="shared" si="38"/>
        <v>#DIV/0!</v>
      </c>
      <c r="AR238" s="4" t="str">
        <f t="shared" si="38"/>
        <v>#DIV/0!</v>
      </c>
      <c r="AS238" s="4" t="str">
        <f t="shared" si="38"/>
        <v>#DIV/0!</v>
      </c>
      <c r="AT238" s="4" t="str">
        <f t="shared" si="38"/>
        <v>#DIV/0!</v>
      </c>
      <c r="AU238" s="4" t="str">
        <f t="shared" si="38"/>
        <v>#DIV/0!</v>
      </c>
      <c r="AV238" s="4" t="str">
        <f t="shared" si="38"/>
        <v>#DIV/0!</v>
      </c>
      <c r="AW238" s="4" t="str">
        <f t="shared" si="38"/>
        <v>#DIV/0!</v>
      </c>
      <c r="AX238" s="4" t="str">
        <f t="shared" si="38"/>
        <v>#DIV/0!</v>
      </c>
      <c r="AY238" s="4" t="str">
        <f t="shared" si="38"/>
        <v>#DIV/0!</v>
      </c>
      <c r="AZ238" s="4" t="str">
        <f t="shared" si="38"/>
        <v>#DIV/0!</v>
      </c>
      <c r="BA238" s="4" t="str">
        <f t="shared" si="38"/>
        <v>#DIV/0!</v>
      </c>
      <c r="BB238" s="4" t="str">
        <f t="shared" si="38"/>
        <v>#DIV/0!</v>
      </c>
      <c r="BC238" s="4" t="str">
        <f t="shared" si="38"/>
        <v>#DIV/0!</v>
      </c>
      <c r="BD238" s="4" t="str">
        <f t="shared" si="38"/>
        <v>#DIV/0!</v>
      </c>
      <c r="BE238" s="4" t="str">
        <f t="shared" si="38"/>
        <v>#DIV/0!</v>
      </c>
      <c r="BF238" s="4" t="str">
        <f t="shared" si="38"/>
        <v>#DIV/0!</v>
      </c>
      <c r="BG238" s="4" t="str">
        <f t="shared" si="38"/>
        <v>#DIV/0!</v>
      </c>
      <c r="BH238" s="4" t="str">
        <f t="shared" si="38"/>
        <v>#DIV/0!</v>
      </c>
      <c r="BI238" s="4" t="str">
        <f t="shared" si="38"/>
        <v>#DIV/0!</v>
      </c>
      <c r="BJ238" s="4" t="str">
        <f t="shared" si="38"/>
        <v>#DIV/0!</v>
      </c>
      <c r="BK238" s="4" t="str">
        <f t="shared" si="38"/>
        <v>#DIV/0!</v>
      </c>
      <c r="BL238" s="4" t="str">
        <f t="shared" si="38"/>
        <v>#DIV/0!</v>
      </c>
      <c r="BM238" s="4" t="str">
        <f t="shared" si="38"/>
        <v>#DIV/0!</v>
      </c>
      <c r="BN238" s="4" t="str">
        <f t="shared" si="38"/>
        <v>#DIV/0!</v>
      </c>
      <c r="BO238" s="4" t="str">
        <f t="shared" si="38"/>
        <v>#DIV/0!</v>
      </c>
      <c r="BP238" s="4" t="str">
        <f t="shared" si="38"/>
        <v>#DIV/0!</v>
      </c>
      <c r="BQ238" s="4" t="str">
        <f t="shared" si="38"/>
        <v>#DIV/0!</v>
      </c>
      <c r="BR238" s="4" t="str">
        <f t="shared" si="38"/>
        <v>#DIV/0!</v>
      </c>
      <c r="BS238" s="4" t="str">
        <f t="shared" si="38"/>
        <v>#DIV/0!</v>
      </c>
      <c r="BT238" s="4" t="str">
        <f t="shared" si="38"/>
        <v>#DIV/0!</v>
      </c>
      <c r="BU238" s="4" t="str">
        <f t="shared" si="38"/>
        <v>#DIV/0!</v>
      </c>
      <c r="BV238" s="4" t="str">
        <f t="shared" si="38"/>
        <v>#DIV/0!</v>
      </c>
      <c r="BW238" s="4" t="str">
        <f t="shared" si="38"/>
        <v>#DIV/0!</v>
      </c>
      <c r="BX238" s="4" t="str">
        <f t="shared" si="38"/>
        <v>#DIV/0!</v>
      </c>
      <c r="BY238" s="4" t="str">
        <f t="shared" si="38"/>
        <v>#DIV/0!</v>
      </c>
      <c r="BZ238" s="4" t="str">
        <f t="shared" si="38"/>
        <v>#DIV/0!</v>
      </c>
      <c r="CA238" s="4" t="str">
        <f t="shared" si="38"/>
        <v>#DIV/0!</v>
      </c>
      <c r="CB238" s="4" t="str">
        <f t="shared" si="38"/>
        <v>#DIV/0!</v>
      </c>
      <c r="CC238" s="4" t="str">
        <f t="shared" si="38"/>
        <v>#DIV/0!</v>
      </c>
      <c r="CD238" s="4" t="str">
        <f t="shared" si="38"/>
        <v>#DIV/0!</v>
      </c>
      <c r="CE238" s="4" t="str">
        <f t="shared" si="38"/>
        <v>#DIV/0!</v>
      </c>
      <c r="CF238" s="4" t="str">
        <f t="shared" si="38"/>
        <v>#DIV/0!</v>
      </c>
      <c r="CG238" s="4" t="str">
        <f t="shared" si="38"/>
        <v>#DIV/0!</v>
      </c>
      <c r="CH238" s="4" t="str">
        <f t="shared" si="38"/>
        <v>#DIV/0!</v>
      </c>
      <c r="CI238" s="4" t="str">
        <f t="shared" si="38"/>
        <v>#DIV/0!</v>
      </c>
      <c r="CJ238" s="4" t="str">
        <f t="shared" si="38"/>
        <v>#DIV/0!</v>
      </c>
    </row>
    <row r="239" ht="15.75" customHeight="1">
      <c r="A239" s="16"/>
      <c r="B239" s="4" t="s">
        <v>140</v>
      </c>
      <c r="C239" s="4" t="str">
        <f t="shared" ref="C239:CJ239" si="39">C140/$E41</f>
        <v>#DIV/0!</v>
      </c>
      <c r="D239" s="4" t="str">
        <f t="shared" si="39"/>
        <v>#DIV/0!</v>
      </c>
      <c r="E239" s="4" t="str">
        <f t="shared" si="39"/>
        <v>#DIV/0!</v>
      </c>
      <c r="F239" s="4" t="str">
        <f t="shared" si="39"/>
        <v>#DIV/0!</v>
      </c>
      <c r="G239" s="4" t="str">
        <f t="shared" si="39"/>
        <v>#DIV/0!</v>
      </c>
      <c r="H239" s="4" t="str">
        <f t="shared" si="39"/>
        <v>#DIV/0!</v>
      </c>
      <c r="I239" s="4" t="str">
        <f t="shared" si="39"/>
        <v>#DIV/0!</v>
      </c>
      <c r="J239" s="4" t="str">
        <f t="shared" si="39"/>
        <v>#DIV/0!</v>
      </c>
      <c r="K239" s="4" t="str">
        <f t="shared" si="39"/>
        <v>#DIV/0!</v>
      </c>
      <c r="L239" s="4" t="str">
        <f t="shared" si="39"/>
        <v>#DIV/0!</v>
      </c>
      <c r="M239" s="4" t="str">
        <f t="shared" si="39"/>
        <v>#DIV/0!</v>
      </c>
      <c r="N239" s="4" t="str">
        <f t="shared" si="39"/>
        <v>#DIV/0!</v>
      </c>
      <c r="O239" s="4" t="str">
        <f t="shared" si="39"/>
        <v>#DIV/0!</v>
      </c>
      <c r="P239" s="4" t="str">
        <f t="shared" si="39"/>
        <v>#DIV/0!</v>
      </c>
      <c r="Q239" s="4" t="str">
        <f t="shared" si="39"/>
        <v>#DIV/0!</v>
      </c>
      <c r="R239" s="4" t="str">
        <f t="shared" si="39"/>
        <v>#DIV/0!</v>
      </c>
      <c r="S239" s="4" t="str">
        <f t="shared" si="39"/>
        <v>#DIV/0!</v>
      </c>
      <c r="T239" s="4" t="str">
        <f t="shared" si="39"/>
        <v>#DIV/0!</v>
      </c>
      <c r="U239" s="4" t="str">
        <f t="shared" si="39"/>
        <v>#DIV/0!</v>
      </c>
      <c r="V239" s="4" t="str">
        <f t="shared" si="39"/>
        <v>#DIV/0!</v>
      </c>
      <c r="W239" s="4" t="str">
        <f t="shared" si="39"/>
        <v>#DIV/0!</v>
      </c>
      <c r="X239" s="4" t="str">
        <f t="shared" si="39"/>
        <v>#DIV/0!</v>
      </c>
      <c r="Y239" s="4" t="str">
        <f t="shared" si="39"/>
        <v>#DIV/0!</v>
      </c>
      <c r="Z239" s="4" t="str">
        <f t="shared" si="39"/>
        <v>#DIV/0!</v>
      </c>
      <c r="AA239" s="4" t="str">
        <f t="shared" si="39"/>
        <v>#DIV/0!</v>
      </c>
      <c r="AB239" s="4" t="str">
        <f t="shared" si="39"/>
        <v>#DIV/0!</v>
      </c>
      <c r="AC239" s="4" t="str">
        <f t="shared" si="39"/>
        <v>#DIV/0!</v>
      </c>
      <c r="AD239" s="4" t="str">
        <f t="shared" si="39"/>
        <v>#DIV/0!</v>
      </c>
      <c r="AE239" s="4" t="str">
        <f t="shared" si="39"/>
        <v>#DIV/0!</v>
      </c>
      <c r="AF239" s="4" t="str">
        <f t="shared" si="39"/>
        <v>#DIV/0!</v>
      </c>
      <c r="AG239" s="4" t="str">
        <f t="shared" si="39"/>
        <v>#DIV/0!</v>
      </c>
      <c r="AH239" s="4" t="str">
        <f t="shared" si="39"/>
        <v>#DIV/0!</v>
      </c>
      <c r="AI239" s="4" t="str">
        <f t="shared" si="39"/>
        <v>#DIV/0!</v>
      </c>
      <c r="AJ239" s="4" t="str">
        <f t="shared" si="39"/>
        <v>#DIV/0!</v>
      </c>
      <c r="AK239" s="4" t="str">
        <f t="shared" si="39"/>
        <v>#DIV/0!</v>
      </c>
      <c r="AL239" s="4" t="str">
        <f t="shared" si="39"/>
        <v>#DIV/0!</v>
      </c>
      <c r="AM239" s="4" t="str">
        <f t="shared" si="39"/>
        <v>#DIV/0!</v>
      </c>
      <c r="AN239" s="4" t="str">
        <f t="shared" si="39"/>
        <v>#DIV/0!</v>
      </c>
      <c r="AO239" s="4" t="str">
        <f t="shared" si="39"/>
        <v>#DIV/0!</v>
      </c>
      <c r="AP239" s="4" t="str">
        <f t="shared" si="39"/>
        <v>#DIV/0!</v>
      </c>
      <c r="AQ239" s="4" t="str">
        <f t="shared" si="39"/>
        <v>#DIV/0!</v>
      </c>
      <c r="AR239" s="4" t="str">
        <f t="shared" si="39"/>
        <v>#DIV/0!</v>
      </c>
      <c r="AS239" s="4" t="str">
        <f t="shared" si="39"/>
        <v>#DIV/0!</v>
      </c>
      <c r="AT239" s="4" t="str">
        <f t="shared" si="39"/>
        <v>#DIV/0!</v>
      </c>
      <c r="AU239" s="4" t="str">
        <f t="shared" si="39"/>
        <v>#DIV/0!</v>
      </c>
      <c r="AV239" s="4" t="str">
        <f t="shared" si="39"/>
        <v>#DIV/0!</v>
      </c>
      <c r="AW239" s="4" t="str">
        <f t="shared" si="39"/>
        <v>#DIV/0!</v>
      </c>
      <c r="AX239" s="4" t="str">
        <f t="shared" si="39"/>
        <v>#DIV/0!</v>
      </c>
      <c r="AY239" s="4" t="str">
        <f t="shared" si="39"/>
        <v>#DIV/0!</v>
      </c>
      <c r="AZ239" s="4" t="str">
        <f t="shared" si="39"/>
        <v>#DIV/0!</v>
      </c>
      <c r="BA239" s="4" t="str">
        <f t="shared" si="39"/>
        <v>#DIV/0!</v>
      </c>
      <c r="BB239" s="4" t="str">
        <f t="shared" si="39"/>
        <v>#DIV/0!</v>
      </c>
      <c r="BC239" s="4" t="str">
        <f t="shared" si="39"/>
        <v>#DIV/0!</v>
      </c>
      <c r="BD239" s="4" t="str">
        <f t="shared" si="39"/>
        <v>#DIV/0!</v>
      </c>
      <c r="BE239" s="4" t="str">
        <f t="shared" si="39"/>
        <v>#DIV/0!</v>
      </c>
      <c r="BF239" s="4" t="str">
        <f t="shared" si="39"/>
        <v>#DIV/0!</v>
      </c>
      <c r="BG239" s="4" t="str">
        <f t="shared" si="39"/>
        <v>#DIV/0!</v>
      </c>
      <c r="BH239" s="4" t="str">
        <f t="shared" si="39"/>
        <v>#DIV/0!</v>
      </c>
      <c r="BI239" s="4" t="str">
        <f t="shared" si="39"/>
        <v>#DIV/0!</v>
      </c>
      <c r="BJ239" s="4" t="str">
        <f t="shared" si="39"/>
        <v>#DIV/0!</v>
      </c>
      <c r="BK239" s="4" t="str">
        <f t="shared" si="39"/>
        <v>#DIV/0!</v>
      </c>
      <c r="BL239" s="4" t="str">
        <f t="shared" si="39"/>
        <v>#DIV/0!</v>
      </c>
      <c r="BM239" s="4" t="str">
        <f t="shared" si="39"/>
        <v>#DIV/0!</v>
      </c>
      <c r="BN239" s="4" t="str">
        <f t="shared" si="39"/>
        <v>#DIV/0!</v>
      </c>
      <c r="BO239" s="4" t="str">
        <f t="shared" si="39"/>
        <v>#DIV/0!</v>
      </c>
      <c r="BP239" s="4" t="str">
        <f t="shared" si="39"/>
        <v>#DIV/0!</v>
      </c>
      <c r="BQ239" s="4" t="str">
        <f t="shared" si="39"/>
        <v>#DIV/0!</v>
      </c>
      <c r="BR239" s="4" t="str">
        <f t="shared" si="39"/>
        <v>#DIV/0!</v>
      </c>
      <c r="BS239" s="4" t="str">
        <f t="shared" si="39"/>
        <v>#DIV/0!</v>
      </c>
      <c r="BT239" s="4" t="str">
        <f t="shared" si="39"/>
        <v>#DIV/0!</v>
      </c>
      <c r="BU239" s="4" t="str">
        <f t="shared" si="39"/>
        <v>#DIV/0!</v>
      </c>
      <c r="BV239" s="4" t="str">
        <f t="shared" si="39"/>
        <v>#DIV/0!</v>
      </c>
      <c r="BW239" s="4" t="str">
        <f t="shared" si="39"/>
        <v>#DIV/0!</v>
      </c>
      <c r="BX239" s="4" t="str">
        <f t="shared" si="39"/>
        <v>#DIV/0!</v>
      </c>
      <c r="BY239" s="4" t="str">
        <f t="shared" si="39"/>
        <v>#DIV/0!</v>
      </c>
      <c r="BZ239" s="4" t="str">
        <f t="shared" si="39"/>
        <v>#DIV/0!</v>
      </c>
      <c r="CA239" s="4" t="str">
        <f t="shared" si="39"/>
        <v>#DIV/0!</v>
      </c>
      <c r="CB239" s="4" t="str">
        <f t="shared" si="39"/>
        <v>#DIV/0!</v>
      </c>
      <c r="CC239" s="4" t="str">
        <f t="shared" si="39"/>
        <v>#DIV/0!</v>
      </c>
      <c r="CD239" s="4" t="str">
        <f t="shared" si="39"/>
        <v>#DIV/0!</v>
      </c>
      <c r="CE239" s="4" t="str">
        <f t="shared" si="39"/>
        <v>#DIV/0!</v>
      </c>
      <c r="CF239" s="4" t="str">
        <f t="shared" si="39"/>
        <v>#DIV/0!</v>
      </c>
      <c r="CG239" s="4" t="str">
        <f t="shared" si="39"/>
        <v>#DIV/0!</v>
      </c>
      <c r="CH239" s="4" t="str">
        <f t="shared" si="39"/>
        <v>#DIV/0!</v>
      </c>
      <c r="CI239" s="4" t="str">
        <f t="shared" si="39"/>
        <v>#DIV/0!</v>
      </c>
      <c r="CJ239" s="4" t="str">
        <f t="shared" si="39"/>
        <v>#DIV/0!</v>
      </c>
    </row>
    <row r="240" ht="15.75" customHeight="1">
      <c r="A240" s="8" t="s">
        <v>33</v>
      </c>
      <c r="B240" s="4" t="s">
        <v>141</v>
      </c>
      <c r="C240" s="4">
        <f t="shared" ref="C240:CJ240" si="40">C141/$E42</f>
        <v>0</v>
      </c>
      <c r="D240" s="4">
        <f t="shared" si="40"/>
        <v>0.2163233544</v>
      </c>
      <c r="E240" s="4">
        <f t="shared" si="40"/>
        <v>0.02122628485</v>
      </c>
      <c r="F240" s="4">
        <f t="shared" si="40"/>
        <v>0.006543599733</v>
      </c>
      <c r="G240" s="4">
        <f t="shared" si="40"/>
        <v>0.01916590942</v>
      </c>
      <c r="H240" s="4">
        <f t="shared" si="40"/>
        <v>0</v>
      </c>
      <c r="I240" s="4">
        <f t="shared" si="40"/>
        <v>0</v>
      </c>
      <c r="J240" s="4">
        <f t="shared" si="40"/>
        <v>0.03183892523</v>
      </c>
      <c r="K240" s="4">
        <f t="shared" si="40"/>
        <v>0.03552992916</v>
      </c>
      <c r="L240" s="4">
        <f t="shared" si="40"/>
        <v>0.03317535783</v>
      </c>
      <c r="M240" s="4">
        <f t="shared" si="40"/>
        <v>0</v>
      </c>
      <c r="N240" s="4">
        <f t="shared" si="40"/>
        <v>0.009261146561</v>
      </c>
      <c r="O240" s="4">
        <f t="shared" si="40"/>
        <v>0.03556406794</v>
      </c>
      <c r="P240" s="4">
        <f t="shared" si="40"/>
        <v>0.008205354767</v>
      </c>
      <c r="Q240" s="4">
        <f t="shared" si="40"/>
        <v>0.005607795689</v>
      </c>
      <c r="R240" s="4">
        <f t="shared" si="40"/>
        <v>0</v>
      </c>
      <c r="S240" s="4">
        <f t="shared" si="40"/>
        <v>0</v>
      </c>
      <c r="T240" s="4">
        <f t="shared" si="40"/>
        <v>0</v>
      </c>
      <c r="U240" s="4">
        <f t="shared" si="40"/>
        <v>0</v>
      </c>
      <c r="V240" s="4">
        <f t="shared" si="40"/>
        <v>0.03027054978</v>
      </c>
      <c r="W240" s="4">
        <f t="shared" si="40"/>
        <v>0.005686616094</v>
      </c>
      <c r="X240" s="4">
        <f t="shared" si="40"/>
        <v>0.115789183</v>
      </c>
      <c r="Y240" s="4">
        <f t="shared" si="40"/>
        <v>0.1285284682</v>
      </c>
      <c r="Z240" s="4">
        <f t="shared" si="40"/>
        <v>0.3542148835</v>
      </c>
      <c r="AA240" s="4">
        <f t="shared" si="40"/>
        <v>0.09700633073</v>
      </c>
      <c r="AB240" s="4">
        <f t="shared" si="40"/>
        <v>0.05056705508</v>
      </c>
      <c r="AC240" s="4">
        <f t="shared" si="40"/>
        <v>0.1047573386</v>
      </c>
      <c r="AD240" s="4">
        <f t="shared" si="40"/>
        <v>0.1695035319</v>
      </c>
      <c r="AE240" s="4" t="str">
        <f t="shared" si="40"/>
        <v>#VALUE!</v>
      </c>
      <c r="AF240" s="4">
        <f t="shared" si="40"/>
        <v>0.07847851516</v>
      </c>
      <c r="AG240" s="4">
        <f t="shared" si="40"/>
        <v>0.01336030966</v>
      </c>
      <c r="AH240" s="4">
        <f t="shared" si="40"/>
        <v>0.115776632</v>
      </c>
      <c r="AI240" s="4">
        <f t="shared" si="40"/>
        <v>0.04117788812</v>
      </c>
      <c r="AJ240" s="4">
        <f t="shared" si="40"/>
        <v>0.04714263481</v>
      </c>
      <c r="AK240" s="4">
        <f t="shared" si="40"/>
        <v>0.1090904527</v>
      </c>
      <c r="AL240" s="4">
        <f t="shared" si="40"/>
        <v>0.2537434672</v>
      </c>
      <c r="AM240" s="4">
        <f t="shared" si="40"/>
        <v>0.0136389423</v>
      </c>
      <c r="AN240" s="4">
        <f t="shared" si="40"/>
        <v>0.08061118446</v>
      </c>
      <c r="AO240" s="4">
        <f t="shared" si="40"/>
        <v>0.01846004006</v>
      </c>
      <c r="AP240" s="4">
        <f t="shared" si="40"/>
        <v>0.01957005226</v>
      </c>
      <c r="AQ240" s="4">
        <f t="shared" si="40"/>
        <v>3.142170925</v>
      </c>
      <c r="AR240" s="4">
        <f t="shared" si="40"/>
        <v>0.007355901741</v>
      </c>
      <c r="AS240" s="4">
        <f t="shared" si="40"/>
        <v>0</v>
      </c>
      <c r="AT240" s="4">
        <f t="shared" si="40"/>
        <v>1.829697721</v>
      </c>
      <c r="AU240" s="4">
        <f t="shared" si="40"/>
        <v>0</v>
      </c>
      <c r="AV240" s="4">
        <f t="shared" si="40"/>
        <v>0.0104700608</v>
      </c>
      <c r="AW240" s="4">
        <f t="shared" si="40"/>
        <v>0</v>
      </c>
      <c r="AX240" s="4">
        <f t="shared" si="40"/>
        <v>0.05020407958</v>
      </c>
      <c r="AY240" s="4">
        <f t="shared" si="40"/>
        <v>0.07342045415</v>
      </c>
      <c r="AZ240" s="4">
        <f t="shared" si="40"/>
        <v>0.005931612003</v>
      </c>
      <c r="BA240" s="4">
        <f t="shared" si="40"/>
        <v>0.02162088891</v>
      </c>
      <c r="BB240" s="4">
        <f t="shared" si="40"/>
        <v>0.04122056158</v>
      </c>
      <c r="BC240" s="4">
        <f t="shared" si="40"/>
        <v>0.1026161346</v>
      </c>
      <c r="BD240" s="4">
        <f t="shared" si="40"/>
        <v>0.01951834206</v>
      </c>
      <c r="BE240" s="4">
        <f t="shared" si="40"/>
        <v>0</v>
      </c>
      <c r="BF240" s="4">
        <f t="shared" si="40"/>
        <v>0.01344666068</v>
      </c>
      <c r="BG240" s="4">
        <f t="shared" si="40"/>
        <v>0</v>
      </c>
      <c r="BH240" s="4">
        <f t="shared" si="40"/>
        <v>0.0266563581</v>
      </c>
      <c r="BI240" s="4">
        <f t="shared" si="40"/>
        <v>0</v>
      </c>
      <c r="BJ240" s="4">
        <f t="shared" si="40"/>
        <v>0.01206052604</v>
      </c>
      <c r="BK240" s="4">
        <f t="shared" si="40"/>
        <v>0.01155748116</v>
      </c>
      <c r="BL240" s="4">
        <f t="shared" si="40"/>
        <v>0</v>
      </c>
      <c r="BM240" s="4">
        <f t="shared" si="40"/>
        <v>0</v>
      </c>
      <c r="BN240" s="4">
        <f t="shared" si="40"/>
        <v>0</v>
      </c>
      <c r="BO240" s="4">
        <f t="shared" si="40"/>
        <v>0</v>
      </c>
      <c r="BP240" s="4">
        <f t="shared" si="40"/>
        <v>0</v>
      </c>
      <c r="BQ240" s="4">
        <f t="shared" si="40"/>
        <v>0</v>
      </c>
      <c r="BR240" s="4">
        <f t="shared" si="40"/>
        <v>0</v>
      </c>
      <c r="BS240" s="4">
        <f t="shared" si="40"/>
        <v>0</v>
      </c>
      <c r="BT240" s="4">
        <f t="shared" si="40"/>
        <v>0</v>
      </c>
      <c r="BU240" s="4">
        <f t="shared" si="40"/>
        <v>0</v>
      </c>
      <c r="BV240" s="4">
        <f t="shared" si="40"/>
        <v>0</v>
      </c>
      <c r="BW240" s="4">
        <f t="shared" si="40"/>
        <v>0</v>
      </c>
      <c r="BX240" s="4">
        <f t="shared" si="40"/>
        <v>0</v>
      </c>
      <c r="BY240" s="4">
        <f t="shared" si="40"/>
        <v>0</v>
      </c>
      <c r="BZ240" s="4">
        <f t="shared" si="40"/>
        <v>0</v>
      </c>
      <c r="CA240" s="4">
        <f t="shared" si="40"/>
        <v>0</v>
      </c>
      <c r="CB240" s="4">
        <f t="shared" si="40"/>
        <v>0</v>
      </c>
      <c r="CC240" s="4">
        <f t="shared" si="40"/>
        <v>0</v>
      </c>
      <c r="CD240" s="4">
        <f t="shared" si="40"/>
        <v>0</v>
      </c>
      <c r="CE240" s="4">
        <f t="shared" si="40"/>
        <v>0</v>
      </c>
      <c r="CF240" s="4">
        <f t="shared" si="40"/>
        <v>0</v>
      </c>
      <c r="CG240" s="4">
        <f t="shared" si="40"/>
        <v>0</v>
      </c>
      <c r="CH240" s="4">
        <f t="shared" si="40"/>
        <v>0</v>
      </c>
      <c r="CI240" s="4">
        <f t="shared" si="40"/>
        <v>0</v>
      </c>
      <c r="CJ240" s="4">
        <f t="shared" si="40"/>
        <v>0</v>
      </c>
    </row>
    <row r="241" ht="15.75" customHeight="1">
      <c r="A241" s="15"/>
      <c r="B241" s="4" t="s">
        <v>142</v>
      </c>
      <c r="C241" s="4">
        <f t="shared" ref="C241:CJ241" si="41">C142/$E43</f>
        <v>0</v>
      </c>
      <c r="D241" s="4">
        <f t="shared" si="41"/>
        <v>0.178463948</v>
      </c>
      <c r="E241" s="4">
        <f t="shared" si="41"/>
        <v>0.03679363109</v>
      </c>
      <c r="F241" s="4">
        <f t="shared" si="41"/>
        <v>0.009734253923</v>
      </c>
      <c r="G241" s="4">
        <f t="shared" si="41"/>
        <v>0.02082460171</v>
      </c>
      <c r="H241" s="4">
        <f t="shared" si="41"/>
        <v>0</v>
      </c>
      <c r="I241" s="4">
        <f t="shared" si="41"/>
        <v>0</v>
      </c>
      <c r="J241" s="4">
        <f t="shared" si="41"/>
        <v>0.03146221792</v>
      </c>
      <c r="K241" s="4">
        <f t="shared" si="41"/>
        <v>0.03454572956</v>
      </c>
      <c r="L241" s="4">
        <f t="shared" si="41"/>
        <v>0.03964394921</v>
      </c>
      <c r="M241" s="4">
        <f t="shared" si="41"/>
        <v>0</v>
      </c>
      <c r="N241" s="4">
        <f t="shared" si="41"/>
        <v>0.01646325259</v>
      </c>
      <c r="O241" s="4">
        <f t="shared" si="41"/>
        <v>0.03871117512</v>
      </c>
      <c r="P241" s="4">
        <f t="shared" si="41"/>
        <v>0.01028782593</v>
      </c>
      <c r="Q241" s="4">
        <f t="shared" si="41"/>
        <v>0.006996330878</v>
      </c>
      <c r="R241" s="4">
        <f t="shared" si="41"/>
        <v>0</v>
      </c>
      <c r="S241" s="4">
        <f t="shared" si="41"/>
        <v>0</v>
      </c>
      <c r="T241" s="4">
        <f t="shared" si="41"/>
        <v>0</v>
      </c>
      <c r="U241" s="4">
        <f t="shared" si="41"/>
        <v>0</v>
      </c>
      <c r="V241" s="4">
        <f t="shared" si="41"/>
        <v>0.0370809213</v>
      </c>
      <c r="W241" s="4">
        <f t="shared" si="41"/>
        <v>0</v>
      </c>
      <c r="X241" s="4">
        <f t="shared" si="41"/>
        <v>0.2656289555</v>
      </c>
      <c r="Y241" s="4">
        <f t="shared" si="41"/>
        <v>0.1770721398</v>
      </c>
      <c r="Z241" s="4">
        <f t="shared" si="41"/>
        <v>0.5562784205</v>
      </c>
      <c r="AA241" s="4">
        <f t="shared" si="41"/>
        <v>0.2104035824</v>
      </c>
      <c r="AB241" s="4">
        <f t="shared" si="41"/>
        <v>0.06897958926</v>
      </c>
      <c r="AC241" s="4">
        <f t="shared" si="41"/>
        <v>0.1295038125</v>
      </c>
      <c r="AD241" s="4">
        <f t="shared" si="41"/>
        <v>0.1803757147</v>
      </c>
      <c r="AE241" s="4" t="str">
        <f t="shared" si="41"/>
        <v>#VALUE!</v>
      </c>
      <c r="AF241" s="4">
        <f t="shared" si="41"/>
        <v>0.09637194997</v>
      </c>
      <c r="AG241" s="4">
        <f t="shared" si="41"/>
        <v>0.01687239167</v>
      </c>
      <c r="AH241" s="4">
        <f t="shared" si="41"/>
        <v>0.1150337343</v>
      </c>
      <c r="AI241" s="4">
        <f t="shared" si="41"/>
        <v>0.03863081789</v>
      </c>
      <c r="AJ241" s="4">
        <f t="shared" si="41"/>
        <v>0.04238502351</v>
      </c>
      <c r="AK241" s="4">
        <f t="shared" si="41"/>
        <v>0.1185620993</v>
      </c>
      <c r="AL241" s="4">
        <f t="shared" si="41"/>
        <v>0.2763653113</v>
      </c>
      <c r="AM241" s="4">
        <f t="shared" si="41"/>
        <v>0.01702890444</v>
      </c>
      <c r="AN241" s="4">
        <f t="shared" si="41"/>
        <v>0.09507415449</v>
      </c>
      <c r="AO241" s="4">
        <f t="shared" si="41"/>
        <v>0.0232636799</v>
      </c>
      <c r="AP241" s="4">
        <f t="shared" si="41"/>
        <v>0.01365337569</v>
      </c>
      <c r="AQ241" s="4">
        <f t="shared" si="41"/>
        <v>4.11861462</v>
      </c>
      <c r="AR241" s="4">
        <f t="shared" si="41"/>
        <v>0.005513136043</v>
      </c>
      <c r="AS241" s="4">
        <f t="shared" si="41"/>
        <v>0</v>
      </c>
      <c r="AT241" s="4">
        <f t="shared" si="41"/>
        <v>2.196983925</v>
      </c>
      <c r="AU241" s="4">
        <f t="shared" si="41"/>
        <v>0</v>
      </c>
      <c r="AV241" s="4">
        <f t="shared" si="41"/>
        <v>0.01783090108</v>
      </c>
      <c r="AW241" s="4">
        <f t="shared" si="41"/>
        <v>0</v>
      </c>
      <c r="AX241" s="4">
        <f t="shared" si="41"/>
        <v>0.03848165807</v>
      </c>
      <c r="AY241" s="4">
        <f t="shared" si="41"/>
        <v>0.1007375008</v>
      </c>
      <c r="AZ241" s="4">
        <f t="shared" si="41"/>
        <v>0.007291499256</v>
      </c>
      <c r="BA241" s="4">
        <f t="shared" si="41"/>
        <v>0.02464708471</v>
      </c>
      <c r="BB241" s="4">
        <f t="shared" si="41"/>
        <v>0.05096538967</v>
      </c>
      <c r="BC241" s="4">
        <f t="shared" si="41"/>
        <v>0.1005368703</v>
      </c>
      <c r="BD241" s="4">
        <f t="shared" si="41"/>
        <v>0.03712346336</v>
      </c>
      <c r="BE241" s="4">
        <f t="shared" si="41"/>
        <v>0</v>
      </c>
      <c r="BF241" s="4">
        <f t="shared" si="41"/>
        <v>0.01237186174</v>
      </c>
      <c r="BG241" s="4">
        <f t="shared" si="41"/>
        <v>0</v>
      </c>
      <c r="BH241" s="4">
        <f t="shared" si="41"/>
        <v>0.03899058717</v>
      </c>
      <c r="BI241" s="4">
        <f t="shared" si="41"/>
        <v>0</v>
      </c>
      <c r="BJ241" s="4">
        <f t="shared" si="41"/>
        <v>0.01170274339</v>
      </c>
      <c r="BK241" s="4">
        <f t="shared" si="41"/>
        <v>0.01059454894</v>
      </c>
      <c r="BL241" s="4">
        <f t="shared" si="41"/>
        <v>0</v>
      </c>
      <c r="BM241" s="4">
        <f t="shared" si="41"/>
        <v>0</v>
      </c>
      <c r="BN241" s="4">
        <f t="shared" si="41"/>
        <v>0</v>
      </c>
      <c r="BO241" s="4">
        <f t="shared" si="41"/>
        <v>0</v>
      </c>
      <c r="BP241" s="4">
        <f t="shared" si="41"/>
        <v>0</v>
      </c>
      <c r="BQ241" s="4">
        <f t="shared" si="41"/>
        <v>0</v>
      </c>
      <c r="BR241" s="4">
        <f t="shared" si="41"/>
        <v>0</v>
      </c>
      <c r="BS241" s="4">
        <f t="shared" si="41"/>
        <v>0</v>
      </c>
      <c r="BT241" s="4">
        <f t="shared" si="41"/>
        <v>0</v>
      </c>
      <c r="BU241" s="4">
        <f t="shared" si="41"/>
        <v>0</v>
      </c>
      <c r="BV241" s="4">
        <f t="shared" si="41"/>
        <v>0</v>
      </c>
      <c r="BW241" s="4">
        <f t="shared" si="41"/>
        <v>0</v>
      </c>
      <c r="BX241" s="4">
        <f t="shared" si="41"/>
        <v>0</v>
      </c>
      <c r="BY241" s="4">
        <f t="shared" si="41"/>
        <v>0</v>
      </c>
      <c r="BZ241" s="4">
        <f t="shared" si="41"/>
        <v>0</v>
      </c>
      <c r="CA241" s="4">
        <f t="shared" si="41"/>
        <v>0</v>
      </c>
      <c r="CB241" s="4">
        <f t="shared" si="41"/>
        <v>0</v>
      </c>
      <c r="CC241" s="4">
        <f t="shared" si="41"/>
        <v>0</v>
      </c>
      <c r="CD241" s="4">
        <f t="shared" si="41"/>
        <v>0</v>
      </c>
      <c r="CE241" s="4">
        <f t="shared" si="41"/>
        <v>0</v>
      </c>
      <c r="CF241" s="4">
        <f t="shared" si="41"/>
        <v>0</v>
      </c>
      <c r="CG241" s="4">
        <f t="shared" si="41"/>
        <v>0</v>
      </c>
      <c r="CH241" s="4">
        <f t="shared" si="41"/>
        <v>0</v>
      </c>
      <c r="CI241" s="4">
        <f t="shared" si="41"/>
        <v>0</v>
      </c>
      <c r="CJ241" s="4">
        <f t="shared" si="41"/>
        <v>0</v>
      </c>
    </row>
    <row r="242" ht="15.75" customHeight="1">
      <c r="A242" s="15"/>
      <c r="B242" s="4" t="s">
        <v>143</v>
      </c>
      <c r="C242" s="4">
        <f t="shared" ref="C242:CJ242" si="42">C143/$E44</f>
        <v>0.05063222487</v>
      </c>
      <c r="D242" s="4">
        <f t="shared" si="42"/>
        <v>0.2128989176</v>
      </c>
      <c r="E242" s="4">
        <f t="shared" si="42"/>
        <v>0.04060940744</v>
      </c>
      <c r="F242" s="4">
        <f t="shared" si="42"/>
        <v>0.02614900673</v>
      </c>
      <c r="G242" s="4">
        <f t="shared" si="42"/>
        <v>0.02512774274</v>
      </c>
      <c r="H242" s="4">
        <f t="shared" si="42"/>
        <v>0</v>
      </c>
      <c r="I242" s="4">
        <f t="shared" si="42"/>
        <v>0</v>
      </c>
      <c r="J242" s="4">
        <f t="shared" si="42"/>
        <v>0</v>
      </c>
      <c r="K242" s="4">
        <f t="shared" si="42"/>
        <v>0.05998049478</v>
      </c>
      <c r="L242" s="4">
        <f t="shared" si="42"/>
        <v>0.06065165262</v>
      </c>
      <c r="M242" s="4">
        <f t="shared" si="42"/>
        <v>0.01502502557</v>
      </c>
      <c r="N242" s="4">
        <f t="shared" si="42"/>
        <v>0.03513022205</v>
      </c>
      <c r="O242" s="4">
        <f t="shared" si="42"/>
        <v>0.1706702087</v>
      </c>
      <c r="P242" s="4">
        <f t="shared" si="42"/>
        <v>0.02326341541</v>
      </c>
      <c r="Q242" s="4">
        <f t="shared" si="42"/>
        <v>0.008214177798</v>
      </c>
      <c r="R242" s="4">
        <f t="shared" si="42"/>
        <v>0</v>
      </c>
      <c r="S242" s="4">
        <f t="shared" si="42"/>
        <v>0</v>
      </c>
      <c r="T242" s="4">
        <f t="shared" si="42"/>
        <v>0</v>
      </c>
      <c r="U242" s="4">
        <f t="shared" si="42"/>
        <v>0</v>
      </c>
      <c r="V242" s="4">
        <f t="shared" si="42"/>
        <v>0.06608919329</v>
      </c>
      <c r="W242" s="4">
        <f t="shared" si="42"/>
        <v>0.01830285199</v>
      </c>
      <c r="X242" s="4">
        <f t="shared" si="42"/>
        <v>0.2256944982</v>
      </c>
      <c r="Y242" s="4">
        <f t="shared" si="42"/>
        <v>0.2095077788</v>
      </c>
      <c r="Z242" s="4">
        <f t="shared" si="42"/>
        <v>0.6412951894</v>
      </c>
      <c r="AA242" s="4">
        <f t="shared" si="42"/>
        <v>0.1890650665</v>
      </c>
      <c r="AB242" s="4">
        <f t="shared" si="42"/>
        <v>0.08648880823</v>
      </c>
      <c r="AC242" s="4">
        <f t="shared" si="42"/>
        <v>0.1349530867</v>
      </c>
      <c r="AD242" s="4">
        <f t="shared" si="42"/>
        <v>0.1923085118</v>
      </c>
      <c r="AE242" s="4" t="str">
        <f t="shared" si="42"/>
        <v>#VALUE!</v>
      </c>
      <c r="AF242" s="4">
        <f t="shared" si="42"/>
        <v>0.1106887455</v>
      </c>
      <c r="AG242" s="4">
        <f t="shared" si="42"/>
        <v>0.03164998295</v>
      </c>
      <c r="AH242" s="4">
        <f t="shared" si="42"/>
        <v>0.142955167</v>
      </c>
      <c r="AI242" s="4">
        <f t="shared" si="42"/>
        <v>0.07362204419</v>
      </c>
      <c r="AJ242" s="4">
        <f t="shared" si="42"/>
        <v>0.04778973099</v>
      </c>
      <c r="AK242" s="4">
        <f t="shared" si="42"/>
        <v>0.1520375887</v>
      </c>
      <c r="AL242" s="4">
        <f t="shared" si="42"/>
        <v>0.2916635998</v>
      </c>
      <c r="AM242" s="4">
        <f t="shared" si="42"/>
        <v>0.03393802104</v>
      </c>
      <c r="AN242" s="4">
        <f t="shared" si="42"/>
        <v>0.1070138415</v>
      </c>
      <c r="AO242" s="4">
        <f t="shared" si="42"/>
        <v>0.04110865978</v>
      </c>
      <c r="AP242" s="4">
        <f t="shared" si="42"/>
        <v>0.01671357347</v>
      </c>
      <c r="AQ242" s="4">
        <f t="shared" si="42"/>
        <v>2.640463264</v>
      </c>
      <c r="AR242" s="4">
        <f t="shared" si="42"/>
        <v>0.006345008058</v>
      </c>
      <c r="AS242" s="4">
        <f t="shared" si="42"/>
        <v>0</v>
      </c>
      <c r="AT242" s="4">
        <f t="shared" si="42"/>
        <v>1.389623106</v>
      </c>
      <c r="AU242" s="4">
        <f t="shared" si="42"/>
        <v>0</v>
      </c>
      <c r="AV242" s="4">
        <f t="shared" si="42"/>
        <v>0.009935169833</v>
      </c>
      <c r="AW242" s="4">
        <f t="shared" si="42"/>
        <v>0</v>
      </c>
      <c r="AX242" s="4">
        <f t="shared" si="42"/>
        <v>0.06210631218</v>
      </c>
      <c r="AY242" s="4">
        <f t="shared" si="42"/>
        <v>0.1360871789</v>
      </c>
      <c r="AZ242" s="4">
        <f t="shared" si="42"/>
        <v>0.01093512722</v>
      </c>
      <c r="BA242" s="4">
        <f t="shared" si="42"/>
        <v>0.008806888617</v>
      </c>
      <c r="BB242" s="4">
        <f t="shared" si="42"/>
        <v>0.09025426519</v>
      </c>
      <c r="BC242" s="4">
        <f t="shared" si="42"/>
        <v>0.08820592633</v>
      </c>
      <c r="BD242" s="4">
        <f t="shared" si="42"/>
        <v>0.0917379792</v>
      </c>
      <c r="BE242" s="4">
        <f t="shared" si="42"/>
        <v>0</v>
      </c>
      <c r="BF242" s="4">
        <f t="shared" si="42"/>
        <v>0.01235637416</v>
      </c>
      <c r="BG242" s="4">
        <f t="shared" si="42"/>
        <v>0</v>
      </c>
      <c r="BH242" s="4">
        <f t="shared" si="42"/>
        <v>0.0656199639</v>
      </c>
      <c r="BI242" s="4">
        <f t="shared" si="42"/>
        <v>0</v>
      </c>
      <c r="BJ242" s="4">
        <f t="shared" si="42"/>
        <v>0.009902241454</v>
      </c>
      <c r="BK242" s="4">
        <f t="shared" si="42"/>
        <v>0.009661089503</v>
      </c>
      <c r="BL242" s="4">
        <f t="shared" si="42"/>
        <v>0</v>
      </c>
      <c r="BM242" s="4">
        <f t="shared" si="42"/>
        <v>0</v>
      </c>
      <c r="BN242" s="4">
        <f t="shared" si="42"/>
        <v>0</v>
      </c>
      <c r="BO242" s="4">
        <f t="shared" si="42"/>
        <v>0</v>
      </c>
      <c r="BP242" s="4">
        <f t="shared" si="42"/>
        <v>0</v>
      </c>
      <c r="BQ242" s="4">
        <f t="shared" si="42"/>
        <v>0</v>
      </c>
      <c r="BR242" s="4">
        <f t="shared" si="42"/>
        <v>0</v>
      </c>
      <c r="BS242" s="4">
        <f t="shared" si="42"/>
        <v>0</v>
      </c>
      <c r="BT242" s="4">
        <f t="shared" si="42"/>
        <v>0</v>
      </c>
      <c r="BU242" s="4">
        <f t="shared" si="42"/>
        <v>0</v>
      </c>
      <c r="BV242" s="4">
        <f t="shared" si="42"/>
        <v>0</v>
      </c>
      <c r="BW242" s="4">
        <f t="shared" si="42"/>
        <v>0</v>
      </c>
      <c r="BX242" s="4">
        <f t="shared" si="42"/>
        <v>0</v>
      </c>
      <c r="BY242" s="4">
        <f t="shared" si="42"/>
        <v>0</v>
      </c>
      <c r="BZ242" s="4">
        <f t="shared" si="42"/>
        <v>0</v>
      </c>
      <c r="CA242" s="4">
        <f t="shared" si="42"/>
        <v>0</v>
      </c>
      <c r="CB242" s="4">
        <f t="shared" si="42"/>
        <v>0</v>
      </c>
      <c r="CC242" s="4">
        <f t="shared" si="42"/>
        <v>0</v>
      </c>
      <c r="CD242" s="4">
        <f t="shared" si="42"/>
        <v>0</v>
      </c>
      <c r="CE242" s="4">
        <f t="shared" si="42"/>
        <v>0</v>
      </c>
      <c r="CF242" s="4">
        <f t="shared" si="42"/>
        <v>0</v>
      </c>
      <c r="CG242" s="4">
        <f t="shared" si="42"/>
        <v>0</v>
      </c>
      <c r="CH242" s="4">
        <f t="shared" si="42"/>
        <v>0</v>
      </c>
      <c r="CI242" s="4">
        <f t="shared" si="42"/>
        <v>0</v>
      </c>
      <c r="CJ242" s="4">
        <f t="shared" si="42"/>
        <v>0</v>
      </c>
    </row>
    <row r="243" ht="15.75" customHeight="1">
      <c r="A243" s="15"/>
      <c r="B243" s="4" t="s">
        <v>144</v>
      </c>
      <c r="C243" s="4">
        <f t="shared" ref="C243:CJ243" si="43">C144/$E45</f>
        <v>0.1098086835</v>
      </c>
      <c r="D243" s="4">
        <f t="shared" si="43"/>
        <v>0.2189369668</v>
      </c>
      <c r="E243" s="4">
        <f t="shared" si="43"/>
        <v>0.04678403046</v>
      </c>
      <c r="F243" s="4">
        <f t="shared" si="43"/>
        <v>0.03951309591</v>
      </c>
      <c r="G243" s="4">
        <f t="shared" si="43"/>
        <v>0.05696127157</v>
      </c>
      <c r="H243" s="4">
        <f t="shared" si="43"/>
        <v>0</v>
      </c>
      <c r="I243" s="4">
        <f t="shared" si="43"/>
        <v>0</v>
      </c>
      <c r="J243" s="4">
        <f t="shared" si="43"/>
        <v>0.02676076023</v>
      </c>
      <c r="K243" s="4">
        <f t="shared" si="43"/>
        <v>0.0863550997</v>
      </c>
      <c r="L243" s="4">
        <f t="shared" si="43"/>
        <v>0.1131976518</v>
      </c>
      <c r="M243" s="4">
        <f t="shared" si="43"/>
        <v>0.04051122593</v>
      </c>
      <c r="N243" s="4">
        <f t="shared" si="43"/>
        <v>0.05493040728</v>
      </c>
      <c r="O243" s="4">
        <f t="shared" si="43"/>
        <v>0.3818402354</v>
      </c>
      <c r="P243" s="4">
        <f t="shared" si="43"/>
        <v>0.04871018322</v>
      </c>
      <c r="Q243" s="4">
        <f t="shared" si="43"/>
        <v>0.04983369743</v>
      </c>
      <c r="R243" s="4">
        <f t="shared" si="43"/>
        <v>0</v>
      </c>
      <c r="S243" s="4">
        <f t="shared" si="43"/>
        <v>0.01320893185</v>
      </c>
      <c r="T243" s="4">
        <f t="shared" si="43"/>
        <v>0</v>
      </c>
      <c r="U243" s="4">
        <f t="shared" si="43"/>
        <v>0</v>
      </c>
      <c r="V243" s="4">
        <f t="shared" si="43"/>
        <v>0.134657672</v>
      </c>
      <c r="W243" s="4">
        <f t="shared" si="43"/>
        <v>0.0406595298</v>
      </c>
      <c r="X243" s="4">
        <f t="shared" si="43"/>
        <v>0.1712271606</v>
      </c>
      <c r="Y243" s="4">
        <f t="shared" si="43"/>
        <v>0.1912935738</v>
      </c>
      <c r="Z243" s="4">
        <f t="shared" si="43"/>
        <v>0.5132338739</v>
      </c>
      <c r="AA243" s="4">
        <f t="shared" si="43"/>
        <v>0.1600688669</v>
      </c>
      <c r="AB243" s="4">
        <f t="shared" si="43"/>
        <v>0.06425197997</v>
      </c>
      <c r="AC243" s="4">
        <f t="shared" si="43"/>
        <v>0.1243874039</v>
      </c>
      <c r="AD243" s="4">
        <f t="shared" si="43"/>
        <v>0.2555851015</v>
      </c>
      <c r="AE243" s="4" t="str">
        <f t="shared" si="43"/>
        <v>#VALUE!</v>
      </c>
      <c r="AF243" s="4">
        <f t="shared" si="43"/>
        <v>0.1277476102</v>
      </c>
      <c r="AG243" s="4">
        <f t="shared" si="43"/>
        <v>0.06009902205</v>
      </c>
      <c r="AH243" s="4">
        <f t="shared" si="43"/>
        <v>0.1633755939</v>
      </c>
      <c r="AI243" s="4">
        <f t="shared" si="43"/>
        <v>0.1191769944</v>
      </c>
      <c r="AJ243" s="4">
        <f t="shared" si="43"/>
        <v>0.07487548092</v>
      </c>
      <c r="AK243" s="4">
        <f t="shared" si="43"/>
        <v>0.2143741509</v>
      </c>
      <c r="AL243" s="4">
        <f t="shared" si="43"/>
        <v>0.3601788814</v>
      </c>
      <c r="AM243" s="4">
        <f t="shared" si="43"/>
        <v>0.06185170421</v>
      </c>
      <c r="AN243" s="4">
        <f t="shared" si="43"/>
        <v>0.13062875</v>
      </c>
      <c r="AO243" s="4">
        <f t="shared" si="43"/>
        <v>0.08169611098</v>
      </c>
      <c r="AP243" s="4">
        <f t="shared" si="43"/>
        <v>0.02776293491</v>
      </c>
      <c r="AQ243" s="4">
        <f t="shared" si="43"/>
        <v>2.143753643</v>
      </c>
      <c r="AR243" s="4">
        <f t="shared" si="43"/>
        <v>0</v>
      </c>
      <c r="AS243" s="4">
        <f t="shared" si="43"/>
        <v>0</v>
      </c>
      <c r="AT243" s="4">
        <f t="shared" si="43"/>
        <v>1.00592856</v>
      </c>
      <c r="AU243" s="4">
        <f t="shared" si="43"/>
        <v>0</v>
      </c>
      <c r="AV243" s="4">
        <f t="shared" si="43"/>
        <v>0.00848208287</v>
      </c>
      <c r="AW243" s="4">
        <f t="shared" si="43"/>
        <v>0</v>
      </c>
      <c r="AX243" s="4">
        <f t="shared" si="43"/>
        <v>0.06773891867</v>
      </c>
      <c r="AY243" s="4">
        <f t="shared" si="43"/>
        <v>0.1133324735</v>
      </c>
      <c r="AZ243" s="4">
        <f t="shared" si="43"/>
        <v>0.01126570167</v>
      </c>
      <c r="BA243" s="4">
        <f t="shared" si="43"/>
        <v>0.02503099776</v>
      </c>
      <c r="BB243" s="4">
        <f t="shared" si="43"/>
        <v>0.04790889288</v>
      </c>
      <c r="BC243" s="4">
        <f t="shared" si="43"/>
        <v>0.09566094319</v>
      </c>
      <c r="BD243" s="4">
        <f t="shared" si="43"/>
        <v>0.2012622907</v>
      </c>
      <c r="BE243" s="4">
        <f t="shared" si="43"/>
        <v>0</v>
      </c>
      <c r="BF243" s="4">
        <f t="shared" si="43"/>
        <v>0.0288536425</v>
      </c>
      <c r="BG243" s="4">
        <f t="shared" si="43"/>
        <v>0</v>
      </c>
      <c r="BH243" s="4">
        <f t="shared" si="43"/>
        <v>0.134657672</v>
      </c>
      <c r="BI243" s="4">
        <f t="shared" si="43"/>
        <v>0</v>
      </c>
      <c r="BJ243" s="4">
        <f t="shared" si="43"/>
        <v>0.009185402764</v>
      </c>
      <c r="BK243" s="4">
        <f t="shared" si="43"/>
        <v>0.008319398012</v>
      </c>
      <c r="BL243" s="4">
        <f t="shared" si="43"/>
        <v>0</v>
      </c>
      <c r="BM243" s="4">
        <f t="shared" si="43"/>
        <v>0</v>
      </c>
      <c r="BN243" s="4">
        <f t="shared" si="43"/>
        <v>0</v>
      </c>
      <c r="BO243" s="4">
        <f t="shared" si="43"/>
        <v>0.01496251282</v>
      </c>
      <c r="BP243" s="4">
        <f t="shared" si="43"/>
        <v>0</v>
      </c>
      <c r="BQ243" s="4">
        <f t="shared" si="43"/>
        <v>0</v>
      </c>
      <c r="BR243" s="4">
        <f t="shared" si="43"/>
        <v>0</v>
      </c>
      <c r="BS243" s="4">
        <f t="shared" si="43"/>
        <v>0</v>
      </c>
      <c r="BT243" s="4">
        <f t="shared" si="43"/>
        <v>0</v>
      </c>
      <c r="BU243" s="4">
        <f t="shared" si="43"/>
        <v>0</v>
      </c>
      <c r="BV243" s="4">
        <f t="shared" si="43"/>
        <v>0</v>
      </c>
      <c r="BW243" s="4">
        <f t="shared" si="43"/>
        <v>0</v>
      </c>
      <c r="BX243" s="4">
        <f t="shared" si="43"/>
        <v>0</v>
      </c>
      <c r="BY243" s="4">
        <f t="shared" si="43"/>
        <v>0</v>
      </c>
      <c r="BZ243" s="4">
        <f t="shared" si="43"/>
        <v>0</v>
      </c>
      <c r="CA243" s="4">
        <f t="shared" si="43"/>
        <v>0</v>
      </c>
      <c r="CB243" s="4">
        <f t="shared" si="43"/>
        <v>0</v>
      </c>
      <c r="CC243" s="4">
        <f t="shared" si="43"/>
        <v>0</v>
      </c>
      <c r="CD243" s="4">
        <f t="shared" si="43"/>
        <v>0</v>
      </c>
      <c r="CE243" s="4">
        <f t="shared" si="43"/>
        <v>0</v>
      </c>
      <c r="CF243" s="4">
        <f t="shared" si="43"/>
        <v>0</v>
      </c>
      <c r="CG243" s="4">
        <f t="shared" si="43"/>
        <v>0</v>
      </c>
      <c r="CH243" s="4">
        <f t="shared" si="43"/>
        <v>0</v>
      </c>
      <c r="CI243" s="4">
        <f t="shared" si="43"/>
        <v>0</v>
      </c>
      <c r="CJ243" s="4">
        <f t="shared" si="43"/>
        <v>0</v>
      </c>
    </row>
    <row r="244" ht="15.75" customHeight="1">
      <c r="A244" s="15"/>
      <c r="B244" s="4" t="s">
        <v>145</v>
      </c>
      <c r="C244" s="4">
        <f t="shared" ref="C244:CJ244" si="44">C145/$E46</f>
        <v>0.0964972792</v>
      </c>
      <c r="D244" s="4">
        <f t="shared" si="44"/>
        <v>0.301796671</v>
      </c>
      <c r="E244" s="4">
        <f t="shared" si="44"/>
        <v>0.04656777677</v>
      </c>
      <c r="F244" s="4">
        <f t="shared" si="44"/>
        <v>0.04383312892</v>
      </c>
      <c r="G244" s="4">
        <f t="shared" si="44"/>
        <v>0.07840290334</v>
      </c>
      <c r="H244" s="4">
        <f t="shared" si="44"/>
        <v>0</v>
      </c>
      <c r="I244" s="4">
        <f t="shared" si="44"/>
        <v>0</v>
      </c>
      <c r="J244" s="4">
        <f t="shared" si="44"/>
        <v>0</v>
      </c>
      <c r="K244" s="4">
        <f t="shared" si="44"/>
        <v>0.07379481183</v>
      </c>
      <c r="L244" s="4">
        <f t="shared" si="44"/>
        <v>0.116695763</v>
      </c>
      <c r="M244" s="4">
        <f t="shared" si="44"/>
        <v>0.03433781188</v>
      </c>
      <c r="N244" s="4">
        <f t="shared" si="44"/>
        <v>0.0654714249</v>
      </c>
      <c r="O244" s="4">
        <f t="shared" si="44"/>
        <v>0.4491162487</v>
      </c>
      <c r="P244" s="4">
        <f t="shared" si="44"/>
        <v>0.04669933761</v>
      </c>
      <c r="Q244" s="4">
        <f t="shared" si="44"/>
        <v>0.03366053322</v>
      </c>
      <c r="R244" s="4">
        <f t="shared" si="44"/>
        <v>0</v>
      </c>
      <c r="S244" s="4">
        <f t="shared" si="44"/>
        <v>0.01452016213</v>
      </c>
      <c r="T244" s="4">
        <f t="shared" si="44"/>
        <v>0</v>
      </c>
      <c r="U244" s="4">
        <f t="shared" si="44"/>
        <v>0</v>
      </c>
      <c r="V244" s="4">
        <f t="shared" si="44"/>
        <v>0.1401893264</v>
      </c>
      <c r="W244" s="4">
        <f t="shared" si="44"/>
        <v>0.05396244804</v>
      </c>
      <c r="X244" s="4">
        <f t="shared" si="44"/>
        <v>0.2852143793</v>
      </c>
      <c r="Y244" s="4">
        <f t="shared" si="44"/>
        <v>0.2718804285</v>
      </c>
      <c r="Z244" s="4">
        <f t="shared" si="44"/>
        <v>0.7718652817</v>
      </c>
      <c r="AA244" s="4">
        <f t="shared" si="44"/>
        <v>0.2585949475</v>
      </c>
      <c r="AB244" s="4">
        <f t="shared" si="44"/>
        <v>0.1452020541</v>
      </c>
      <c r="AC244" s="4">
        <f t="shared" si="44"/>
        <v>0.1703474851</v>
      </c>
      <c r="AD244" s="4">
        <f t="shared" si="44"/>
        <v>0.2425008158</v>
      </c>
      <c r="AE244" s="4" t="str">
        <f t="shared" si="44"/>
        <v>#VALUE!</v>
      </c>
      <c r="AF244" s="4">
        <f t="shared" si="44"/>
        <v>0.1269722225</v>
      </c>
      <c r="AG244" s="4">
        <f t="shared" si="44"/>
        <v>0.05645388143</v>
      </c>
      <c r="AH244" s="4">
        <f t="shared" si="44"/>
        <v>0.1730959814</v>
      </c>
      <c r="AI244" s="4">
        <f t="shared" si="44"/>
        <v>0.1218950127</v>
      </c>
      <c r="AJ244" s="4">
        <f t="shared" si="44"/>
        <v>0.0592365663</v>
      </c>
      <c r="AK244" s="4">
        <f t="shared" si="44"/>
        <v>0.2082577796</v>
      </c>
      <c r="AL244" s="4">
        <f t="shared" si="44"/>
        <v>0.3316315535</v>
      </c>
      <c r="AM244" s="4">
        <f t="shared" si="44"/>
        <v>0.07838169781</v>
      </c>
      <c r="AN244" s="4">
        <f t="shared" si="44"/>
        <v>0.1282973517</v>
      </c>
      <c r="AO244" s="4">
        <f t="shared" si="44"/>
        <v>0.07191228008</v>
      </c>
      <c r="AP244" s="4">
        <f t="shared" si="44"/>
        <v>0.01086285735</v>
      </c>
      <c r="AQ244" s="4">
        <f t="shared" si="44"/>
        <v>3.491538128</v>
      </c>
      <c r="AR244" s="4">
        <f t="shared" si="44"/>
        <v>0.007083079805</v>
      </c>
      <c r="AS244" s="4">
        <f t="shared" si="44"/>
        <v>0</v>
      </c>
      <c r="AT244" s="4">
        <f t="shared" si="44"/>
        <v>2.278986445</v>
      </c>
      <c r="AU244" s="4">
        <f t="shared" si="44"/>
        <v>0</v>
      </c>
      <c r="AV244" s="4">
        <f t="shared" si="44"/>
        <v>0.007743047832</v>
      </c>
      <c r="AW244" s="4">
        <f t="shared" si="44"/>
        <v>0</v>
      </c>
      <c r="AX244" s="4">
        <f t="shared" si="44"/>
        <v>0.07890404627</v>
      </c>
      <c r="AY244" s="4">
        <f t="shared" si="44"/>
        <v>0.1507003451</v>
      </c>
      <c r="AZ244" s="4">
        <f t="shared" si="44"/>
        <v>0.008556214995</v>
      </c>
      <c r="BA244" s="4">
        <f t="shared" si="44"/>
        <v>0.02356150772</v>
      </c>
      <c r="BB244" s="4">
        <f t="shared" si="44"/>
        <v>0.03642677298</v>
      </c>
      <c r="BC244" s="4">
        <f t="shared" si="44"/>
        <v>0.09939767639</v>
      </c>
      <c r="BD244" s="4">
        <f t="shared" si="44"/>
        <v>0.226441738</v>
      </c>
      <c r="BE244" s="4">
        <f t="shared" si="44"/>
        <v>0</v>
      </c>
      <c r="BF244" s="4">
        <f t="shared" si="44"/>
        <v>0.0245382604</v>
      </c>
      <c r="BG244" s="4">
        <f t="shared" si="44"/>
        <v>0</v>
      </c>
      <c r="BH244" s="4">
        <f t="shared" si="44"/>
        <v>0.1356020077</v>
      </c>
      <c r="BI244" s="4">
        <f t="shared" si="44"/>
        <v>0</v>
      </c>
      <c r="BJ244" s="4">
        <f t="shared" si="44"/>
        <v>0.01038681483</v>
      </c>
      <c r="BK244" s="4">
        <f t="shared" si="44"/>
        <v>0.008543232017</v>
      </c>
      <c r="BL244" s="4">
        <f t="shared" si="44"/>
        <v>0</v>
      </c>
      <c r="BM244" s="4">
        <f t="shared" si="44"/>
        <v>0</v>
      </c>
      <c r="BN244" s="4">
        <f t="shared" si="44"/>
        <v>0</v>
      </c>
      <c r="BO244" s="4">
        <f t="shared" si="44"/>
        <v>0</v>
      </c>
      <c r="BP244" s="4">
        <f t="shared" si="44"/>
        <v>0</v>
      </c>
      <c r="BQ244" s="4">
        <f t="shared" si="44"/>
        <v>0</v>
      </c>
      <c r="BR244" s="4">
        <f t="shared" si="44"/>
        <v>0</v>
      </c>
      <c r="BS244" s="4">
        <f t="shared" si="44"/>
        <v>0</v>
      </c>
      <c r="BT244" s="4">
        <f t="shared" si="44"/>
        <v>0</v>
      </c>
      <c r="BU244" s="4">
        <f t="shared" si="44"/>
        <v>0</v>
      </c>
      <c r="BV244" s="4">
        <f t="shared" si="44"/>
        <v>0</v>
      </c>
      <c r="BW244" s="4">
        <f t="shared" si="44"/>
        <v>0</v>
      </c>
      <c r="BX244" s="4">
        <f t="shared" si="44"/>
        <v>0</v>
      </c>
      <c r="BY244" s="4">
        <f t="shared" si="44"/>
        <v>0</v>
      </c>
      <c r="BZ244" s="4">
        <f t="shared" si="44"/>
        <v>0</v>
      </c>
      <c r="CA244" s="4">
        <f t="shared" si="44"/>
        <v>0</v>
      </c>
      <c r="CB244" s="4">
        <f t="shared" si="44"/>
        <v>0</v>
      </c>
      <c r="CC244" s="4">
        <f t="shared" si="44"/>
        <v>0</v>
      </c>
      <c r="CD244" s="4">
        <f t="shared" si="44"/>
        <v>0</v>
      </c>
      <c r="CE244" s="4">
        <f t="shared" si="44"/>
        <v>0</v>
      </c>
      <c r="CF244" s="4">
        <f t="shared" si="44"/>
        <v>0</v>
      </c>
      <c r="CG244" s="4">
        <f t="shared" si="44"/>
        <v>0</v>
      </c>
      <c r="CH244" s="4">
        <f t="shared" si="44"/>
        <v>0</v>
      </c>
      <c r="CI244" s="4">
        <f t="shared" si="44"/>
        <v>0</v>
      </c>
      <c r="CJ244" s="4">
        <f t="shared" si="44"/>
        <v>0</v>
      </c>
    </row>
    <row r="245" ht="15.75" customHeight="1">
      <c r="A245" s="15"/>
      <c r="B245" s="4" t="s">
        <v>146</v>
      </c>
      <c r="C245" s="4">
        <f t="shared" ref="C245:CJ245" si="45">C146/$E47</f>
        <v>0.09304008168</v>
      </c>
      <c r="D245" s="4">
        <f t="shared" si="45"/>
        <v>0.249813979</v>
      </c>
      <c r="E245" s="4">
        <f t="shared" si="45"/>
        <v>0.04016045719</v>
      </c>
      <c r="F245" s="4">
        <f t="shared" si="45"/>
        <v>0.04096023441</v>
      </c>
      <c r="G245" s="4">
        <f t="shared" si="45"/>
        <v>0.08258929131</v>
      </c>
      <c r="H245" s="4">
        <f t="shared" si="45"/>
        <v>0.007496531706</v>
      </c>
      <c r="I245" s="4">
        <f t="shared" si="45"/>
        <v>0</v>
      </c>
      <c r="J245" s="4">
        <f t="shared" si="45"/>
        <v>0</v>
      </c>
      <c r="K245" s="4">
        <f t="shared" si="45"/>
        <v>0.09792504472</v>
      </c>
      <c r="L245" s="4">
        <f t="shared" si="45"/>
        <v>0.1119582751</v>
      </c>
      <c r="M245" s="4">
        <f t="shared" si="45"/>
        <v>0.04625662613</v>
      </c>
      <c r="N245" s="4">
        <f t="shared" si="45"/>
        <v>0.07313445941</v>
      </c>
      <c r="O245" s="4">
        <f t="shared" si="45"/>
        <v>0.6793164263</v>
      </c>
      <c r="P245" s="4">
        <f t="shared" si="45"/>
        <v>0.06275993387</v>
      </c>
      <c r="Q245" s="4">
        <f t="shared" si="45"/>
        <v>0.03562169634</v>
      </c>
      <c r="R245" s="4">
        <f t="shared" si="45"/>
        <v>0</v>
      </c>
      <c r="S245" s="4">
        <f t="shared" si="45"/>
        <v>0.02372789512</v>
      </c>
      <c r="T245" s="4">
        <f t="shared" si="45"/>
        <v>0</v>
      </c>
      <c r="U245" s="4">
        <f t="shared" si="45"/>
        <v>0</v>
      </c>
      <c r="V245" s="4">
        <f t="shared" si="45"/>
        <v>0.1224456927</v>
      </c>
      <c r="W245" s="4">
        <f t="shared" si="45"/>
        <v>0.0298150327</v>
      </c>
      <c r="X245" s="4">
        <f t="shared" si="45"/>
        <v>0.07705858594</v>
      </c>
      <c r="Y245" s="4">
        <f t="shared" si="45"/>
        <v>0.137571216</v>
      </c>
      <c r="Z245" s="4">
        <f t="shared" si="45"/>
        <v>0.2644186939</v>
      </c>
      <c r="AA245" s="4">
        <f t="shared" si="45"/>
        <v>0.103572656</v>
      </c>
      <c r="AB245" s="4">
        <f t="shared" si="45"/>
        <v>0.05157860671</v>
      </c>
      <c r="AC245" s="4">
        <f t="shared" si="45"/>
        <v>0.09272398403</v>
      </c>
      <c r="AD245" s="4">
        <f t="shared" si="45"/>
        <v>0.1858147417</v>
      </c>
      <c r="AE245" s="4" t="str">
        <f t="shared" si="45"/>
        <v>#VALUE!</v>
      </c>
      <c r="AF245" s="4">
        <f t="shared" si="45"/>
        <v>0.1168929106</v>
      </c>
      <c r="AG245" s="4">
        <f t="shared" si="45"/>
        <v>0.04254925228</v>
      </c>
      <c r="AH245" s="4">
        <f t="shared" si="45"/>
        <v>0.1334213055</v>
      </c>
      <c r="AI245" s="4">
        <f t="shared" si="45"/>
        <v>0.09214848562</v>
      </c>
      <c r="AJ245" s="4">
        <f t="shared" si="45"/>
        <v>0.04714671697</v>
      </c>
      <c r="AK245" s="4">
        <f t="shared" si="45"/>
        <v>0.1826878837</v>
      </c>
      <c r="AL245" s="4">
        <f t="shared" si="45"/>
        <v>0.3097210062</v>
      </c>
      <c r="AM245" s="4">
        <f t="shared" si="45"/>
        <v>0.05211597272</v>
      </c>
      <c r="AN245" s="4">
        <f t="shared" si="45"/>
        <v>0.1358602748</v>
      </c>
      <c r="AO245" s="4">
        <f t="shared" si="45"/>
        <v>0.06610956547</v>
      </c>
      <c r="AP245" s="4">
        <f t="shared" si="45"/>
        <v>0.03450230927</v>
      </c>
      <c r="AQ245" s="4">
        <f t="shared" si="45"/>
        <v>2.246265657</v>
      </c>
      <c r="AR245" s="4">
        <f t="shared" si="45"/>
        <v>0.01047587748</v>
      </c>
      <c r="AS245" s="4">
        <f t="shared" si="45"/>
        <v>0</v>
      </c>
      <c r="AT245" s="4">
        <f t="shared" si="45"/>
        <v>1.107505312</v>
      </c>
      <c r="AU245" s="4">
        <f t="shared" si="45"/>
        <v>0</v>
      </c>
      <c r="AV245" s="4">
        <f t="shared" si="45"/>
        <v>0.008350497101</v>
      </c>
      <c r="AW245" s="4">
        <f t="shared" si="45"/>
        <v>0</v>
      </c>
      <c r="AX245" s="4">
        <f t="shared" si="45"/>
        <v>0.05514097704</v>
      </c>
      <c r="AY245" s="4">
        <f t="shared" si="45"/>
        <v>0.127263924</v>
      </c>
      <c r="AZ245" s="4">
        <f t="shared" si="45"/>
        <v>0.01462930025</v>
      </c>
      <c r="BA245" s="4">
        <f t="shared" si="45"/>
        <v>0.0480674141</v>
      </c>
      <c r="BB245" s="4">
        <f t="shared" si="45"/>
        <v>0.05468890723</v>
      </c>
      <c r="BC245" s="4">
        <f t="shared" si="45"/>
        <v>0.1076086711</v>
      </c>
      <c r="BD245" s="4">
        <f t="shared" si="45"/>
        <v>0.2465085008</v>
      </c>
      <c r="BE245" s="4">
        <f t="shared" si="45"/>
        <v>0</v>
      </c>
      <c r="BF245" s="4">
        <f t="shared" si="45"/>
        <v>0.01499105644</v>
      </c>
      <c r="BG245" s="4">
        <f t="shared" si="45"/>
        <v>0</v>
      </c>
      <c r="BH245" s="4">
        <f t="shared" si="45"/>
        <v>0.1224456927</v>
      </c>
      <c r="BI245" s="4">
        <f t="shared" si="45"/>
        <v>0</v>
      </c>
      <c r="BJ245" s="4">
        <f t="shared" si="45"/>
        <v>0.01045530605</v>
      </c>
      <c r="BK245" s="4">
        <f t="shared" si="45"/>
        <v>0.009786483564</v>
      </c>
      <c r="BL245" s="4">
        <f t="shared" si="45"/>
        <v>0</v>
      </c>
      <c r="BM245" s="4">
        <f t="shared" si="45"/>
        <v>0</v>
      </c>
      <c r="BN245" s="4">
        <f t="shared" si="45"/>
        <v>0</v>
      </c>
      <c r="BO245" s="4">
        <f t="shared" si="45"/>
        <v>0.008242120764</v>
      </c>
      <c r="BP245" s="4">
        <f t="shared" si="45"/>
        <v>0</v>
      </c>
      <c r="BQ245" s="4">
        <f t="shared" si="45"/>
        <v>0</v>
      </c>
      <c r="BR245" s="4">
        <f t="shared" si="45"/>
        <v>0</v>
      </c>
      <c r="BS245" s="4">
        <f t="shared" si="45"/>
        <v>0</v>
      </c>
      <c r="BT245" s="4">
        <f t="shared" si="45"/>
        <v>0</v>
      </c>
      <c r="BU245" s="4">
        <f t="shared" si="45"/>
        <v>0</v>
      </c>
      <c r="BV245" s="4">
        <f t="shared" si="45"/>
        <v>0</v>
      </c>
      <c r="BW245" s="4">
        <f t="shared" si="45"/>
        <v>0</v>
      </c>
      <c r="BX245" s="4">
        <f t="shared" si="45"/>
        <v>0</v>
      </c>
      <c r="BY245" s="4">
        <f t="shared" si="45"/>
        <v>0</v>
      </c>
      <c r="BZ245" s="4">
        <f t="shared" si="45"/>
        <v>0</v>
      </c>
      <c r="CA245" s="4">
        <f t="shared" si="45"/>
        <v>0</v>
      </c>
      <c r="CB245" s="4">
        <f t="shared" si="45"/>
        <v>0</v>
      </c>
      <c r="CC245" s="4">
        <f t="shared" si="45"/>
        <v>0</v>
      </c>
      <c r="CD245" s="4">
        <f t="shared" si="45"/>
        <v>0</v>
      </c>
      <c r="CE245" s="4">
        <f t="shared" si="45"/>
        <v>0</v>
      </c>
      <c r="CF245" s="4">
        <f t="shared" si="45"/>
        <v>0</v>
      </c>
      <c r="CG245" s="4">
        <f t="shared" si="45"/>
        <v>0</v>
      </c>
      <c r="CH245" s="4">
        <f t="shared" si="45"/>
        <v>0</v>
      </c>
      <c r="CI245" s="4">
        <f t="shared" si="45"/>
        <v>0</v>
      </c>
      <c r="CJ245" s="4">
        <f t="shared" si="45"/>
        <v>0</v>
      </c>
    </row>
    <row r="246" ht="15.75" customHeight="1">
      <c r="A246" s="15"/>
      <c r="B246" s="4" t="s">
        <v>147</v>
      </c>
      <c r="C246" s="4">
        <f t="shared" ref="C246:CJ246" si="46">C147/$E48</f>
        <v>0.1666556103</v>
      </c>
      <c r="D246" s="4">
        <f t="shared" si="46"/>
        <v>0.2574229344</v>
      </c>
      <c r="E246" s="4">
        <f t="shared" si="46"/>
        <v>0.04595955663</v>
      </c>
      <c r="F246" s="4">
        <f t="shared" si="46"/>
        <v>0.04001072952</v>
      </c>
      <c r="G246" s="4">
        <f t="shared" si="46"/>
        <v>0.09991433689</v>
      </c>
      <c r="H246" s="4">
        <f t="shared" si="46"/>
        <v>0.007097731899</v>
      </c>
      <c r="I246" s="4">
        <f t="shared" si="46"/>
        <v>0</v>
      </c>
      <c r="J246" s="4">
        <f t="shared" si="46"/>
        <v>0</v>
      </c>
      <c r="K246" s="4">
        <f t="shared" si="46"/>
        <v>0.1038807023</v>
      </c>
      <c r="L246" s="4">
        <f t="shared" si="46"/>
        <v>0.1618984714</v>
      </c>
      <c r="M246" s="4">
        <f t="shared" si="46"/>
        <v>0.067342165</v>
      </c>
      <c r="N246" s="4">
        <f t="shared" si="46"/>
        <v>0.07660935603</v>
      </c>
      <c r="O246" s="4">
        <f t="shared" si="46"/>
        <v>0.652561577</v>
      </c>
      <c r="P246" s="4">
        <f t="shared" si="46"/>
        <v>0.0625321477</v>
      </c>
      <c r="Q246" s="4">
        <f t="shared" si="46"/>
        <v>0.05243043838</v>
      </c>
      <c r="R246" s="4">
        <f t="shared" si="46"/>
        <v>0</v>
      </c>
      <c r="S246" s="4">
        <f t="shared" si="46"/>
        <v>0.02119753375</v>
      </c>
      <c r="T246" s="4">
        <f t="shared" si="46"/>
        <v>0</v>
      </c>
      <c r="U246" s="4">
        <f t="shared" si="46"/>
        <v>0</v>
      </c>
      <c r="V246" s="4">
        <f t="shared" si="46"/>
        <v>0.1243821632</v>
      </c>
      <c r="W246" s="4">
        <f t="shared" si="46"/>
        <v>0.0384738891</v>
      </c>
      <c r="X246" s="4">
        <f t="shared" si="46"/>
        <v>0.04723248545</v>
      </c>
      <c r="Y246" s="4">
        <f t="shared" si="46"/>
        <v>0.1048950074</v>
      </c>
      <c r="Z246" s="4">
        <f t="shared" si="46"/>
        <v>0.2049900925</v>
      </c>
      <c r="AA246" s="4">
        <f t="shared" si="46"/>
        <v>0.07583252333</v>
      </c>
      <c r="AB246" s="4">
        <f t="shared" si="46"/>
        <v>0.02635510676</v>
      </c>
      <c r="AC246" s="4">
        <f t="shared" si="46"/>
        <v>0.1062251411</v>
      </c>
      <c r="AD246" s="4">
        <f t="shared" si="46"/>
        <v>0.201820269</v>
      </c>
      <c r="AE246" s="4" t="str">
        <f t="shared" si="46"/>
        <v>#VALUE!</v>
      </c>
      <c r="AF246" s="4">
        <f t="shared" si="46"/>
        <v>0.1033264399</v>
      </c>
      <c r="AG246" s="4">
        <f t="shared" si="46"/>
        <v>0.04609319493</v>
      </c>
      <c r="AH246" s="4">
        <f t="shared" si="46"/>
        <v>0.1266818957</v>
      </c>
      <c r="AI246" s="4">
        <f t="shared" si="46"/>
        <v>0.06997358961</v>
      </c>
      <c r="AJ246" s="4">
        <f t="shared" si="46"/>
        <v>0.05555074842</v>
      </c>
      <c r="AK246" s="4">
        <f t="shared" si="46"/>
        <v>0.1709325165</v>
      </c>
      <c r="AL246" s="4">
        <f t="shared" si="46"/>
        <v>0.2461045398</v>
      </c>
      <c r="AM246" s="4">
        <f t="shared" si="46"/>
        <v>0.04350695736</v>
      </c>
      <c r="AN246" s="4">
        <f t="shared" si="46"/>
        <v>0.1027039162</v>
      </c>
      <c r="AO246" s="4">
        <f t="shared" si="46"/>
        <v>0.05518348346</v>
      </c>
      <c r="AP246" s="4">
        <f t="shared" si="46"/>
        <v>0.04339831616</v>
      </c>
      <c r="AQ246" s="4">
        <f t="shared" si="46"/>
        <v>1.917698037</v>
      </c>
      <c r="AR246" s="4">
        <f t="shared" si="46"/>
        <v>0.01168710179</v>
      </c>
      <c r="AS246" s="4">
        <f t="shared" si="46"/>
        <v>0</v>
      </c>
      <c r="AT246" s="4">
        <f t="shared" si="46"/>
        <v>1.050215792</v>
      </c>
      <c r="AU246" s="4">
        <f t="shared" si="46"/>
        <v>0</v>
      </c>
      <c r="AV246" s="4">
        <f t="shared" si="46"/>
        <v>0.0198803793</v>
      </c>
      <c r="AW246" s="4">
        <f t="shared" si="46"/>
        <v>0</v>
      </c>
      <c r="AX246" s="4">
        <f t="shared" si="46"/>
        <v>0.06412330873</v>
      </c>
      <c r="AY246" s="4">
        <f t="shared" si="46"/>
        <v>0.1168099673</v>
      </c>
      <c r="AZ246" s="4">
        <f t="shared" si="46"/>
        <v>0.008245675263</v>
      </c>
      <c r="BA246" s="4">
        <f t="shared" si="46"/>
        <v>0.03121463753</v>
      </c>
      <c r="BB246" s="4">
        <f t="shared" si="46"/>
        <v>0.04868039392</v>
      </c>
      <c r="BC246" s="4">
        <f t="shared" si="46"/>
        <v>0.1036643814</v>
      </c>
      <c r="BD246" s="4">
        <f t="shared" si="46"/>
        <v>0.298795044</v>
      </c>
      <c r="BE246" s="4">
        <f t="shared" si="46"/>
        <v>0</v>
      </c>
      <c r="BF246" s="4">
        <f t="shared" si="46"/>
        <v>0.02625031126</v>
      </c>
      <c r="BG246" s="4">
        <f t="shared" si="46"/>
        <v>0</v>
      </c>
      <c r="BH246" s="4">
        <f t="shared" si="46"/>
        <v>0.1244984958</v>
      </c>
      <c r="BI246" s="4">
        <f t="shared" si="46"/>
        <v>0</v>
      </c>
      <c r="BJ246" s="4">
        <f t="shared" si="46"/>
        <v>0.01234904401</v>
      </c>
      <c r="BK246" s="4">
        <f t="shared" si="46"/>
        <v>0.01133377751</v>
      </c>
      <c r="BL246" s="4">
        <f t="shared" si="46"/>
        <v>0</v>
      </c>
      <c r="BM246" s="4">
        <f t="shared" si="46"/>
        <v>0</v>
      </c>
      <c r="BN246" s="4">
        <f t="shared" si="46"/>
        <v>0</v>
      </c>
      <c r="BO246" s="4">
        <f t="shared" si="46"/>
        <v>0.009414289299</v>
      </c>
      <c r="BP246" s="4">
        <f t="shared" si="46"/>
        <v>0</v>
      </c>
      <c r="BQ246" s="4">
        <f t="shared" si="46"/>
        <v>0</v>
      </c>
      <c r="BR246" s="4">
        <f t="shared" si="46"/>
        <v>0</v>
      </c>
      <c r="BS246" s="4">
        <f t="shared" si="46"/>
        <v>0</v>
      </c>
      <c r="BT246" s="4">
        <f t="shared" si="46"/>
        <v>0</v>
      </c>
      <c r="BU246" s="4">
        <f t="shared" si="46"/>
        <v>0</v>
      </c>
      <c r="BV246" s="4">
        <f t="shared" si="46"/>
        <v>0</v>
      </c>
      <c r="BW246" s="4">
        <f t="shared" si="46"/>
        <v>0</v>
      </c>
      <c r="BX246" s="4">
        <f t="shared" si="46"/>
        <v>0</v>
      </c>
      <c r="BY246" s="4">
        <f t="shared" si="46"/>
        <v>0</v>
      </c>
      <c r="BZ246" s="4">
        <f t="shared" si="46"/>
        <v>0</v>
      </c>
      <c r="CA246" s="4">
        <f t="shared" si="46"/>
        <v>0</v>
      </c>
      <c r="CB246" s="4">
        <f t="shared" si="46"/>
        <v>0</v>
      </c>
      <c r="CC246" s="4">
        <f t="shared" si="46"/>
        <v>0</v>
      </c>
      <c r="CD246" s="4">
        <f t="shared" si="46"/>
        <v>0</v>
      </c>
      <c r="CE246" s="4">
        <f t="shared" si="46"/>
        <v>0</v>
      </c>
      <c r="CF246" s="4">
        <f t="shared" si="46"/>
        <v>0</v>
      </c>
      <c r="CG246" s="4">
        <f t="shared" si="46"/>
        <v>0</v>
      </c>
      <c r="CH246" s="4">
        <f t="shared" si="46"/>
        <v>0</v>
      </c>
      <c r="CI246" s="4">
        <f t="shared" si="46"/>
        <v>0</v>
      </c>
      <c r="CJ246" s="4">
        <f t="shared" si="46"/>
        <v>0</v>
      </c>
    </row>
    <row r="247" ht="15.75" customHeight="1">
      <c r="A247" s="16"/>
      <c r="B247" s="4" t="s">
        <v>148</v>
      </c>
      <c r="C247" s="4">
        <f t="shared" ref="C247:CJ247" si="47">C148/$E49</f>
        <v>0</v>
      </c>
      <c r="D247" s="4">
        <f t="shared" si="47"/>
        <v>0.1473784339</v>
      </c>
      <c r="E247" s="4">
        <f t="shared" si="47"/>
        <v>0.01812986267</v>
      </c>
      <c r="F247" s="4">
        <f t="shared" si="47"/>
        <v>0</v>
      </c>
      <c r="G247" s="4">
        <f t="shared" si="47"/>
        <v>0</v>
      </c>
      <c r="H247" s="4">
        <f t="shared" si="47"/>
        <v>0</v>
      </c>
      <c r="I247" s="4">
        <f t="shared" si="47"/>
        <v>0</v>
      </c>
      <c r="J247" s="4">
        <f t="shared" si="47"/>
        <v>0.007266572555</v>
      </c>
      <c r="K247" s="4">
        <f t="shared" si="47"/>
        <v>0.0119720364</v>
      </c>
      <c r="L247" s="4">
        <f t="shared" si="47"/>
        <v>0.01477722509</v>
      </c>
      <c r="M247" s="4">
        <f t="shared" si="47"/>
        <v>0</v>
      </c>
      <c r="N247" s="4">
        <f t="shared" si="47"/>
        <v>0</v>
      </c>
      <c r="O247" s="4">
        <f t="shared" si="47"/>
        <v>0</v>
      </c>
      <c r="P247" s="4">
        <f t="shared" si="47"/>
        <v>0</v>
      </c>
      <c r="Q247" s="4">
        <f t="shared" si="47"/>
        <v>0</v>
      </c>
      <c r="R247" s="4">
        <f t="shared" si="47"/>
        <v>0</v>
      </c>
      <c r="S247" s="4">
        <f t="shared" si="47"/>
        <v>0</v>
      </c>
      <c r="T247" s="4">
        <f t="shared" si="47"/>
        <v>0</v>
      </c>
      <c r="U247" s="4">
        <f t="shared" si="47"/>
        <v>0</v>
      </c>
      <c r="V247" s="4">
        <f t="shared" si="47"/>
        <v>0.007355722334</v>
      </c>
      <c r="W247" s="4">
        <f t="shared" si="47"/>
        <v>0</v>
      </c>
      <c r="X247" s="4">
        <f t="shared" si="47"/>
        <v>0.02320707243</v>
      </c>
      <c r="Y247" s="4">
        <f t="shared" si="47"/>
        <v>0.08541760613</v>
      </c>
      <c r="Z247" s="4">
        <f t="shared" si="47"/>
        <v>0.1099952482</v>
      </c>
      <c r="AA247" s="4">
        <f t="shared" si="47"/>
        <v>0.0176646393</v>
      </c>
      <c r="AB247" s="4">
        <f t="shared" si="47"/>
        <v>0.04335405705</v>
      </c>
      <c r="AC247" s="4">
        <f t="shared" si="47"/>
        <v>0.05283292899</v>
      </c>
      <c r="AD247" s="4">
        <f t="shared" si="47"/>
        <v>0.08864777095</v>
      </c>
      <c r="AE247" s="4" t="str">
        <f t="shared" si="47"/>
        <v>#VALUE!</v>
      </c>
      <c r="AF247" s="4">
        <f t="shared" si="47"/>
        <v>0.04831571832</v>
      </c>
      <c r="AG247" s="4">
        <f t="shared" si="47"/>
        <v>0.004528462582</v>
      </c>
      <c r="AH247" s="4">
        <f t="shared" si="47"/>
        <v>0.07888110968</v>
      </c>
      <c r="AI247" s="4">
        <f t="shared" si="47"/>
        <v>0</v>
      </c>
      <c r="AJ247" s="4">
        <f t="shared" si="47"/>
        <v>0.03040526797</v>
      </c>
      <c r="AK247" s="4">
        <f t="shared" si="47"/>
        <v>0.07362257099</v>
      </c>
      <c r="AL247" s="4">
        <f t="shared" si="47"/>
        <v>0.2467358631</v>
      </c>
      <c r="AM247" s="4">
        <f t="shared" si="47"/>
        <v>0</v>
      </c>
      <c r="AN247" s="4">
        <f t="shared" si="47"/>
        <v>0.09426204323</v>
      </c>
      <c r="AO247" s="4">
        <f t="shared" si="47"/>
        <v>0.003800983071</v>
      </c>
      <c r="AP247" s="4">
        <f t="shared" si="47"/>
        <v>0.02585862922</v>
      </c>
      <c r="AQ247" s="4">
        <f t="shared" si="47"/>
        <v>1.447103887</v>
      </c>
      <c r="AR247" s="4">
        <f t="shared" si="47"/>
        <v>0.002024478971</v>
      </c>
      <c r="AS247" s="4">
        <f t="shared" si="47"/>
        <v>0</v>
      </c>
      <c r="AT247" s="4">
        <f t="shared" si="47"/>
        <v>4.06646419</v>
      </c>
      <c r="AU247" s="4">
        <f t="shared" si="47"/>
        <v>0</v>
      </c>
      <c r="AV247" s="4">
        <f t="shared" si="47"/>
        <v>0.007399431692</v>
      </c>
      <c r="AW247" s="4">
        <f t="shared" si="47"/>
        <v>0</v>
      </c>
      <c r="AX247" s="4">
        <f t="shared" si="47"/>
        <v>0.007246665322</v>
      </c>
      <c r="AY247" s="4">
        <f t="shared" si="47"/>
        <v>0.07502083768</v>
      </c>
      <c r="AZ247" s="4">
        <f t="shared" si="47"/>
        <v>0.007793681444</v>
      </c>
      <c r="BA247" s="4">
        <f t="shared" si="47"/>
        <v>0.01664590833</v>
      </c>
      <c r="BB247" s="4">
        <f t="shared" si="47"/>
        <v>0.03867629023</v>
      </c>
      <c r="BC247" s="4">
        <f t="shared" si="47"/>
        <v>0.07211178517</v>
      </c>
      <c r="BD247" s="4">
        <f t="shared" si="47"/>
        <v>0.015794225</v>
      </c>
      <c r="BE247" s="4">
        <f t="shared" si="47"/>
        <v>0</v>
      </c>
      <c r="BF247" s="4">
        <f t="shared" si="47"/>
        <v>0.004525000454</v>
      </c>
      <c r="BG247" s="4">
        <f t="shared" si="47"/>
        <v>0</v>
      </c>
      <c r="BH247" s="4">
        <f t="shared" si="47"/>
        <v>0.007984963981</v>
      </c>
      <c r="BI247" s="4">
        <f t="shared" si="47"/>
        <v>0</v>
      </c>
      <c r="BJ247" s="4">
        <f t="shared" si="47"/>
        <v>0.01940349277</v>
      </c>
      <c r="BK247" s="4">
        <f t="shared" si="47"/>
        <v>0.01750018825</v>
      </c>
      <c r="BL247" s="4">
        <f t="shared" si="47"/>
        <v>0</v>
      </c>
      <c r="BM247" s="4">
        <f t="shared" si="47"/>
        <v>0</v>
      </c>
      <c r="BN247" s="4">
        <f t="shared" si="47"/>
        <v>0</v>
      </c>
      <c r="BO247" s="4">
        <f t="shared" si="47"/>
        <v>0</v>
      </c>
      <c r="BP247" s="4">
        <f t="shared" si="47"/>
        <v>0</v>
      </c>
      <c r="BQ247" s="4">
        <f t="shared" si="47"/>
        <v>0</v>
      </c>
      <c r="BR247" s="4">
        <f t="shared" si="47"/>
        <v>0</v>
      </c>
      <c r="BS247" s="4">
        <f t="shared" si="47"/>
        <v>0</v>
      </c>
      <c r="BT247" s="4">
        <f t="shared" si="47"/>
        <v>0</v>
      </c>
      <c r="BU247" s="4">
        <f t="shared" si="47"/>
        <v>0</v>
      </c>
      <c r="BV247" s="4">
        <f t="shared" si="47"/>
        <v>0</v>
      </c>
      <c r="BW247" s="4">
        <f t="shared" si="47"/>
        <v>0</v>
      </c>
      <c r="BX247" s="4">
        <f t="shared" si="47"/>
        <v>0</v>
      </c>
      <c r="BY247" s="4">
        <f t="shared" si="47"/>
        <v>0</v>
      </c>
      <c r="BZ247" s="4">
        <f t="shared" si="47"/>
        <v>0</v>
      </c>
      <c r="CA247" s="4">
        <f t="shared" si="47"/>
        <v>0</v>
      </c>
      <c r="CB247" s="4">
        <f t="shared" si="47"/>
        <v>0</v>
      </c>
      <c r="CC247" s="4">
        <f t="shared" si="47"/>
        <v>0</v>
      </c>
      <c r="CD247" s="4">
        <f t="shared" si="47"/>
        <v>0</v>
      </c>
      <c r="CE247" s="4">
        <f t="shared" si="47"/>
        <v>0</v>
      </c>
      <c r="CF247" s="4">
        <f t="shared" si="47"/>
        <v>0</v>
      </c>
      <c r="CG247" s="4">
        <f t="shared" si="47"/>
        <v>0</v>
      </c>
      <c r="CH247" s="4">
        <f t="shared" si="47"/>
        <v>0</v>
      </c>
      <c r="CI247" s="4">
        <f t="shared" si="47"/>
        <v>0</v>
      </c>
      <c r="CJ247" s="4">
        <f t="shared" si="47"/>
        <v>0</v>
      </c>
    </row>
    <row r="248" ht="15.75" customHeight="1">
      <c r="A248" s="8" t="s">
        <v>43</v>
      </c>
      <c r="B248" s="4" t="s">
        <v>149</v>
      </c>
      <c r="C248" s="4">
        <f t="shared" ref="C248:CJ248" si="48">C149/$E50</f>
        <v>0.09289073617</v>
      </c>
      <c r="D248" s="4">
        <f t="shared" si="48"/>
        <v>0.3303149596</v>
      </c>
      <c r="E248" s="4">
        <f t="shared" si="48"/>
        <v>0.0878233835</v>
      </c>
      <c r="F248" s="4">
        <f t="shared" si="48"/>
        <v>0.08850853372</v>
      </c>
      <c r="G248" s="4">
        <f t="shared" si="48"/>
        <v>0.1225989725</v>
      </c>
      <c r="H248" s="4">
        <f t="shared" si="48"/>
        <v>0</v>
      </c>
      <c r="I248" s="4">
        <f t="shared" si="48"/>
        <v>0</v>
      </c>
      <c r="J248" s="4">
        <f t="shared" si="48"/>
        <v>0.03059877838</v>
      </c>
      <c r="K248" s="4">
        <f t="shared" si="48"/>
        <v>0.1231078537</v>
      </c>
      <c r="L248" s="4">
        <f t="shared" si="48"/>
        <v>0.2056825062</v>
      </c>
      <c r="M248" s="4">
        <f t="shared" si="48"/>
        <v>0.1061921537</v>
      </c>
      <c r="N248" s="4">
        <f t="shared" si="48"/>
        <v>0.02839567042</v>
      </c>
      <c r="O248" s="4">
        <f t="shared" si="48"/>
        <v>0.9241056899</v>
      </c>
      <c r="P248" s="4">
        <f t="shared" si="48"/>
        <v>0.1119937054</v>
      </c>
      <c r="Q248" s="4">
        <f t="shared" si="48"/>
        <v>0.1318681712</v>
      </c>
      <c r="R248" s="4">
        <f t="shared" si="48"/>
        <v>0</v>
      </c>
      <c r="S248" s="4">
        <f t="shared" si="48"/>
        <v>0.02685421015</v>
      </c>
      <c r="T248" s="4">
        <f t="shared" si="48"/>
        <v>0</v>
      </c>
      <c r="U248" s="4">
        <f t="shared" si="48"/>
        <v>0</v>
      </c>
      <c r="V248" s="4">
        <f t="shared" si="48"/>
        <v>0.1937524109</v>
      </c>
      <c r="W248" s="4">
        <f t="shared" si="48"/>
        <v>0.04405807172</v>
      </c>
      <c r="X248" s="4">
        <f t="shared" si="48"/>
        <v>0.1034254957</v>
      </c>
      <c r="Y248" s="4">
        <f t="shared" si="48"/>
        <v>0.1704235822</v>
      </c>
      <c r="Z248" s="4">
        <f t="shared" si="48"/>
        <v>0.4915986072</v>
      </c>
      <c r="AA248" s="4">
        <f t="shared" si="48"/>
        <v>0.1403158027</v>
      </c>
      <c r="AB248" s="4">
        <f t="shared" si="48"/>
        <v>0.0723541118</v>
      </c>
      <c r="AC248" s="4">
        <f t="shared" si="48"/>
        <v>0.1421484901</v>
      </c>
      <c r="AD248" s="4">
        <f t="shared" si="48"/>
        <v>0.2650177419</v>
      </c>
      <c r="AE248" s="4" t="str">
        <f t="shared" si="48"/>
        <v>#VALUE!</v>
      </c>
      <c r="AF248" s="4">
        <f t="shared" si="48"/>
        <v>0.1754945114</v>
      </c>
      <c r="AG248" s="4">
        <f t="shared" si="48"/>
        <v>0.0757670898</v>
      </c>
      <c r="AH248" s="4">
        <f t="shared" si="48"/>
        <v>0.2134552059</v>
      </c>
      <c r="AI248" s="4">
        <f t="shared" si="48"/>
        <v>0.1361200878</v>
      </c>
      <c r="AJ248" s="4">
        <f t="shared" si="48"/>
        <v>0.07115599302</v>
      </c>
      <c r="AK248" s="4">
        <f t="shared" si="48"/>
        <v>0.2701275013</v>
      </c>
      <c r="AL248" s="4">
        <f t="shared" si="48"/>
        <v>0.3194792654</v>
      </c>
      <c r="AM248" s="4">
        <f t="shared" si="48"/>
        <v>0.1027664026</v>
      </c>
      <c r="AN248" s="4">
        <f t="shared" si="48"/>
        <v>0.1819388065</v>
      </c>
      <c r="AO248" s="4">
        <f t="shared" si="48"/>
        <v>0.1158675376</v>
      </c>
      <c r="AP248" s="4">
        <f t="shared" si="48"/>
        <v>0.08277544597</v>
      </c>
      <c r="AQ248" s="4">
        <f t="shared" si="48"/>
        <v>2.835529714</v>
      </c>
      <c r="AR248" s="4">
        <f t="shared" si="48"/>
        <v>0</v>
      </c>
      <c r="AS248" s="4">
        <f t="shared" si="48"/>
        <v>0</v>
      </c>
      <c r="AT248" s="4">
        <f t="shared" si="48"/>
        <v>1.321900027</v>
      </c>
      <c r="AU248" s="4">
        <f t="shared" si="48"/>
        <v>0</v>
      </c>
      <c r="AV248" s="4">
        <f t="shared" si="48"/>
        <v>0.00586490636</v>
      </c>
      <c r="AW248" s="4">
        <f t="shared" si="48"/>
        <v>0</v>
      </c>
      <c r="AX248" s="4">
        <f t="shared" si="48"/>
        <v>0.06815328767</v>
      </c>
      <c r="AY248" s="4">
        <f t="shared" si="48"/>
        <v>0.1398370661</v>
      </c>
      <c r="AZ248" s="4">
        <f t="shared" si="48"/>
        <v>0.01587903343</v>
      </c>
      <c r="BA248" s="4">
        <f t="shared" si="48"/>
        <v>0.01873101595</v>
      </c>
      <c r="BB248" s="4">
        <f t="shared" si="48"/>
        <v>0.06066159659</v>
      </c>
      <c r="BC248" s="4">
        <f t="shared" si="48"/>
        <v>0.1051759242</v>
      </c>
      <c r="BD248" s="4">
        <f t="shared" si="48"/>
        <v>0.3552537125</v>
      </c>
      <c r="BE248" s="4">
        <f t="shared" si="48"/>
        <v>0</v>
      </c>
      <c r="BF248" s="4">
        <f t="shared" si="48"/>
        <v>0.02165657164</v>
      </c>
      <c r="BG248" s="4">
        <f t="shared" si="48"/>
        <v>0</v>
      </c>
      <c r="BH248" s="4">
        <f t="shared" si="48"/>
        <v>0.1937519</v>
      </c>
      <c r="BI248" s="4">
        <f t="shared" si="48"/>
        <v>0</v>
      </c>
      <c r="BJ248" s="4">
        <f t="shared" si="48"/>
        <v>0.01135581573</v>
      </c>
      <c r="BK248" s="4">
        <f t="shared" si="48"/>
        <v>0.01052198637</v>
      </c>
      <c r="BL248" s="4">
        <f t="shared" si="48"/>
        <v>0</v>
      </c>
      <c r="BM248" s="4">
        <f t="shared" si="48"/>
        <v>0</v>
      </c>
      <c r="BN248" s="4">
        <f t="shared" si="48"/>
        <v>0</v>
      </c>
      <c r="BO248" s="4">
        <f t="shared" si="48"/>
        <v>0.01029717944</v>
      </c>
      <c r="BP248" s="4">
        <f t="shared" si="48"/>
        <v>0</v>
      </c>
      <c r="BQ248" s="4">
        <f t="shared" si="48"/>
        <v>0</v>
      </c>
      <c r="BR248" s="4">
        <f t="shared" si="48"/>
        <v>0</v>
      </c>
      <c r="BS248" s="4">
        <f t="shared" si="48"/>
        <v>0</v>
      </c>
      <c r="BT248" s="4">
        <f t="shared" si="48"/>
        <v>0</v>
      </c>
      <c r="BU248" s="4">
        <f t="shared" si="48"/>
        <v>0</v>
      </c>
      <c r="BV248" s="4">
        <f t="shared" si="48"/>
        <v>0</v>
      </c>
      <c r="BW248" s="4">
        <f t="shared" si="48"/>
        <v>0</v>
      </c>
      <c r="BX248" s="4">
        <f t="shared" si="48"/>
        <v>0</v>
      </c>
      <c r="BY248" s="4">
        <f t="shared" si="48"/>
        <v>0</v>
      </c>
      <c r="BZ248" s="4">
        <f t="shared" si="48"/>
        <v>0</v>
      </c>
      <c r="CA248" s="4">
        <f t="shared" si="48"/>
        <v>0</v>
      </c>
      <c r="CB248" s="4">
        <f t="shared" si="48"/>
        <v>0</v>
      </c>
      <c r="CC248" s="4">
        <f t="shared" si="48"/>
        <v>0</v>
      </c>
      <c r="CD248" s="4">
        <f t="shared" si="48"/>
        <v>0</v>
      </c>
      <c r="CE248" s="4">
        <f t="shared" si="48"/>
        <v>0</v>
      </c>
      <c r="CF248" s="4">
        <f t="shared" si="48"/>
        <v>0</v>
      </c>
      <c r="CG248" s="4">
        <f t="shared" si="48"/>
        <v>0</v>
      </c>
      <c r="CH248" s="4">
        <f t="shared" si="48"/>
        <v>0</v>
      </c>
      <c r="CI248" s="4">
        <f t="shared" si="48"/>
        <v>0</v>
      </c>
      <c r="CJ248" s="4">
        <f t="shared" si="48"/>
        <v>0</v>
      </c>
    </row>
    <row r="249" ht="15.75" customHeight="1">
      <c r="A249" s="15"/>
      <c r="B249" s="4" t="s">
        <v>150</v>
      </c>
      <c r="C249" s="4">
        <f t="shared" ref="C249:CJ249" si="49">C150/$E51</f>
        <v>0.1188635425</v>
      </c>
      <c r="D249" s="4">
        <f t="shared" si="49"/>
        <v>0.2655789289</v>
      </c>
      <c r="E249" s="4">
        <f t="shared" si="49"/>
        <v>0.04427954357</v>
      </c>
      <c r="F249" s="4">
        <f t="shared" si="49"/>
        <v>0.06046069955</v>
      </c>
      <c r="G249" s="4">
        <f t="shared" si="49"/>
        <v>0.08532789132</v>
      </c>
      <c r="H249" s="4">
        <f t="shared" si="49"/>
        <v>0.007249526508</v>
      </c>
      <c r="I249" s="4">
        <f t="shared" si="49"/>
        <v>0</v>
      </c>
      <c r="J249" s="4">
        <f t="shared" si="49"/>
        <v>0.083733195</v>
      </c>
      <c r="K249" s="4">
        <f t="shared" si="49"/>
        <v>0.09428042238</v>
      </c>
      <c r="L249" s="4">
        <f t="shared" si="49"/>
        <v>0.1863828041</v>
      </c>
      <c r="M249" s="4">
        <f t="shared" si="49"/>
        <v>0.1353206945</v>
      </c>
      <c r="N249" s="4">
        <f t="shared" si="49"/>
        <v>0.009060364267</v>
      </c>
      <c r="O249" s="4">
        <f t="shared" si="49"/>
        <v>0.7916244478</v>
      </c>
      <c r="P249" s="4">
        <f t="shared" si="49"/>
        <v>0.1170094765</v>
      </c>
      <c r="Q249" s="4">
        <f t="shared" si="49"/>
        <v>0.1499114295</v>
      </c>
      <c r="R249" s="4">
        <f t="shared" si="49"/>
        <v>0</v>
      </c>
      <c r="S249" s="4">
        <f t="shared" si="49"/>
        <v>0.03950543038</v>
      </c>
      <c r="T249" s="4">
        <f t="shared" si="49"/>
        <v>0</v>
      </c>
      <c r="U249" s="4">
        <f t="shared" si="49"/>
        <v>0</v>
      </c>
      <c r="V249" s="4">
        <f t="shared" si="49"/>
        <v>0.1586231173</v>
      </c>
      <c r="W249" s="4">
        <f t="shared" si="49"/>
        <v>0.04322211312</v>
      </c>
      <c r="X249" s="4">
        <f t="shared" si="49"/>
        <v>0.06328003903</v>
      </c>
      <c r="Y249" s="4">
        <f t="shared" si="49"/>
        <v>0.1339715919</v>
      </c>
      <c r="Z249" s="4">
        <f t="shared" si="49"/>
        <v>0.2492927899</v>
      </c>
      <c r="AA249" s="4">
        <f t="shared" si="49"/>
        <v>0.1051430738</v>
      </c>
      <c r="AB249" s="4">
        <f t="shared" si="49"/>
        <v>0.05022747105</v>
      </c>
      <c r="AC249" s="4">
        <f t="shared" si="49"/>
        <v>0.08684705689</v>
      </c>
      <c r="AD249" s="4">
        <f t="shared" si="49"/>
        <v>0.2469679631</v>
      </c>
      <c r="AE249" s="4" t="str">
        <f t="shared" si="49"/>
        <v>#VALUE!</v>
      </c>
      <c r="AF249" s="4">
        <f t="shared" si="49"/>
        <v>0.1163349252</v>
      </c>
      <c r="AG249" s="4">
        <f t="shared" si="49"/>
        <v>0.08254370451</v>
      </c>
      <c r="AH249" s="4">
        <f t="shared" si="49"/>
        <v>0.1462013973</v>
      </c>
      <c r="AI249" s="4">
        <f t="shared" si="49"/>
        <v>0.1075420063</v>
      </c>
      <c r="AJ249" s="4">
        <f t="shared" si="49"/>
        <v>0.06016997743</v>
      </c>
      <c r="AK249" s="4">
        <f t="shared" si="49"/>
        <v>0.211383481</v>
      </c>
      <c r="AL249" s="4">
        <f t="shared" si="49"/>
        <v>0.3254710102</v>
      </c>
      <c r="AM249" s="4">
        <f t="shared" si="49"/>
        <v>0.0849635386</v>
      </c>
      <c r="AN249" s="4">
        <f t="shared" si="49"/>
        <v>0.1558351302</v>
      </c>
      <c r="AO249" s="4">
        <f t="shared" si="49"/>
        <v>0.09552929239</v>
      </c>
      <c r="AP249" s="4">
        <f t="shared" si="49"/>
        <v>0.06436074624</v>
      </c>
      <c r="AQ249" s="4">
        <f t="shared" si="49"/>
        <v>1.838698629</v>
      </c>
      <c r="AR249" s="4">
        <f t="shared" si="49"/>
        <v>0</v>
      </c>
      <c r="AS249" s="4">
        <f t="shared" si="49"/>
        <v>0</v>
      </c>
      <c r="AT249" s="4">
        <f t="shared" si="49"/>
        <v>1.400103463</v>
      </c>
      <c r="AU249" s="4">
        <f t="shared" si="49"/>
        <v>0</v>
      </c>
      <c r="AV249" s="4">
        <f t="shared" si="49"/>
        <v>0.005551272313</v>
      </c>
      <c r="AW249" s="4">
        <f t="shared" si="49"/>
        <v>0</v>
      </c>
      <c r="AX249" s="4">
        <f t="shared" si="49"/>
        <v>0.08216035035</v>
      </c>
      <c r="AY249" s="4">
        <f t="shared" si="49"/>
        <v>0.09461674797</v>
      </c>
      <c r="AZ249" s="4">
        <f t="shared" si="49"/>
        <v>0.009605705754</v>
      </c>
      <c r="BA249" s="4">
        <f t="shared" si="49"/>
        <v>0.02099469717</v>
      </c>
      <c r="BB249" s="4">
        <f t="shared" si="49"/>
        <v>0.02951874564</v>
      </c>
      <c r="BC249" s="4">
        <f t="shared" si="49"/>
        <v>0.0950970095</v>
      </c>
      <c r="BD249" s="4">
        <f t="shared" si="49"/>
        <v>0.2981597575</v>
      </c>
      <c r="BE249" s="4">
        <f t="shared" si="49"/>
        <v>0</v>
      </c>
      <c r="BF249" s="4">
        <f t="shared" si="49"/>
        <v>0.0173972485</v>
      </c>
      <c r="BG249" s="4">
        <f t="shared" si="49"/>
        <v>0</v>
      </c>
      <c r="BH249" s="4">
        <f t="shared" si="49"/>
        <v>0.1586231173</v>
      </c>
      <c r="BI249" s="4">
        <f t="shared" si="49"/>
        <v>0</v>
      </c>
      <c r="BJ249" s="4">
        <f t="shared" si="49"/>
        <v>0.01202268963</v>
      </c>
      <c r="BK249" s="4">
        <f t="shared" si="49"/>
        <v>0.0114255692</v>
      </c>
      <c r="BL249" s="4">
        <f t="shared" si="49"/>
        <v>0</v>
      </c>
      <c r="BM249" s="4">
        <f t="shared" si="49"/>
        <v>0</v>
      </c>
      <c r="BN249" s="4">
        <f t="shared" si="49"/>
        <v>0</v>
      </c>
      <c r="BO249" s="4">
        <f t="shared" si="49"/>
        <v>0.01110729499</v>
      </c>
      <c r="BP249" s="4">
        <f t="shared" si="49"/>
        <v>0</v>
      </c>
      <c r="BQ249" s="4">
        <f t="shared" si="49"/>
        <v>0</v>
      </c>
      <c r="BR249" s="4">
        <f t="shared" si="49"/>
        <v>0</v>
      </c>
      <c r="BS249" s="4">
        <f t="shared" si="49"/>
        <v>0</v>
      </c>
      <c r="BT249" s="4">
        <f t="shared" si="49"/>
        <v>0</v>
      </c>
      <c r="BU249" s="4">
        <f t="shared" si="49"/>
        <v>0</v>
      </c>
      <c r="BV249" s="4">
        <f t="shared" si="49"/>
        <v>0</v>
      </c>
      <c r="BW249" s="4">
        <f t="shared" si="49"/>
        <v>0</v>
      </c>
      <c r="BX249" s="4">
        <f t="shared" si="49"/>
        <v>0</v>
      </c>
      <c r="BY249" s="4">
        <f t="shared" si="49"/>
        <v>0</v>
      </c>
      <c r="BZ249" s="4">
        <f t="shared" si="49"/>
        <v>0</v>
      </c>
      <c r="CA249" s="4">
        <f t="shared" si="49"/>
        <v>0</v>
      </c>
      <c r="CB249" s="4">
        <f t="shared" si="49"/>
        <v>0</v>
      </c>
      <c r="CC249" s="4">
        <f t="shared" si="49"/>
        <v>0</v>
      </c>
      <c r="CD249" s="4">
        <f t="shared" si="49"/>
        <v>0</v>
      </c>
      <c r="CE249" s="4">
        <f t="shared" si="49"/>
        <v>0</v>
      </c>
      <c r="CF249" s="4">
        <f t="shared" si="49"/>
        <v>0</v>
      </c>
      <c r="CG249" s="4">
        <f t="shared" si="49"/>
        <v>0</v>
      </c>
      <c r="CH249" s="4">
        <f t="shared" si="49"/>
        <v>0</v>
      </c>
      <c r="CI249" s="4">
        <f t="shared" si="49"/>
        <v>0</v>
      </c>
      <c r="CJ249" s="4">
        <f t="shared" si="49"/>
        <v>0</v>
      </c>
    </row>
    <row r="250" ht="15.75" customHeight="1">
      <c r="A250" s="15"/>
      <c r="B250" s="4" t="s">
        <v>151</v>
      </c>
      <c r="C250" s="4">
        <f t="shared" ref="C250:CJ250" si="50">C151/$E52</f>
        <v>0.1237559661</v>
      </c>
      <c r="D250" s="4">
        <f t="shared" si="50"/>
        <v>0.2423141995</v>
      </c>
      <c r="E250" s="4">
        <f t="shared" si="50"/>
        <v>0.05565837203</v>
      </c>
      <c r="F250" s="4">
        <f t="shared" si="50"/>
        <v>0.07299655519</v>
      </c>
      <c r="G250" s="4">
        <f t="shared" si="50"/>
        <v>0.09045186477</v>
      </c>
      <c r="H250" s="4">
        <f t="shared" si="50"/>
        <v>0.005483104267</v>
      </c>
      <c r="I250" s="4">
        <f t="shared" si="50"/>
        <v>0</v>
      </c>
      <c r="J250" s="4">
        <f t="shared" si="50"/>
        <v>0.02816790965</v>
      </c>
      <c r="K250" s="4">
        <f t="shared" si="50"/>
        <v>0.1234040906</v>
      </c>
      <c r="L250" s="4">
        <f t="shared" si="50"/>
        <v>0.2329574866</v>
      </c>
      <c r="M250" s="4">
        <f t="shared" si="50"/>
        <v>0.1385640203</v>
      </c>
      <c r="N250" s="4">
        <f t="shared" si="50"/>
        <v>0.02125447351</v>
      </c>
      <c r="O250" s="4">
        <f t="shared" si="50"/>
        <v>1.280833404</v>
      </c>
      <c r="P250" s="4">
        <f t="shared" si="50"/>
        <v>0.1481887343</v>
      </c>
      <c r="Q250" s="4">
        <f t="shared" si="50"/>
        <v>0.2018921871</v>
      </c>
      <c r="R250" s="4">
        <f t="shared" si="50"/>
        <v>0</v>
      </c>
      <c r="S250" s="4">
        <f t="shared" si="50"/>
        <v>0.03306339666</v>
      </c>
      <c r="T250" s="4">
        <f t="shared" si="50"/>
        <v>0</v>
      </c>
      <c r="U250" s="4">
        <f t="shared" si="50"/>
        <v>0</v>
      </c>
      <c r="V250" s="4">
        <f t="shared" si="50"/>
        <v>0.1835787777</v>
      </c>
      <c r="W250" s="4">
        <f t="shared" si="50"/>
        <v>0.06416939259</v>
      </c>
      <c r="X250" s="4">
        <f t="shared" si="50"/>
        <v>0.04176995876</v>
      </c>
      <c r="Y250" s="4">
        <f t="shared" si="50"/>
        <v>0.1222765007</v>
      </c>
      <c r="Z250" s="4">
        <f t="shared" si="50"/>
        <v>0.2153488208</v>
      </c>
      <c r="AA250" s="4">
        <f t="shared" si="50"/>
        <v>0.05838702041</v>
      </c>
      <c r="AB250" s="4">
        <f t="shared" si="50"/>
        <v>0.04786003592</v>
      </c>
      <c r="AC250" s="4">
        <f t="shared" si="50"/>
        <v>0.09843978685</v>
      </c>
      <c r="AD250" s="4">
        <f t="shared" si="50"/>
        <v>0.1999680384</v>
      </c>
      <c r="AE250" s="4" t="str">
        <f t="shared" si="50"/>
        <v>#VALUE!</v>
      </c>
      <c r="AF250" s="4">
        <f t="shared" si="50"/>
        <v>0.1298157691</v>
      </c>
      <c r="AG250" s="4">
        <f t="shared" si="50"/>
        <v>0.08071349837</v>
      </c>
      <c r="AH250" s="4">
        <f t="shared" si="50"/>
        <v>0.1409482376</v>
      </c>
      <c r="AI250" s="4">
        <f t="shared" si="50"/>
        <v>0.1235241948</v>
      </c>
      <c r="AJ250" s="4">
        <f t="shared" si="50"/>
        <v>0.0543967816</v>
      </c>
      <c r="AK250" s="4">
        <f t="shared" si="50"/>
        <v>0.2191618811</v>
      </c>
      <c r="AL250" s="4">
        <f t="shared" si="50"/>
        <v>0.2736281445</v>
      </c>
      <c r="AM250" s="4">
        <f t="shared" si="50"/>
        <v>0.08526852471</v>
      </c>
      <c r="AN250" s="4">
        <f t="shared" si="50"/>
        <v>0.1430540315</v>
      </c>
      <c r="AO250" s="4">
        <f t="shared" si="50"/>
        <v>0.1158137035</v>
      </c>
      <c r="AP250" s="4">
        <f t="shared" si="50"/>
        <v>0.03167773164</v>
      </c>
      <c r="AQ250" s="4">
        <f t="shared" si="50"/>
        <v>7.007311467</v>
      </c>
      <c r="AR250" s="4">
        <f t="shared" si="50"/>
        <v>0</v>
      </c>
      <c r="AS250" s="4">
        <f t="shared" si="50"/>
        <v>0</v>
      </c>
      <c r="AT250" s="4">
        <f t="shared" si="50"/>
        <v>2.098778262</v>
      </c>
      <c r="AU250" s="4">
        <f t="shared" si="50"/>
        <v>0</v>
      </c>
      <c r="AV250" s="4">
        <f t="shared" si="50"/>
        <v>0.007646468812</v>
      </c>
      <c r="AW250" s="4">
        <f t="shared" si="50"/>
        <v>0</v>
      </c>
      <c r="AX250" s="4">
        <f t="shared" si="50"/>
        <v>0.08230115682</v>
      </c>
      <c r="AY250" s="4">
        <f t="shared" si="50"/>
        <v>0.09295370479</v>
      </c>
      <c r="AZ250" s="4">
        <f t="shared" si="50"/>
        <v>0.005871705882</v>
      </c>
      <c r="BA250" s="4">
        <f t="shared" si="50"/>
        <v>0.01972885235</v>
      </c>
      <c r="BB250" s="4">
        <f t="shared" si="50"/>
        <v>0.03769336404</v>
      </c>
      <c r="BC250" s="4">
        <f t="shared" si="50"/>
        <v>0.1000438231</v>
      </c>
      <c r="BD250" s="4">
        <f t="shared" si="50"/>
        <v>0.4441691643</v>
      </c>
      <c r="BE250" s="4">
        <f t="shared" si="50"/>
        <v>0</v>
      </c>
      <c r="BF250" s="4">
        <f t="shared" si="50"/>
        <v>0.03771718637</v>
      </c>
      <c r="BG250" s="4">
        <f t="shared" si="50"/>
        <v>0</v>
      </c>
      <c r="BH250" s="4">
        <f t="shared" si="50"/>
        <v>0.1835787777</v>
      </c>
      <c r="BI250" s="4">
        <f t="shared" si="50"/>
        <v>0</v>
      </c>
      <c r="BJ250" s="4">
        <f t="shared" si="50"/>
        <v>0.01196773862</v>
      </c>
      <c r="BK250" s="4">
        <f t="shared" si="50"/>
        <v>0.01008329375</v>
      </c>
      <c r="BL250" s="4">
        <f t="shared" si="50"/>
        <v>0</v>
      </c>
      <c r="BM250" s="4">
        <f t="shared" si="50"/>
        <v>0</v>
      </c>
      <c r="BN250" s="4">
        <f t="shared" si="50"/>
        <v>0</v>
      </c>
      <c r="BO250" s="4">
        <f t="shared" si="50"/>
        <v>0.01568799112</v>
      </c>
      <c r="BP250" s="4">
        <f t="shared" si="50"/>
        <v>0</v>
      </c>
      <c r="BQ250" s="4">
        <f t="shared" si="50"/>
        <v>0</v>
      </c>
      <c r="BR250" s="4">
        <f t="shared" si="50"/>
        <v>0</v>
      </c>
      <c r="BS250" s="4">
        <f t="shared" si="50"/>
        <v>0</v>
      </c>
      <c r="BT250" s="4">
        <f t="shared" si="50"/>
        <v>0</v>
      </c>
      <c r="BU250" s="4">
        <f t="shared" si="50"/>
        <v>0</v>
      </c>
      <c r="BV250" s="4">
        <f t="shared" si="50"/>
        <v>0</v>
      </c>
      <c r="BW250" s="4">
        <f t="shared" si="50"/>
        <v>0</v>
      </c>
      <c r="BX250" s="4">
        <f t="shared" si="50"/>
        <v>0</v>
      </c>
      <c r="BY250" s="4">
        <f t="shared" si="50"/>
        <v>0</v>
      </c>
      <c r="BZ250" s="4">
        <f t="shared" si="50"/>
        <v>0</v>
      </c>
      <c r="CA250" s="4">
        <f t="shared" si="50"/>
        <v>0</v>
      </c>
      <c r="CB250" s="4">
        <f t="shared" si="50"/>
        <v>0</v>
      </c>
      <c r="CC250" s="4">
        <f t="shared" si="50"/>
        <v>0</v>
      </c>
      <c r="CD250" s="4">
        <f t="shared" si="50"/>
        <v>0</v>
      </c>
      <c r="CE250" s="4">
        <f t="shared" si="50"/>
        <v>0</v>
      </c>
      <c r="CF250" s="4">
        <f t="shared" si="50"/>
        <v>0</v>
      </c>
      <c r="CG250" s="4">
        <f t="shared" si="50"/>
        <v>0</v>
      </c>
      <c r="CH250" s="4">
        <f t="shared" si="50"/>
        <v>0</v>
      </c>
      <c r="CI250" s="4">
        <f t="shared" si="50"/>
        <v>0</v>
      </c>
      <c r="CJ250" s="4">
        <f t="shared" si="50"/>
        <v>0</v>
      </c>
    </row>
    <row r="251" ht="15.75" customHeight="1">
      <c r="A251" s="15"/>
      <c r="B251" s="4" t="s">
        <v>152</v>
      </c>
      <c r="C251" s="4">
        <f t="shared" ref="C251:CJ251" si="51">C152/$E53</f>
        <v>0.2868863342</v>
      </c>
      <c r="D251" s="4">
        <f t="shared" si="51"/>
        <v>0.3060616533</v>
      </c>
      <c r="E251" s="4">
        <f t="shared" si="51"/>
        <v>0.08858756349</v>
      </c>
      <c r="F251" s="4">
        <f t="shared" si="51"/>
        <v>0.1083500167</v>
      </c>
      <c r="G251" s="4">
        <f t="shared" si="51"/>
        <v>0.1474248026</v>
      </c>
      <c r="H251" s="4">
        <f t="shared" si="51"/>
        <v>0.006627034723</v>
      </c>
      <c r="I251" s="4">
        <f t="shared" si="51"/>
        <v>0</v>
      </c>
      <c r="J251" s="4">
        <f t="shared" si="51"/>
        <v>0.05615017073</v>
      </c>
      <c r="K251" s="4">
        <f t="shared" si="51"/>
        <v>0.1713800617</v>
      </c>
      <c r="L251" s="4">
        <f t="shared" si="51"/>
        <v>0.3090133322</v>
      </c>
      <c r="M251" s="4">
        <f t="shared" si="51"/>
        <v>0.1809314668</v>
      </c>
      <c r="N251" s="4">
        <f t="shared" si="51"/>
        <v>0.03005825199</v>
      </c>
      <c r="O251" s="4">
        <f t="shared" si="51"/>
        <v>1.948409417</v>
      </c>
      <c r="P251" s="4">
        <f t="shared" si="51"/>
        <v>0.2246538875</v>
      </c>
      <c r="Q251" s="4">
        <f t="shared" si="51"/>
        <v>0.3067001087</v>
      </c>
      <c r="R251" s="4">
        <f t="shared" si="51"/>
        <v>0</v>
      </c>
      <c r="S251" s="4">
        <f t="shared" si="51"/>
        <v>0.04338577205</v>
      </c>
      <c r="T251" s="4">
        <f t="shared" si="51"/>
        <v>0</v>
      </c>
      <c r="U251" s="4">
        <f t="shared" si="51"/>
        <v>0</v>
      </c>
      <c r="V251" s="4">
        <f t="shared" si="51"/>
        <v>0.2754854803</v>
      </c>
      <c r="W251" s="4">
        <f t="shared" si="51"/>
        <v>0.07684394004</v>
      </c>
      <c r="X251" s="4">
        <f t="shared" si="51"/>
        <v>0.2106464784</v>
      </c>
      <c r="Y251" s="4">
        <f t="shared" si="51"/>
        <v>0.2622855572</v>
      </c>
      <c r="Z251" s="4">
        <f t="shared" si="51"/>
        <v>0.4775669578</v>
      </c>
      <c r="AA251" s="4">
        <f t="shared" si="51"/>
        <v>0.2009735973</v>
      </c>
      <c r="AB251" s="4">
        <f t="shared" si="51"/>
        <v>0.1230872235</v>
      </c>
      <c r="AC251" s="4">
        <f t="shared" si="51"/>
        <v>0.1792924822</v>
      </c>
      <c r="AD251" s="4">
        <f t="shared" si="51"/>
        <v>0.2730851519</v>
      </c>
      <c r="AE251" s="4" t="str">
        <f t="shared" si="51"/>
        <v>#VALUE!</v>
      </c>
      <c r="AF251" s="4">
        <f t="shared" si="51"/>
        <v>0.1470236492</v>
      </c>
      <c r="AG251" s="4">
        <f t="shared" si="51"/>
        <v>0.1003782707</v>
      </c>
      <c r="AH251" s="4">
        <f t="shared" si="51"/>
        <v>0.1372043377</v>
      </c>
      <c r="AI251" s="4">
        <f t="shared" si="51"/>
        <v>0.191052585</v>
      </c>
      <c r="AJ251" s="4">
        <f t="shared" si="51"/>
        <v>0.08170109743</v>
      </c>
      <c r="AK251" s="4">
        <f t="shared" si="51"/>
        <v>0.3696840117</v>
      </c>
      <c r="AL251" s="4">
        <f t="shared" si="51"/>
        <v>0.3910915703</v>
      </c>
      <c r="AM251" s="4">
        <f t="shared" si="51"/>
        <v>0.1189603348</v>
      </c>
      <c r="AN251" s="4">
        <f t="shared" si="51"/>
        <v>0.1693144986</v>
      </c>
      <c r="AO251" s="4">
        <f t="shared" si="51"/>
        <v>0.1634949498</v>
      </c>
      <c r="AP251" s="4">
        <f t="shared" si="51"/>
        <v>0.02723746584</v>
      </c>
      <c r="AQ251" s="4">
        <f t="shared" si="51"/>
        <v>4.358248316</v>
      </c>
      <c r="AR251" s="4">
        <f t="shared" si="51"/>
        <v>0</v>
      </c>
      <c r="AS251" s="4">
        <f t="shared" si="51"/>
        <v>0</v>
      </c>
      <c r="AT251" s="4">
        <f t="shared" si="51"/>
        <v>2.050306138</v>
      </c>
      <c r="AU251" s="4">
        <f t="shared" si="51"/>
        <v>0</v>
      </c>
      <c r="AV251" s="4">
        <f t="shared" si="51"/>
        <v>0.01300735071</v>
      </c>
      <c r="AW251" s="4">
        <f t="shared" si="51"/>
        <v>0</v>
      </c>
      <c r="AX251" s="4">
        <f t="shared" si="51"/>
        <v>0.09387647866</v>
      </c>
      <c r="AY251" s="4">
        <f t="shared" si="51"/>
        <v>0.139284026</v>
      </c>
      <c r="AZ251" s="4">
        <f t="shared" si="51"/>
        <v>0.009666289369</v>
      </c>
      <c r="BA251" s="4">
        <f t="shared" si="51"/>
        <v>0.02571571975</v>
      </c>
      <c r="BB251" s="4">
        <f t="shared" si="51"/>
        <v>0</v>
      </c>
      <c r="BC251" s="4">
        <f t="shared" si="51"/>
        <v>0.08159939657</v>
      </c>
      <c r="BD251" s="4">
        <f t="shared" si="51"/>
        <v>0.634616616</v>
      </c>
      <c r="BE251" s="4">
        <f t="shared" si="51"/>
        <v>0</v>
      </c>
      <c r="BF251" s="4">
        <f t="shared" si="51"/>
        <v>0.05526546748</v>
      </c>
      <c r="BG251" s="4">
        <f t="shared" si="51"/>
        <v>0</v>
      </c>
      <c r="BH251" s="4">
        <f t="shared" si="51"/>
        <v>0.335423537</v>
      </c>
      <c r="BI251" s="4">
        <f t="shared" si="51"/>
        <v>0</v>
      </c>
      <c r="BJ251" s="4">
        <f t="shared" si="51"/>
        <v>0.01146535862</v>
      </c>
      <c r="BK251" s="4">
        <f t="shared" si="51"/>
        <v>0.0103942038</v>
      </c>
      <c r="BL251" s="4">
        <f t="shared" si="51"/>
        <v>0</v>
      </c>
      <c r="BM251" s="4">
        <f t="shared" si="51"/>
        <v>0</v>
      </c>
      <c r="BN251" s="4">
        <f t="shared" si="51"/>
        <v>0</v>
      </c>
      <c r="BO251" s="4">
        <f t="shared" si="51"/>
        <v>0</v>
      </c>
      <c r="BP251" s="4">
        <f t="shared" si="51"/>
        <v>0</v>
      </c>
      <c r="BQ251" s="4">
        <f t="shared" si="51"/>
        <v>0</v>
      </c>
      <c r="BR251" s="4">
        <f t="shared" si="51"/>
        <v>0</v>
      </c>
      <c r="BS251" s="4">
        <f t="shared" si="51"/>
        <v>0</v>
      </c>
      <c r="BT251" s="4">
        <f t="shared" si="51"/>
        <v>0</v>
      </c>
      <c r="BU251" s="4">
        <f t="shared" si="51"/>
        <v>0</v>
      </c>
      <c r="BV251" s="4">
        <f t="shared" si="51"/>
        <v>0</v>
      </c>
      <c r="BW251" s="4">
        <f t="shared" si="51"/>
        <v>0</v>
      </c>
      <c r="BX251" s="4">
        <f t="shared" si="51"/>
        <v>0</v>
      </c>
      <c r="BY251" s="4">
        <f t="shared" si="51"/>
        <v>0</v>
      </c>
      <c r="BZ251" s="4">
        <f t="shared" si="51"/>
        <v>0</v>
      </c>
      <c r="CA251" s="4">
        <f t="shared" si="51"/>
        <v>0</v>
      </c>
      <c r="CB251" s="4">
        <f t="shared" si="51"/>
        <v>0</v>
      </c>
      <c r="CC251" s="4">
        <f t="shared" si="51"/>
        <v>0</v>
      </c>
      <c r="CD251" s="4">
        <f t="shared" si="51"/>
        <v>0</v>
      </c>
      <c r="CE251" s="4">
        <f t="shared" si="51"/>
        <v>0</v>
      </c>
      <c r="CF251" s="4">
        <f t="shared" si="51"/>
        <v>0</v>
      </c>
      <c r="CG251" s="4">
        <f t="shared" si="51"/>
        <v>0</v>
      </c>
      <c r="CH251" s="4">
        <f t="shared" si="51"/>
        <v>0</v>
      </c>
      <c r="CI251" s="4">
        <f t="shared" si="51"/>
        <v>0</v>
      </c>
      <c r="CJ251" s="4">
        <f t="shared" si="51"/>
        <v>0</v>
      </c>
    </row>
    <row r="252" ht="15.75" customHeight="1">
      <c r="A252" s="15"/>
      <c r="B252" s="4" t="s">
        <v>153</v>
      </c>
      <c r="C252" s="4">
        <f t="shared" ref="C252:CJ252" si="52">C153/$E54</f>
        <v>0.1664706944</v>
      </c>
      <c r="D252" s="4">
        <f t="shared" si="52"/>
        <v>0.1863868407</v>
      </c>
      <c r="E252" s="4">
        <f t="shared" si="52"/>
        <v>0.04278012817</v>
      </c>
      <c r="F252" s="4">
        <f t="shared" si="52"/>
        <v>0.05434140579</v>
      </c>
      <c r="G252" s="4">
        <f t="shared" si="52"/>
        <v>0.07818066422</v>
      </c>
      <c r="H252" s="4">
        <f t="shared" si="52"/>
        <v>0</v>
      </c>
      <c r="I252" s="4">
        <f t="shared" si="52"/>
        <v>0</v>
      </c>
      <c r="J252" s="4">
        <f t="shared" si="52"/>
        <v>0.05920028328</v>
      </c>
      <c r="K252" s="4">
        <f t="shared" si="52"/>
        <v>0.1164525143</v>
      </c>
      <c r="L252" s="4">
        <f t="shared" si="52"/>
        <v>0.1525167385</v>
      </c>
      <c r="M252" s="4">
        <f t="shared" si="52"/>
        <v>0.1156582891</v>
      </c>
      <c r="N252" s="4">
        <f t="shared" si="52"/>
        <v>0.01267709396</v>
      </c>
      <c r="O252" s="4">
        <f t="shared" si="52"/>
        <v>1.274986959</v>
      </c>
      <c r="P252" s="4">
        <f t="shared" si="52"/>
        <v>0.1324605526</v>
      </c>
      <c r="Q252" s="4">
        <f t="shared" si="52"/>
        <v>0.1811768636</v>
      </c>
      <c r="R252" s="4">
        <f t="shared" si="52"/>
        <v>0</v>
      </c>
      <c r="S252" s="4">
        <f t="shared" si="52"/>
        <v>0.03539853548</v>
      </c>
      <c r="T252" s="4">
        <f t="shared" si="52"/>
        <v>0</v>
      </c>
      <c r="U252" s="4">
        <f t="shared" si="52"/>
        <v>0</v>
      </c>
      <c r="V252" s="4">
        <f t="shared" si="52"/>
        <v>0.1341530324</v>
      </c>
      <c r="W252" s="4">
        <f t="shared" si="52"/>
        <v>0.04173483182</v>
      </c>
      <c r="X252" s="4">
        <f t="shared" si="52"/>
        <v>0.04702783239</v>
      </c>
      <c r="Y252" s="4">
        <f t="shared" si="52"/>
        <v>0.07873582161</v>
      </c>
      <c r="Z252" s="4">
        <f t="shared" si="52"/>
        <v>0.1510363188</v>
      </c>
      <c r="AA252" s="4">
        <f t="shared" si="52"/>
        <v>0.07593852857</v>
      </c>
      <c r="AB252" s="4">
        <f t="shared" si="52"/>
        <v>0.03471584194</v>
      </c>
      <c r="AC252" s="4">
        <f t="shared" si="52"/>
        <v>0.06709702201</v>
      </c>
      <c r="AD252" s="4">
        <f t="shared" si="52"/>
        <v>0.197075871</v>
      </c>
      <c r="AE252" s="4" t="str">
        <f t="shared" si="52"/>
        <v>#VALUE!</v>
      </c>
      <c r="AF252" s="4">
        <f t="shared" si="52"/>
        <v>0.07608557026</v>
      </c>
      <c r="AG252" s="4">
        <f t="shared" si="52"/>
        <v>0.04797760165</v>
      </c>
      <c r="AH252" s="4">
        <f t="shared" si="52"/>
        <v>0.09466583777</v>
      </c>
      <c r="AI252" s="4">
        <f t="shared" si="52"/>
        <v>0.09356252498</v>
      </c>
      <c r="AJ252" s="4">
        <f t="shared" si="52"/>
        <v>0.03995932847</v>
      </c>
      <c r="AK252" s="4">
        <f t="shared" si="52"/>
        <v>0.1533399719</v>
      </c>
      <c r="AL252" s="4">
        <f t="shared" si="52"/>
        <v>0.2468424798</v>
      </c>
      <c r="AM252" s="4">
        <f t="shared" si="52"/>
        <v>0.05307704734</v>
      </c>
      <c r="AN252" s="4">
        <f t="shared" si="52"/>
        <v>0.09328894742</v>
      </c>
      <c r="AO252" s="4">
        <f t="shared" si="52"/>
        <v>0.06922712589</v>
      </c>
      <c r="AP252" s="4">
        <f t="shared" si="52"/>
        <v>0.05085841836</v>
      </c>
      <c r="AQ252" s="4">
        <f t="shared" si="52"/>
        <v>2.382624974</v>
      </c>
      <c r="AR252" s="4">
        <f t="shared" si="52"/>
        <v>0</v>
      </c>
      <c r="AS252" s="4">
        <f t="shared" si="52"/>
        <v>0</v>
      </c>
      <c r="AT252" s="4">
        <f t="shared" si="52"/>
        <v>1.419565947</v>
      </c>
      <c r="AU252" s="4">
        <f t="shared" si="52"/>
        <v>0</v>
      </c>
      <c r="AV252" s="4">
        <f t="shared" si="52"/>
        <v>0.009341648357</v>
      </c>
      <c r="AW252" s="4">
        <f t="shared" si="52"/>
        <v>0</v>
      </c>
      <c r="AX252" s="4">
        <f t="shared" si="52"/>
        <v>0.03882800774</v>
      </c>
      <c r="AY252" s="4">
        <f t="shared" si="52"/>
        <v>0.09218613477</v>
      </c>
      <c r="AZ252" s="4">
        <f t="shared" si="52"/>
        <v>0.008623944888</v>
      </c>
      <c r="BA252" s="4">
        <f t="shared" si="52"/>
        <v>0.01691079421</v>
      </c>
      <c r="BB252" s="4">
        <f t="shared" si="52"/>
        <v>0.04423203978</v>
      </c>
      <c r="BC252" s="4">
        <f t="shared" si="52"/>
        <v>0.1000218562</v>
      </c>
      <c r="BD252" s="4">
        <f t="shared" si="52"/>
        <v>0.3486158326</v>
      </c>
      <c r="BE252" s="4">
        <f t="shared" si="52"/>
        <v>0</v>
      </c>
      <c r="BF252" s="4">
        <f t="shared" si="52"/>
        <v>0.02425787711</v>
      </c>
      <c r="BG252" s="4">
        <f t="shared" si="52"/>
        <v>0</v>
      </c>
      <c r="BH252" s="4">
        <f t="shared" si="52"/>
        <v>0.1341470307</v>
      </c>
      <c r="BI252" s="4">
        <f t="shared" si="52"/>
        <v>0</v>
      </c>
      <c r="BJ252" s="4">
        <f t="shared" si="52"/>
        <v>0.01051148</v>
      </c>
      <c r="BK252" s="4">
        <f t="shared" si="52"/>
        <v>0.009200608372</v>
      </c>
      <c r="BL252" s="4">
        <f t="shared" si="52"/>
        <v>0</v>
      </c>
      <c r="BM252" s="4">
        <f t="shared" si="52"/>
        <v>0</v>
      </c>
      <c r="BN252" s="4">
        <f t="shared" si="52"/>
        <v>0</v>
      </c>
      <c r="BO252" s="4">
        <f t="shared" si="52"/>
        <v>0</v>
      </c>
      <c r="BP252" s="4">
        <f t="shared" si="52"/>
        <v>0</v>
      </c>
      <c r="BQ252" s="4">
        <f t="shared" si="52"/>
        <v>0</v>
      </c>
      <c r="BR252" s="4">
        <f t="shared" si="52"/>
        <v>0</v>
      </c>
      <c r="BS252" s="4">
        <f t="shared" si="52"/>
        <v>0</v>
      </c>
      <c r="BT252" s="4">
        <f t="shared" si="52"/>
        <v>0</v>
      </c>
      <c r="BU252" s="4">
        <f t="shared" si="52"/>
        <v>0</v>
      </c>
      <c r="BV252" s="4">
        <f t="shared" si="52"/>
        <v>0</v>
      </c>
      <c r="BW252" s="4">
        <f t="shared" si="52"/>
        <v>0</v>
      </c>
      <c r="BX252" s="4">
        <f t="shared" si="52"/>
        <v>0</v>
      </c>
      <c r="BY252" s="4">
        <f t="shared" si="52"/>
        <v>0</v>
      </c>
      <c r="BZ252" s="4">
        <f t="shared" si="52"/>
        <v>0</v>
      </c>
      <c r="CA252" s="4">
        <f t="shared" si="52"/>
        <v>0</v>
      </c>
      <c r="CB252" s="4">
        <f t="shared" si="52"/>
        <v>0</v>
      </c>
      <c r="CC252" s="4">
        <f t="shared" si="52"/>
        <v>0</v>
      </c>
      <c r="CD252" s="4">
        <f t="shared" si="52"/>
        <v>0</v>
      </c>
      <c r="CE252" s="4">
        <f t="shared" si="52"/>
        <v>0</v>
      </c>
      <c r="CF252" s="4">
        <f t="shared" si="52"/>
        <v>0</v>
      </c>
      <c r="CG252" s="4">
        <f t="shared" si="52"/>
        <v>0</v>
      </c>
      <c r="CH252" s="4">
        <f t="shared" si="52"/>
        <v>0</v>
      </c>
      <c r="CI252" s="4">
        <f t="shared" si="52"/>
        <v>0</v>
      </c>
      <c r="CJ252" s="4">
        <f t="shared" si="52"/>
        <v>0</v>
      </c>
    </row>
    <row r="253" ht="15.75" customHeight="1">
      <c r="A253" s="15"/>
      <c r="B253" s="4" t="s">
        <v>154</v>
      </c>
      <c r="C253" s="4">
        <f t="shared" ref="C253:CJ253" si="53">C154/$E55</f>
        <v>0.1014426403</v>
      </c>
      <c r="D253" s="4">
        <f t="shared" si="53"/>
        <v>0.2487798123</v>
      </c>
      <c r="E253" s="4">
        <f t="shared" si="53"/>
        <v>0.07555997548</v>
      </c>
      <c r="F253" s="4">
        <f t="shared" si="53"/>
        <v>0.1762643924</v>
      </c>
      <c r="G253" s="4">
        <f t="shared" si="53"/>
        <v>0.2438389392</v>
      </c>
      <c r="H253" s="4">
        <f t="shared" si="53"/>
        <v>0.01105659581</v>
      </c>
      <c r="I253" s="4">
        <f t="shared" si="53"/>
        <v>0</v>
      </c>
      <c r="J253" s="4">
        <f t="shared" si="53"/>
        <v>0.02630894206</v>
      </c>
      <c r="K253" s="4">
        <f t="shared" si="53"/>
        <v>0.1591546603</v>
      </c>
      <c r="L253" s="4">
        <f t="shared" si="53"/>
        <v>0.1794331351</v>
      </c>
      <c r="M253" s="4">
        <f t="shared" si="53"/>
        <v>0.1688442122</v>
      </c>
      <c r="N253" s="4">
        <f t="shared" si="53"/>
        <v>0.046498219</v>
      </c>
      <c r="O253" s="4">
        <f t="shared" si="53"/>
        <v>1.778451663</v>
      </c>
      <c r="P253" s="4">
        <f t="shared" si="53"/>
        <v>0.3325519073</v>
      </c>
      <c r="Q253" s="4">
        <f t="shared" si="53"/>
        <v>0.5787666642</v>
      </c>
      <c r="R253" s="4">
        <f t="shared" si="53"/>
        <v>0</v>
      </c>
      <c r="S253" s="4">
        <f t="shared" si="53"/>
        <v>0.05357836306</v>
      </c>
      <c r="T253" s="4">
        <f t="shared" si="53"/>
        <v>0</v>
      </c>
      <c r="U253" s="4">
        <f t="shared" si="53"/>
        <v>0</v>
      </c>
      <c r="V253" s="4">
        <f t="shared" si="53"/>
        <v>0.3481019083</v>
      </c>
      <c r="W253" s="4">
        <f t="shared" si="53"/>
        <v>0.06195902219</v>
      </c>
      <c r="X253" s="4">
        <f t="shared" si="53"/>
        <v>0.2079449201</v>
      </c>
      <c r="Y253" s="4">
        <f t="shared" si="53"/>
        <v>0.2130469408</v>
      </c>
      <c r="Z253" s="4">
        <f t="shared" si="53"/>
        <v>0.4242167834</v>
      </c>
      <c r="AA253" s="4">
        <f t="shared" si="53"/>
        <v>0.2309377704</v>
      </c>
      <c r="AB253" s="4">
        <f t="shared" si="53"/>
        <v>0.09384652838</v>
      </c>
      <c r="AC253" s="4">
        <f t="shared" si="53"/>
        <v>0.1509558466</v>
      </c>
      <c r="AD253" s="4">
        <f t="shared" si="53"/>
        <v>0.2572915578</v>
      </c>
      <c r="AE253" s="4" t="str">
        <f t="shared" si="53"/>
        <v>#VALUE!</v>
      </c>
      <c r="AF253" s="4">
        <f t="shared" si="53"/>
        <v>0.1706138786</v>
      </c>
      <c r="AG253" s="4">
        <f t="shared" si="53"/>
        <v>0.1423356837</v>
      </c>
      <c r="AH253" s="4">
        <f t="shared" si="53"/>
        <v>0.1562475976</v>
      </c>
      <c r="AI253" s="4">
        <f t="shared" si="53"/>
        <v>0.2858472025</v>
      </c>
      <c r="AJ253" s="4">
        <f t="shared" si="53"/>
        <v>0.06777561162</v>
      </c>
      <c r="AK253" s="4">
        <f t="shared" si="53"/>
        <v>0.3718324893</v>
      </c>
      <c r="AL253" s="4">
        <f t="shared" si="53"/>
        <v>0.3348138869</v>
      </c>
      <c r="AM253" s="4">
        <f t="shared" si="53"/>
        <v>0.2157790573</v>
      </c>
      <c r="AN253" s="4">
        <f t="shared" si="53"/>
        <v>0.1740009344</v>
      </c>
      <c r="AO253" s="4">
        <f t="shared" si="53"/>
        <v>0.2122653504</v>
      </c>
      <c r="AP253" s="4">
        <f t="shared" si="53"/>
        <v>0.04172292869</v>
      </c>
      <c r="AQ253" s="4">
        <f t="shared" si="53"/>
        <v>3.180324128</v>
      </c>
      <c r="AR253" s="4">
        <f t="shared" si="53"/>
        <v>0</v>
      </c>
      <c r="AS253" s="4">
        <f t="shared" si="53"/>
        <v>0</v>
      </c>
      <c r="AT253" s="4">
        <f t="shared" si="53"/>
        <v>1.982850843</v>
      </c>
      <c r="AU253" s="4">
        <f t="shared" si="53"/>
        <v>0</v>
      </c>
      <c r="AV253" s="4">
        <f t="shared" si="53"/>
        <v>0.008026824417</v>
      </c>
      <c r="AW253" s="4">
        <f t="shared" si="53"/>
        <v>0</v>
      </c>
      <c r="AX253" s="4">
        <f t="shared" si="53"/>
        <v>0.06552841618</v>
      </c>
      <c r="AY253" s="4">
        <f t="shared" si="53"/>
        <v>0.1074282622</v>
      </c>
      <c r="AZ253" s="4">
        <f t="shared" si="53"/>
        <v>0.01244532317</v>
      </c>
      <c r="BA253" s="4">
        <f t="shared" si="53"/>
        <v>0.01859948472</v>
      </c>
      <c r="BB253" s="4">
        <f t="shared" si="53"/>
        <v>0.03696340817</v>
      </c>
      <c r="BC253" s="4">
        <f t="shared" si="53"/>
        <v>0.09416931632</v>
      </c>
      <c r="BD253" s="4">
        <f t="shared" si="53"/>
        <v>0.4708308118</v>
      </c>
      <c r="BE253" s="4">
        <f t="shared" si="53"/>
        <v>0</v>
      </c>
      <c r="BF253" s="4">
        <f t="shared" si="53"/>
        <v>0.04762920881</v>
      </c>
      <c r="BG253" s="4">
        <f t="shared" si="53"/>
        <v>0</v>
      </c>
      <c r="BH253" s="4">
        <f t="shared" si="53"/>
        <v>0.5041159159</v>
      </c>
      <c r="BI253" s="4">
        <f t="shared" si="53"/>
        <v>0</v>
      </c>
      <c r="BJ253" s="4">
        <f t="shared" si="53"/>
        <v>0.00932339705</v>
      </c>
      <c r="BK253" s="4">
        <f t="shared" si="53"/>
        <v>0.009218922174</v>
      </c>
      <c r="BL253" s="4">
        <f t="shared" si="53"/>
        <v>0</v>
      </c>
      <c r="BM253" s="4">
        <f t="shared" si="53"/>
        <v>0</v>
      </c>
      <c r="BN253" s="4">
        <f t="shared" si="53"/>
        <v>0</v>
      </c>
      <c r="BO253" s="4">
        <f t="shared" si="53"/>
        <v>0</v>
      </c>
      <c r="BP253" s="4">
        <f t="shared" si="53"/>
        <v>0</v>
      </c>
      <c r="BQ253" s="4">
        <f t="shared" si="53"/>
        <v>0</v>
      </c>
      <c r="BR253" s="4">
        <f t="shared" si="53"/>
        <v>0</v>
      </c>
      <c r="BS253" s="4">
        <f t="shared" si="53"/>
        <v>0</v>
      </c>
      <c r="BT253" s="4">
        <f t="shared" si="53"/>
        <v>0</v>
      </c>
      <c r="BU253" s="4">
        <f t="shared" si="53"/>
        <v>0</v>
      </c>
      <c r="BV253" s="4">
        <f t="shared" si="53"/>
        <v>0</v>
      </c>
      <c r="BW253" s="4">
        <f t="shared" si="53"/>
        <v>0</v>
      </c>
      <c r="BX253" s="4">
        <f t="shared" si="53"/>
        <v>0</v>
      </c>
      <c r="BY253" s="4">
        <f t="shared" si="53"/>
        <v>0</v>
      </c>
      <c r="BZ253" s="4">
        <f t="shared" si="53"/>
        <v>0</v>
      </c>
      <c r="CA253" s="4">
        <f t="shared" si="53"/>
        <v>0</v>
      </c>
      <c r="CB253" s="4">
        <f t="shared" si="53"/>
        <v>0</v>
      </c>
      <c r="CC253" s="4">
        <f t="shared" si="53"/>
        <v>0</v>
      </c>
      <c r="CD253" s="4">
        <f t="shared" si="53"/>
        <v>0</v>
      </c>
      <c r="CE253" s="4">
        <f t="shared" si="53"/>
        <v>0</v>
      </c>
      <c r="CF253" s="4">
        <f t="shared" si="53"/>
        <v>0</v>
      </c>
      <c r="CG253" s="4">
        <f t="shared" si="53"/>
        <v>0</v>
      </c>
      <c r="CH253" s="4">
        <f t="shared" si="53"/>
        <v>0</v>
      </c>
      <c r="CI253" s="4">
        <f t="shared" si="53"/>
        <v>0</v>
      </c>
      <c r="CJ253" s="4">
        <f t="shared" si="53"/>
        <v>0</v>
      </c>
    </row>
    <row r="254" ht="15.75" customHeight="1">
      <c r="A254" s="15"/>
      <c r="B254" s="4" t="s">
        <v>155</v>
      </c>
      <c r="C254" s="4">
        <f t="shared" ref="C254:CJ254" si="54">C155/$E56</f>
        <v>0.09431549791</v>
      </c>
      <c r="D254" s="4">
        <f t="shared" si="54"/>
        <v>0.2460825048</v>
      </c>
      <c r="E254" s="4">
        <f t="shared" si="54"/>
        <v>0.03970969984</v>
      </c>
      <c r="F254" s="4">
        <f t="shared" si="54"/>
        <v>0.05048096737</v>
      </c>
      <c r="G254" s="4">
        <f t="shared" si="54"/>
        <v>0.1092115961</v>
      </c>
      <c r="H254" s="4">
        <f t="shared" si="54"/>
        <v>0.006834692335</v>
      </c>
      <c r="I254" s="4">
        <f t="shared" si="54"/>
        <v>0</v>
      </c>
      <c r="J254" s="4">
        <f t="shared" si="54"/>
        <v>0.05567885443</v>
      </c>
      <c r="K254" s="4">
        <f t="shared" si="54"/>
        <v>0.07762130523</v>
      </c>
      <c r="L254" s="4">
        <f t="shared" si="54"/>
        <v>0.1447079343</v>
      </c>
      <c r="M254" s="4">
        <f t="shared" si="54"/>
        <v>0.03661467762</v>
      </c>
      <c r="N254" s="4">
        <f t="shared" si="54"/>
        <v>0.0100248599</v>
      </c>
      <c r="O254" s="4">
        <f t="shared" si="54"/>
        <v>0.4046175513</v>
      </c>
      <c r="P254" s="4">
        <f t="shared" si="54"/>
        <v>0.04777772011</v>
      </c>
      <c r="Q254" s="4">
        <f t="shared" si="54"/>
        <v>0.04659781603</v>
      </c>
      <c r="R254" s="4">
        <f t="shared" si="54"/>
        <v>0</v>
      </c>
      <c r="S254" s="4">
        <f t="shared" si="54"/>
        <v>0.01433591091</v>
      </c>
      <c r="T254" s="4">
        <f t="shared" si="54"/>
        <v>0</v>
      </c>
      <c r="U254" s="4">
        <f t="shared" si="54"/>
        <v>0</v>
      </c>
      <c r="V254" s="4">
        <f t="shared" si="54"/>
        <v>0.143852135</v>
      </c>
      <c r="W254" s="4">
        <f t="shared" si="54"/>
        <v>0.0408987623</v>
      </c>
      <c r="X254" s="4">
        <f t="shared" si="54"/>
        <v>0.03628650249</v>
      </c>
      <c r="Y254" s="4">
        <f t="shared" si="54"/>
        <v>0.08970527329</v>
      </c>
      <c r="Z254" s="4">
        <f t="shared" si="54"/>
        <v>0.1587629884</v>
      </c>
      <c r="AA254" s="4">
        <f t="shared" si="54"/>
        <v>0.05012582591</v>
      </c>
      <c r="AB254" s="4">
        <f t="shared" si="54"/>
        <v>0.04250554845</v>
      </c>
      <c r="AC254" s="4">
        <f t="shared" si="54"/>
        <v>0.07293170803</v>
      </c>
      <c r="AD254" s="4">
        <f t="shared" si="54"/>
        <v>0.2050478932</v>
      </c>
      <c r="AE254" s="4" t="str">
        <f t="shared" si="54"/>
        <v>#VALUE!</v>
      </c>
      <c r="AF254" s="4">
        <f t="shared" si="54"/>
        <v>0.1270734817</v>
      </c>
      <c r="AG254" s="4">
        <f t="shared" si="54"/>
        <v>0.06544270062</v>
      </c>
      <c r="AH254" s="4">
        <f t="shared" si="54"/>
        <v>0.08982687617</v>
      </c>
      <c r="AI254" s="4">
        <f t="shared" si="54"/>
        <v>0.1064508546</v>
      </c>
      <c r="AJ254" s="4">
        <f t="shared" si="54"/>
        <v>0.06390307589</v>
      </c>
      <c r="AK254" s="4">
        <f t="shared" si="54"/>
        <v>0.2517871553</v>
      </c>
      <c r="AL254" s="4">
        <f t="shared" si="54"/>
        <v>0.3114962039</v>
      </c>
      <c r="AM254" s="4">
        <f t="shared" si="54"/>
        <v>0.0712379173</v>
      </c>
      <c r="AN254" s="4">
        <f t="shared" si="54"/>
        <v>0.1260981147</v>
      </c>
      <c r="AO254" s="4">
        <f t="shared" si="54"/>
        <v>0.08693232062</v>
      </c>
      <c r="AP254" s="4">
        <f t="shared" si="54"/>
        <v>0.06502701212</v>
      </c>
      <c r="AQ254" s="4">
        <f t="shared" si="54"/>
        <v>6.005801322</v>
      </c>
      <c r="AR254" s="4">
        <f t="shared" si="54"/>
        <v>0</v>
      </c>
      <c r="AS254" s="4">
        <f t="shared" si="54"/>
        <v>0</v>
      </c>
      <c r="AT254" s="4">
        <f t="shared" si="54"/>
        <v>4.306227085</v>
      </c>
      <c r="AU254" s="4">
        <f t="shared" si="54"/>
        <v>0</v>
      </c>
      <c r="AV254" s="4">
        <f t="shared" si="54"/>
        <v>0.009868149917</v>
      </c>
      <c r="AW254" s="4">
        <f t="shared" si="54"/>
        <v>0</v>
      </c>
      <c r="AX254" s="4">
        <f t="shared" si="54"/>
        <v>0.07554947711</v>
      </c>
      <c r="AY254" s="4">
        <f t="shared" si="54"/>
        <v>0.160704564</v>
      </c>
      <c r="AZ254" s="4">
        <f t="shared" si="54"/>
        <v>0.01399145422</v>
      </c>
      <c r="BA254" s="4">
        <f t="shared" si="54"/>
        <v>0.02440707149</v>
      </c>
      <c r="BB254" s="4">
        <f t="shared" si="54"/>
        <v>0.03996766076</v>
      </c>
      <c r="BC254" s="4">
        <f t="shared" si="54"/>
        <v>0.09713424245</v>
      </c>
      <c r="BD254" s="4">
        <f t="shared" si="54"/>
        <v>0.2378679505</v>
      </c>
      <c r="BE254" s="4">
        <f t="shared" si="54"/>
        <v>0</v>
      </c>
      <c r="BF254" s="4">
        <f t="shared" si="54"/>
        <v>0.04281235404</v>
      </c>
      <c r="BG254" s="4">
        <f t="shared" si="54"/>
        <v>0</v>
      </c>
      <c r="BH254" s="4">
        <f t="shared" si="54"/>
        <v>0.1832753812</v>
      </c>
      <c r="BI254" s="4">
        <f t="shared" si="54"/>
        <v>0</v>
      </c>
      <c r="BJ254" s="4">
        <f t="shared" si="54"/>
        <v>0.01165759479</v>
      </c>
      <c r="BK254" s="4">
        <f t="shared" si="54"/>
        <v>0.008927890002</v>
      </c>
      <c r="BL254" s="4">
        <f t="shared" si="54"/>
        <v>0</v>
      </c>
      <c r="BM254" s="4">
        <f t="shared" si="54"/>
        <v>0</v>
      </c>
      <c r="BN254" s="4">
        <f t="shared" si="54"/>
        <v>0</v>
      </c>
      <c r="BO254" s="4">
        <f t="shared" si="54"/>
        <v>0</v>
      </c>
      <c r="BP254" s="4">
        <f t="shared" si="54"/>
        <v>0</v>
      </c>
      <c r="BQ254" s="4">
        <f t="shared" si="54"/>
        <v>0</v>
      </c>
      <c r="BR254" s="4">
        <f t="shared" si="54"/>
        <v>0</v>
      </c>
      <c r="BS254" s="4">
        <f t="shared" si="54"/>
        <v>0</v>
      </c>
      <c r="BT254" s="4">
        <f t="shared" si="54"/>
        <v>0</v>
      </c>
      <c r="BU254" s="4">
        <f t="shared" si="54"/>
        <v>0</v>
      </c>
      <c r="BV254" s="4">
        <f t="shared" si="54"/>
        <v>0</v>
      </c>
      <c r="BW254" s="4">
        <f t="shared" si="54"/>
        <v>0</v>
      </c>
      <c r="BX254" s="4">
        <f t="shared" si="54"/>
        <v>0</v>
      </c>
      <c r="BY254" s="4">
        <f t="shared" si="54"/>
        <v>0</v>
      </c>
      <c r="BZ254" s="4">
        <f t="shared" si="54"/>
        <v>0</v>
      </c>
      <c r="CA254" s="4">
        <f t="shared" si="54"/>
        <v>0</v>
      </c>
      <c r="CB254" s="4">
        <f t="shared" si="54"/>
        <v>0</v>
      </c>
      <c r="CC254" s="4">
        <f t="shared" si="54"/>
        <v>0</v>
      </c>
      <c r="CD254" s="4">
        <f t="shared" si="54"/>
        <v>0</v>
      </c>
      <c r="CE254" s="4">
        <f t="shared" si="54"/>
        <v>0</v>
      </c>
      <c r="CF254" s="4">
        <f t="shared" si="54"/>
        <v>0</v>
      </c>
      <c r="CG254" s="4">
        <f t="shared" si="54"/>
        <v>0</v>
      </c>
      <c r="CH254" s="4">
        <f t="shared" si="54"/>
        <v>0</v>
      </c>
      <c r="CI254" s="4">
        <f t="shared" si="54"/>
        <v>0</v>
      </c>
      <c r="CJ254" s="4">
        <f t="shared" si="54"/>
        <v>0</v>
      </c>
    </row>
    <row r="255" ht="15.75" customHeight="1">
      <c r="A255" s="16"/>
      <c r="B255" s="4" t="s">
        <v>156</v>
      </c>
      <c r="C255" s="4">
        <f t="shared" ref="C255:CJ255" si="55">C156/$E57</f>
        <v>0.01201506709</v>
      </c>
      <c r="D255" s="4">
        <f t="shared" si="55"/>
        <v>0.1305703638</v>
      </c>
      <c r="E255" s="4">
        <f t="shared" si="55"/>
        <v>0.01318420389</v>
      </c>
      <c r="F255" s="4">
        <f t="shared" si="55"/>
        <v>0</v>
      </c>
      <c r="G255" s="4">
        <f t="shared" si="55"/>
        <v>0.01660063674</v>
      </c>
      <c r="H255" s="4">
        <f t="shared" si="55"/>
        <v>0</v>
      </c>
      <c r="I255" s="4">
        <f t="shared" si="55"/>
        <v>0</v>
      </c>
      <c r="J255" s="4">
        <f t="shared" si="55"/>
        <v>0.06286296772</v>
      </c>
      <c r="K255" s="4">
        <f t="shared" si="55"/>
        <v>0.01889216497</v>
      </c>
      <c r="L255" s="4">
        <f t="shared" si="55"/>
        <v>0.006676545186</v>
      </c>
      <c r="M255" s="4">
        <f t="shared" si="55"/>
        <v>0</v>
      </c>
      <c r="N255" s="4">
        <f t="shared" si="55"/>
        <v>0.009036934871</v>
      </c>
      <c r="O255" s="4">
        <f t="shared" si="55"/>
        <v>0</v>
      </c>
      <c r="P255" s="4">
        <f t="shared" si="55"/>
        <v>0</v>
      </c>
      <c r="Q255" s="4">
        <f t="shared" si="55"/>
        <v>0</v>
      </c>
      <c r="R255" s="4">
        <f t="shared" si="55"/>
        <v>0</v>
      </c>
      <c r="S255" s="4">
        <f t="shared" si="55"/>
        <v>0</v>
      </c>
      <c r="T255" s="4">
        <f t="shared" si="55"/>
        <v>0</v>
      </c>
      <c r="U255" s="4">
        <f t="shared" si="55"/>
        <v>0</v>
      </c>
      <c r="V255" s="4">
        <f t="shared" si="55"/>
        <v>0.005133948094</v>
      </c>
      <c r="W255" s="4">
        <f t="shared" si="55"/>
        <v>0</v>
      </c>
      <c r="X255" s="4">
        <f t="shared" si="55"/>
        <v>0.02105099668</v>
      </c>
      <c r="Y255" s="4">
        <f t="shared" si="55"/>
        <v>0.06968075428</v>
      </c>
      <c r="Z255" s="4">
        <f t="shared" si="55"/>
        <v>0.08578076323</v>
      </c>
      <c r="AA255" s="4">
        <f t="shared" si="55"/>
        <v>0.02367929261</v>
      </c>
      <c r="AB255" s="4">
        <f t="shared" si="55"/>
        <v>0.03331637767</v>
      </c>
      <c r="AC255" s="4">
        <f t="shared" si="55"/>
        <v>0.05123392688</v>
      </c>
      <c r="AD255" s="4">
        <f t="shared" si="55"/>
        <v>0.08541986889</v>
      </c>
      <c r="AE255" s="4" t="str">
        <f t="shared" si="55"/>
        <v>#VALUE!</v>
      </c>
      <c r="AF255" s="4">
        <f t="shared" si="55"/>
        <v>0.04717713277</v>
      </c>
      <c r="AG255" s="4">
        <f t="shared" si="55"/>
        <v>0</v>
      </c>
      <c r="AH255" s="4">
        <f t="shared" si="55"/>
        <v>0.03714698452</v>
      </c>
      <c r="AI255" s="4">
        <f t="shared" si="55"/>
        <v>0</v>
      </c>
      <c r="AJ255" s="4">
        <f t="shared" si="55"/>
        <v>0.02359836783</v>
      </c>
      <c r="AK255" s="4">
        <f t="shared" si="55"/>
        <v>0.05126106935</v>
      </c>
      <c r="AL255" s="4">
        <f t="shared" si="55"/>
        <v>0.2134629671</v>
      </c>
      <c r="AM255" s="4">
        <f t="shared" si="55"/>
        <v>0</v>
      </c>
      <c r="AN255" s="4">
        <f t="shared" si="55"/>
        <v>0.06406929975</v>
      </c>
      <c r="AO255" s="4">
        <f t="shared" si="55"/>
        <v>0.002105049404</v>
      </c>
      <c r="AP255" s="4">
        <f t="shared" si="55"/>
        <v>0.02517816016</v>
      </c>
      <c r="AQ255" s="4">
        <f t="shared" si="55"/>
        <v>19.4366736</v>
      </c>
      <c r="AR255" s="4">
        <f t="shared" si="55"/>
        <v>0</v>
      </c>
      <c r="AS255" s="4">
        <f t="shared" si="55"/>
        <v>0</v>
      </c>
      <c r="AT255" s="4">
        <f t="shared" si="55"/>
        <v>21.42252835</v>
      </c>
      <c r="AU255" s="4">
        <f t="shared" si="55"/>
        <v>0</v>
      </c>
      <c r="AV255" s="4">
        <f t="shared" si="55"/>
        <v>0</v>
      </c>
      <c r="AW255" s="4">
        <f t="shared" si="55"/>
        <v>0</v>
      </c>
      <c r="AX255" s="4">
        <f t="shared" si="55"/>
        <v>0.01758279208</v>
      </c>
      <c r="AY255" s="4">
        <f t="shared" si="55"/>
        <v>0.09805016532</v>
      </c>
      <c r="AZ255" s="4">
        <f t="shared" si="55"/>
        <v>0</v>
      </c>
      <c r="BA255" s="4">
        <f t="shared" si="55"/>
        <v>0.0082246713</v>
      </c>
      <c r="BB255" s="4">
        <f t="shared" si="55"/>
        <v>0.05199793717</v>
      </c>
      <c r="BC255" s="4">
        <f t="shared" si="55"/>
        <v>0.09255582553</v>
      </c>
      <c r="BD255" s="4">
        <f t="shared" si="55"/>
        <v>0</v>
      </c>
      <c r="BE255" s="4">
        <f t="shared" si="55"/>
        <v>0</v>
      </c>
      <c r="BF255" s="4">
        <f t="shared" si="55"/>
        <v>0</v>
      </c>
      <c r="BG255" s="4">
        <f t="shared" si="55"/>
        <v>0</v>
      </c>
      <c r="BH255" s="4">
        <f t="shared" si="55"/>
        <v>0</v>
      </c>
      <c r="BI255" s="4">
        <f t="shared" si="55"/>
        <v>0</v>
      </c>
      <c r="BJ255" s="4">
        <f t="shared" si="55"/>
        <v>0.01337721701</v>
      </c>
      <c r="BK255" s="4">
        <f t="shared" si="55"/>
        <v>0.01095450017</v>
      </c>
      <c r="BL255" s="4">
        <f t="shared" si="55"/>
        <v>0</v>
      </c>
      <c r="BM255" s="4">
        <f t="shared" si="55"/>
        <v>0</v>
      </c>
      <c r="BN255" s="4">
        <f t="shared" si="55"/>
        <v>0</v>
      </c>
      <c r="BO255" s="4">
        <f t="shared" si="55"/>
        <v>0</v>
      </c>
      <c r="BP255" s="4">
        <f t="shared" si="55"/>
        <v>0</v>
      </c>
      <c r="BQ255" s="4">
        <f t="shared" si="55"/>
        <v>0</v>
      </c>
      <c r="BR255" s="4">
        <f t="shared" si="55"/>
        <v>0</v>
      </c>
      <c r="BS255" s="4">
        <f t="shared" si="55"/>
        <v>0</v>
      </c>
      <c r="BT255" s="4">
        <f t="shared" si="55"/>
        <v>0</v>
      </c>
      <c r="BU255" s="4">
        <f t="shared" si="55"/>
        <v>0</v>
      </c>
      <c r="BV255" s="4">
        <f t="shared" si="55"/>
        <v>0</v>
      </c>
      <c r="BW255" s="4">
        <f t="shared" si="55"/>
        <v>0</v>
      </c>
      <c r="BX255" s="4">
        <f t="shared" si="55"/>
        <v>0</v>
      </c>
      <c r="BY255" s="4">
        <f t="shared" si="55"/>
        <v>0</v>
      </c>
      <c r="BZ255" s="4">
        <f t="shared" si="55"/>
        <v>0</v>
      </c>
      <c r="CA255" s="4">
        <f t="shared" si="55"/>
        <v>0</v>
      </c>
      <c r="CB255" s="4">
        <f t="shared" si="55"/>
        <v>0</v>
      </c>
      <c r="CC255" s="4">
        <f t="shared" si="55"/>
        <v>0</v>
      </c>
      <c r="CD255" s="4">
        <f t="shared" si="55"/>
        <v>0</v>
      </c>
      <c r="CE255" s="4">
        <f t="shared" si="55"/>
        <v>0</v>
      </c>
      <c r="CF255" s="4">
        <f t="shared" si="55"/>
        <v>0</v>
      </c>
      <c r="CG255" s="4">
        <f t="shared" si="55"/>
        <v>0</v>
      </c>
      <c r="CH255" s="4">
        <f t="shared" si="55"/>
        <v>0</v>
      </c>
      <c r="CI255" s="4">
        <f t="shared" si="55"/>
        <v>0</v>
      </c>
      <c r="CJ255" s="4">
        <f t="shared" si="55"/>
        <v>0</v>
      </c>
    </row>
    <row r="256" ht="15.75" customHeight="1">
      <c r="A256" s="8" t="s">
        <v>52</v>
      </c>
      <c r="B256" s="4" t="s">
        <v>157</v>
      </c>
      <c r="C256" s="4">
        <f t="shared" ref="C256:CJ256" si="56">C157/$E58</f>
        <v>0.1475626735</v>
      </c>
      <c r="D256" s="4">
        <f t="shared" si="56"/>
        <v>0.7484887261</v>
      </c>
      <c r="E256" s="4">
        <f t="shared" si="56"/>
        <v>0.01060829209</v>
      </c>
      <c r="F256" s="4">
        <f t="shared" si="56"/>
        <v>0.04927715853</v>
      </c>
      <c r="G256" s="4">
        <f t="shared" si="56"/>
        <v>0.09070594074</v>
      </c>
      <c r="H256" s="4">
        <f t="shared" si="56"/>
        <v>0.009014258313</v>
      </c>
      <c r="I256" s="4">
        <f t="shared" si="56"/>
        <v>0</v>
      </c>
      <c r="J256" s="4">
        <f t="shared" si="56"/>
        <v>0.09647901493</v>
      </c>
      <c r="K256" s="4">
        <f t="shared" si="56"/>
        <v>0.1234488216</v>
      </c>
      <c r="L256" s="4">
        <f t="shared" si="56"/>
        <v>0.1875138492</v>
      </c>
      <c r="M256" s="4">
        <f t="shared" si="56"/>
        <v>0.1221101767</v>
      </c>
      <c r="N256" s="4">
        <f t="shared" si="56"/>
        <v>0.01292986198</v>
      </c>
      <c r="O256" s="4">
        <f t="shared" si="56"/>
        <v>1.204565343</v>
      </c>
      <c r="P256" s="4">
        <f t="shared" si="56"/>
        <v>0.1537295615</v>
      </c>
      <c r="Q256" s="4">
        <f t="shared" si="56"/>
        <v>0.1943154534</v>
      </c>
      <c r="R256" s="4">
        <f t="shared" si="56"/>
        <v>0</v>
      </c>
      <c r="S256" s="4">
        <f t="shared" si="56"/>
        <v>0.03103993132</v>
      </c>
      <c r="T256" s="4">
        <f t="shared" si="56"/>
        <v>0</v>
      </c>
      <c r="U256" s="4">
        <f t="shared" si="56"/>
        <v>0</v>
      </c>
      <c r="V256" s="4">
        <f t="shared" si="56"/>
        <v>0.129690824</v>
      </c>
      <c r="W256" s="4">
        <f t="shared" si="56"/>
        <v>0.04114549381</v>
      </c>
      <c r="X256" s="4">
        <f t="shared" si="56"/>
        <v>0.02238514882</v>
      </c>
      <c r="Y256" s="4">
        <f t="shared" si="56"/>
        <v>0.05726503293</v>
      </c>
      <c r="Z256" s="4">
        <f t="shared" si="56"/>
        <v>0.1183909434</v>
      </c>
      <c r="AA256" s="4">
        <f t="shared" si="56"/>
        <v>0.02999584188</v>
      </c>
      <c r="AB256" s="4">
        <f t="shared" si="56"/>
        <v>0.3819494856</v>
      </c>
      <c r="AC256" s="4">
        <f t="shared" si="56"/>
        <v>0.1144769493</v>
      </c>
      <c r="AD256" s="4">
        <f t="shared" si="56"/>
        <v>0.1296210749</v>
      </c>
      <c r="AE256" s="4" t="str">
        <f t="shared" si="56"/>
        <v>#VALUE!</v>
      </c>
      <c r="AF256" s="4">
        <f t="shared" si="56"/>
        <v>0.110878972</v>
      </c>
      <c r="AG256" s="4">
        <f t="shared" si="56"/>
        <v>0.05217925503</v>
      </c>
      <c r="AH256" s="4">
        <f t="shared" si="56"/>
        <v>0.0851426502</v>
      </c>
      <c r="AI256" s="4">
        <f t="shared" si="56"/>
        <v>0.08770673212</v>
      </c>
      <c r="AJ256" s="4">
        <f t="shared" si="56"/>
        <v>0.03015519161</v>
      </c>
      <c r="AK256" s="4">
        <f t="shared" si="56"/>
        <v>0.1747690904</v>
      </c>
      <c r="AL256" s="4">
        <f t="shared" si="56"/>
        <v>0.1283414484</v>
      </c>
      <c r="AM256" s="4">
        <f t="shared" si="56"/>
        <v>0.06050031521</v>
      </c>
      <c r="AN256" s="4">
        <f t="shared" si="56"/>
        <v>0.09187021314</v>
      </c>
      <c r="AO256" s="4">
        <f t="shared" si="56"/>
        <v>0.07670784543</v>
      </c>
      <c r="AP256" s="4">
        <f t="shared" si="56"/>
        <v>0.04209461725</v>
      </c>
      <c r="AQ256" s="4">
        <f t="shared" si="56"/>
        <v>4.303919091</v>
      </c>
      <c r="AR256" s="4">
        <f t="shared" si="56"/>
        <v>0</v>
      </c>
      <c r="AS256" s="4">
        <f t="shared" si="56"/>
        <v>0</v>
      </c>
      <c r="AT256" s="4">
        <f t="shared" si="56"/>
        <v>2.911013105</v>
      </c>
      <c r="AU256" s="4">
        <f t="shared" si="56"/>
        <v>0</v>
      </c>
      <c r="AV256" s="4">
        <f t="shared" si="56"/>
        <v>0</v>
      </c>
      <c r="AW256" s="4">
        <f t="shared" si="56"/>
        <v>0</v>
      </c>
      <c r="AX256" s="4">
        <f t="shared" si="56"/>
        <v>0.04865156332</v>
      </c>
      <c r="AY256" s="4">
        <f t="shared" si="56"/>
        <v>0.1204866337</v>
      </c>
      <c r="AZ256" s="4">
        <f t="shared" si="56"/>
        <v>0.009661314769</v>
      </c>
      <c r="BA256" s="4">
        <f t="shared" si="56"/>
        <v>0.00961088085</v>
      </c>
      <c r="BB256" s="4">
        <f t="shared" si="56"/>
        <v>0.0665480933</v>
      </c>
      <c r="BC256" s="4">
        <f t="shared" si="56"/>
        <v>0.04617278983</v>
      </c>
      <c r="BD256" s="4">
        <f t="shared" si="56"/>
        <v>0.3282201923</v>
      </c>
      <c r="BE256" s="4">
        <f t="shared" si="56"/>
        <v>0</v>
      </c>
      <c r="BF256" s="4">
        <f t="shared" si="56"/>
        <v>0.04265421915</v>
      </c>
      <c r="BG256" s="4">
        <f t="shared" si="56"/>
        <v>0</v>
      </c>
      <c r="BH256" s="4">
        <f t="shared" si="56"/>
        <v>0.1650965085</v>
      </c>
      <c r="BI256" s="4">
        <f t="shared" si="56"/>
        <v>0</v>
      </c>
      <c r="BJ256" s="4">
        <f t="shared" si="56"/>
        <v>0.00653387523</v>
      </c>
      <c r="BK256" s="4">
        <f t="shared" si="56"/>
        <v>0</v>
      </c>
      <c r="BL256" s="4">
        <f t="shared" si="56"/>
        <v>0</v>
      </c>
      <c r="BM256" s="4">
        <f t="shared" si="56"/>
        <v>0</v>
      </c>
      <c r="BN256" s="4">
        <f t="shared" si="56"/>
        <v>0</v>
      </c>
      <c r="BO256" s="4">
        <f t="shared" si="56"/>
        <v>0.007187370059</v>
      </c>
      <c r="BP256" s="4">
        <f t="shared" si="56"/>
        <v>0</v>
      </c>
      <c r="BQ256" s="4">
        <f t="shared" si="56"/>
        <v>0</v>
      </c>
      <c r="BR256" s="4">
        <f t="shared" si="56"/>
        <v>0</v>
      </c>
      <c r="BS256" s="4">
        <f t="shared" si="56"/>
        <v>0</v>
      </c>
      <c r="BT256" s="4">
        <f t="shared" si="56"/>
        <v>0</v>
      </c>
      <c r="BU256" s="4">
        <f t="shared" si="56"/>
        <v>0</v>
      </c>
      <c r="BV256" s="4">
        <f t="shared" si="56"/>
        <v>0</v>
      </c>
      <c r="BW256" s="4">
        <f t="shared" si="56"/>
        <v>0</v>
      </c>
      <c r="BX256" s="4">
        <f t="shared" si="56"/>
        <v>0</v>
      </c>
      <c r="BY256" s="4">
        <f t="shared" si="56"/>
        <v>0</v>
      </c>
      <c r="BZ256" s="4">
        <f t="shared" si="56"/>
        <v>0</v>
      </c>
      <c r="CA256" s="4">
        <f t="shared" si="56"/>
        <v>0</v>
      </c>
      <c r="CB256" s="4">
        <f t="shared" si="56"/>
        <v>0</v>
      </c>
      <c r="CC256" s="4">
        <f t="shared" si="56"/>
        <v>0</v>
      </c>
      <c r="CD256" s="4">
        <f t="shared" si="56"/>
        <v>0</v>
      </c>
      <c r="CE256" s="4">
        <f t="shared" si="56"/>
        <v>0</v>
      </c>
      <c r="CF256" s="4">
        <f t="shared" si="56"/>
        <v>0</v>
      </c>
      <c r="CG256" s="4">
        <f t="shared" si="56"/>
        <v>0</v>
      </c>
      <c r="CH256" s="4">
        <f t="shared" si="56"/>
        <v>0</v>
      </c>
      <c r="CI256" s="4">
        <f t="shared" si="56"/>
        <v>0</v>
      </c>
      <c r="CJ256" s="4">
        <f t="shared" si="56"/>
        <v>0</v>
      </c>
    </row>
    <row r="257" ht="15.75" customHeight="1">
      <c r="A257" s="15"/>
      <c r="B257" s="4" t="s">
        <v>158</v>
      </c>
      <c r="C257" s="4">
        <f t="shared" ref="C257:CJ257" si="57">C158/$E59</f>
        <v>0.1592593439</v>
      </c>
      <c r="D257" s="4">
        <f t="shared" si="57"/>
        <v>0.5753208503</v>
      </c>
      <c r="E257" s="4">
        <f t="shared" si="57"/>
        <v>0</v>
      </c>
      <c r="F257" s="4">
        <f t="shared" si="57"/>
        <v>0.05788721938</v>
      </c>
      <c r="G257" s="4">
        <f t="shared" si="57"/>
        <v>0.09999193788</v>
      </c>
      <c r="H257" s="4">
        <f t="shared" si="57"/>
        <v>0.004224791137</v>
      </c>
      <c r="I257" s="4">
        <f t="shared" si="57"/>
        <v>0</v>
      </c>
      <c r="J257" s="4">
        <f t="shared" si="57"/>
        <v>0.09233653452</v>
      </c>
      <c r="K257" s="4">
        <f t="shared" si="57"/>
        <v>0.1099909712</v>
      </c>
      <c r="L257" s="4">
        <f t="shared" si="57"/>
        <v>0.1934752186</v>
      </c>
      <c r="M257" s="4">
        <f t="shared" si="57"/>
        <v>0.1558435724</v>
      </c>
      <c r="N257" s="4">
        <f t="shared" si="57"/>
        <v>0.01596740818</v>
      </c>
      <c r="O257" s="4">
        <f t="shared" si="57"/>
        <v>1.381262833</v>
      </c>
      <c r="P257" s="4">
        <f t="shared" si="57"/>
        <v>0.1737892081</v>
      </c>
      <c r="Q257" s="4">
        <f t="shared" si="57"/>
        <v>0.2127946233</v>
      </c>
      <c r="R257" s="4">
        <f t="shared" si="57"/>
        <v>0</v>
      </c>
      <c r="S257" s="4">
        <f t="shared" si="57"/>
        <v>0.03424515501</v>
      </c>
      <c r="T257" s="4">
        <f t="shared" si="57"/>
        <v>0</v>
      </c>
      <c r="U257" s="4">
        <f t="shared" si="57"/>
        <v>0</v>
      </c>
      <c r="V257" s="4">
        <f t="shared" si="57"/>
        <v>0.1277328478</v>
      </c>
      <c r="W257" s="4">
        <f t="shared" si="57"/>
        <v>0.06176425641</v>
      </c>
      <c r="X257" s="4">
        <f t="shared" si="57"/>
        <v>0</v>
      </c>
      <c r="Y257" s="4">
        <f t="shared" si="57"/>
        <v>0.0412291162</v>
      </c>
      <c r="Z257" s="4">
        <f t="shared" si="57"/>
        <v>0.05706135353</v>
      </c>
      <c r="AA257" s="4">
        <f t="shared" si="57"/>
        <v>0.01993389062</v>
      </c>
      <c r="AB257" s="4">
        <f t="shared" si="57"/>
        <v>0.02076898178</v>
      </c>
      <c r="AC257" s="4">
        <f t="shared" si="57"/>
        <v>0.07624638959</v>
      </c>
      <c r="AD257" s="4">
        <f t="shared" si="57"/>
        <v>0.09309862539</v>
      </c>
      <c r="AE257" s="4" t="str">
        <f t="shared" si="57"/>
        <v>#VALUE!</v>
      </c>
      <c r="AF257" s="4">
        <f t="shared" si="57"/>
        <v>0.06809723156</v>
      </c>
      <c r="AG257" s="4">
        <f t="shared" si="57"/>
        <v>0.06092595645</v>
      </c>
      <c r="AH257" s="4">
        <f t="shared" si="57"/>
        <v>0.1137480792</v>
      </c>
      <c r="AI257" s="4">
        <f t="shared" si="57"/>
        <v>0.1072719112</v>
      </c>
      <c r="AJ257" s="4">
        <f t="shared" si="57"/>
        <v>0.01800780622</v>
      </c>
      <c r="AK257" s="4">
        <f t="shared" si="57"/>
        <v>0.1678633499</v>
      </c>
      <c r="AL257" s="4">
        <f t="shared" si="57"/>
        <v>0.107973837</v>
      </c>
      <c r="AM257" s="4">
        <f t="shared" si="57"/>
        <v>0.07026558065</v>
      </c>
      <c r="AN257" s="4">
        <f t="shared" si="57"/>
        <v>0.08535177112</v>
      </c>
      <c r="AO257" s="4">
        <f t="shared" si="57"/>
        <v>0.09225912213</v>
      </c>
      <c r="AP257" s="4">
        <f t="shared" si="57"/>
        <v>0.03395596158</v>
      </c>
      <c r="AQ257" s="4">
        <f t="shared" si="57"/>
        <v>5.337222403</v>
      </c>
      <c r="AR257" s="4">
        <f t="shared" si="57"/>
        <v>0</v>
      </c>
      <c r="AS257" s="4">
        <f t="shared" si="57"/>
        <v>0</v>
      </c>
      <c r="AT257" s="4">
        <f t="shared" si="57"/>
        <v>1.907938219</v>
      </c>
      <c r="AU257" s="4">
        <f t="shared" si="57"/>
        <v>0</v>
      </c>
      <c r="AV257" s="4">
        <f t="shared" si="57"/>
        <v>0</v>
      </c>
      <c r="AW257" s="4">
        <f t="shared" si="57"/>
        <v>0</v>
      </c>
      <c r="AX257" s="4">
        <f t="shared" si="57"/>
        <v>0.06995593109</v>
      </c>
      <c r="AY257" s="4">
        <f t="shared" si="57"/>
        <v>0.1198307677</v>
      </c>
      <c r="AZ257" s="4">
        <f t="shared" si="57"/>
        <v>0.008320829027</v>
      </c>
      <c r="BA257" s="4">
        <f t="shared" si="57"/>
        <v>0.004988887512</v>
      </c>
      <c r="BB257" s="4">
        <f t="shared" si="57"/>
        <v>0.03399727492</v>
      </c>
      <c r="BC257" s="4">
        <f t="shared" si="57"/>
        <v>0.02404035712</v>
      </c>
      <c r="BD257" s="4">
        <f t="shared" si="57"/>
        <v>0.3793347428</v>
      </c>
      <c r="BE257" s="4">
        <f t="shared" si="57"/>
        <v>0</v>
      </c>
      <c r="BF257" s="4">
        <f t="shared" si="57"/>
        <v>0.04539454447</v>
      </c>
      <c r="BG257" s="4">
        <f t="shared" si="57"/>
        <v>0</v>
      </c>
      <c r="BH257" s="4">
        <f t="shared" si="57"/>
        <v>0.1734803607</v>
      </c>
      <c r="BI257" s="4">
        <f t="shared" si="57"/>
        <v>0</v>
      </c>
      <c r="BJ257" s="4">
        <f t="shared" si="57"/>
        <v>0</v>
      </c>
      <c r="BK257" s="4">
        <f t="shared" si="57"/>
        <v>0</v>
      </c>
      <c r="BL257" s="4">
        <f t="shared" si="57"/>
        <v>0</v>
      </c>
      <c r="BM257" s="4">
        <f t="shared" si="57"/>
        <v>0</v>
      </c>
      <c r="BN257" s="4">
        <f t="shared" si="57"/>
        <v>0</v>
      </c>
      <c r="BO257" s="4">
        <f t="shared" si="57"/>
        <v>0.004246049461</v>
      </c>
      <c r="BP257" s="4">
        <f t="shared" si="57"/>
        <v>0</v>
      </c>
      <c r="BQ257" s="4">
        <f t="shared" si="57"/>
        <v>0</v>
      </c>
      <c r="BR257" s="4">
        <f t="shared" si="57"/>
        <v>0</v>
      </c>
      <c r="BS257" s="4">
        <f t="shared" si="57"/>
        <v>0</v>
      </c>
      <c r="BT257" s="4">
        <f t="shared" si="57"/>
        <v>0</v>
      </c>
      <c r="BU257" s="4">
        <f t="shared" si="57"/>
        <v>0</v>
      </c>
      <c r="BV257" s="4">
        <f t="shared" si="57"/>
        <v>0</v>
      </c>
      <c r="BW257" s="4">
        <f t="shared" si="57"/>
        <v>0</v>
      </c>
      <c r="BX257" s="4">
        <f t="shared" si="57"/>
        <v>0</v>
      </c>
      <c r="BY257" s="4">
        <f t="shared" si="57"/>
        <v>0</v>
      </c>
      <c r="BZ257" s="4">
        <f t="shared" si="57"/>
        <v>0</v>
      </c>
      <c r="CA257" s="4">
        <f t="shared" si="57"/>
        <v>0</v>
      </c>
      <c r="CB257" s="4">
        <f t="shared" si="57"/>
        <v>0</v>
      </c>
      <c r="CC257" s="4">
        <f t="shared" si="57"/>
        <v>0</v>
      </c>
      <c r="CD257" s="4">
        <f t="shared" si="57"/>
        <v>0</v>
      </c>
      <c r="CE257" s="4">
        <f t="shared" si="57"/>
        <v>0</v>
      </c>
      <c r="CF257" s="4">
        <f t="shared" si="57"/>
        <v>0</v>
      </c>
      <c r="CG257" s="4">
        <f t="shared" si="57"/>
        <v>0</v>
      </c>
      <c r="CH257" s="4">
        <f t="shared" si="57"/>
        <v>0</v>
      </c>
      <c r="CI257" s="4">
        <f t="shared" si="57"/>
        <v>0</v>
      </c>
      <c r="CJ257" s="4">
        <f t="shared" si="57"/>
        <v>0</v>
      </c>
    </row>
    <row r="258" ht="15.75" customHeight="1">
      <c r="A258" s="15"/>
      <c r="B258" s="4" t="s">
        <v>159</v>
      </c>
      <c r="C258" s="4">
        <f t="shared" ref="C258:CJ258" si="58">C159/$E60</f>
        <v>0.1729757913</v>
      </c>
      <c r="D258" s="4">
        <f t="shared" si="58"/>
        <v>0.6451262702</v>
      </c>
      <c r="E258" s="4">
        <f t="shared" si="58"/>
        <v>0.007632039804</v>
      </c>
      <c r="F258" s="4">
        <f t="shared" si="58"/>
        <v>0.07217856343</v>
      </c>
      <c r="G258" s="4">
        <f t="shared" si="58"/>
        <v>0.1223811794</v>
      </c>
      <c r="H258" s="4">
        <f t="shared" si="58"/>
        <v>0.007322770375</v>
      </c>
      <c r="I258" s="4">
        <f t="shared" si="58"/>
        <v>0</v>
      </c>
      <c r="J258" s="4">
        <f t="shared" si="58"/>
        <v>0.05036509914</v>
      </c>
      <c r="K258" s="4">
        <f t="shared" si="58"/>
        <v>0.160067929</v>
      </c>
      <c r="L258" s="4">
        <f t="shared" si="58"/>
        <v>0.2092812222</v>
      </c>
      <c r="M258" s="4">
        <f t="shared" si="58"/>
        <v>0.190016155</v>
      </c>
      <c r="N258" s="4">
        <f t="shared" si="58"/>
        <v>0.02602402544</v>
      </c>
      <c r="O258" s="4">
        <f t="shared" si="58"/>
        <v>1.754331045</v>
      </c>
      <c r="P258" s="4">
        <f t="shared" si="58"/>
        <v>0.2384280628</v>
      </c>
      <c r="Q258" s="4">
        <f t="shared" si="58"/>
        <v>0.3152668796</v>
      </c>
      <c r="R258" s="4">
        <f t="shared" si="58"/>
        <v>0</v>
      </c>
      <c r="S258" s="4">
        <f t="shared" si="58"/>
        <v>0.03311176802</v>
      </c>
      <c r="T258" s="4">
        <f t="shared" si="58"/>
        <v>0</v>
      </c>
      <c r="U258" s="4">
        <f t="shared" si="58"/>
        <v>0</v>
      </c>
      <c r="V258" s="4">
        <f t="shared" si="58"/>
        <v>0.1906537845</v>
      </c>
      <c r="W258" s="4">
        <f t="shared" si="58"/>
        <v>0.06114752958</v>
      </c>
      <c r="X258" s="4">
        <f t="shared" si="58"/>
        <v>0.01216968837</v>
      </c>
      <c r="Y258" s="4">
        <f t="shared" si="58"/>
        <v>0.07591652356</v>
      </c>
      <c r="Z258" s="4">
        <f t="shared" si="58"/>
        <v>0.1764511482</v>
      </c>
      <c r="AA258" s="4">
        <f t="shared" si="58"/>
        <v>0.04902450737</v>
      </c>
      <c r="AB258" s="4">
        <f t="shared" si="58"/>
        <v>0.05964530318</v>
      </c>
      <c r="AC258" s="4">
        <f t="shared" si="58"/>
        <v>0.1180522559</v>
      </c>
      <c r="AD258" s="4">
        <f t="shared" si="58"/>
        <v>0.1927355199</v>
      </c>
      <c r="AE258" s="4" t="str">
        <f t="shared" si="58"/>
        <v>#VALUE!</v>
      </c>
      <c r="AF258" s="4">
        <f t="shared" si="58"/>
        <v>0.1089930798</v>
      </c>
      <c r="AG258" s="4">
        <f t="shared" si="58"/>
        <v>0.07544604373</v>
      </c>
      <c r="AH258" s="4">
        <f t="shared" si="58"/>
        <v>0.159882537</v>
      </c>
      <c r="AI258" s="4">
        <f t="shared" si="58"/>
        <v>0.1798217183</v>
      </c>
      <c r="AJ258" s="4">
        <f t="shared" si="58"/>
        <v>0.06379604678</v>
      </c>
      <c r="AK258" s="4">
        <f t="shared" si="58"/>
        <v>0.2729584824</v>
      </c>
      <c r="AL258" s="4">
        <f t="shared" si="58"/>
        <v>0.1851115406</v>
      </c>
      <c r="AM258" s="4">
        <f t="shared" si="58"/>
        <v>0.1023868473</v>
      </c>
      <c r="AN258" s="4">
        <f t="shared" si="58"/>
        <v>0.1073826728</v>
      </c>
      <c r="AO258" s="4">
        <f t="shared" si="58"/>
        <v>0.1128812202</v>
      </c>
      <c r="AP258" s="4">
        <f t="shared" si="58"/>
        <v>0.0653555453</v>
      </c>
      <c r="AQ258" s="4">
        <f t="shared" si="58"/>
        <v>2.212848639</v>
      </c>
      <c r="AR258" s="4">
        <f t="shared" si="58"/>
        <v>0</v>
      </c>
      <c r="AS258" s="4">
        <f t="shared" si="58"/>
        <v>0</v>
      </c>
      <c r="AT258" s="4">
        <f t="shared" si="58"/>
        <v>1.347334174</v>
      </c>
      <c r="AU258" s="4">
        <f t="shared" si="58"/>
        <v>0</v>
      </c>
      <c r="AV258" s="4">
        <f t="shared" si="58"/>
        <v>0</v>
      </c>
      <c r="AW258" s="4">
        <f t="shared" si="58"/>
        <v>0</v>
      </c>
      <c r="AX258" s="4">
        <f t="shared" si="58"/>
        <v>0.06516803215</v>
      </c>
      <c r="AY258" s="4">
        <f t="shared" si="58"/>
        <v>0.1154554957</v>
      </c>
      <c r="AZ258" s="4">
        <f t="shared" si="58"/>
        <v>0.007530222708</v>
      </c>
      <c r="BA258" s="4">
        <f t="shared" si="58"/>
        <v>0.006417446699</v>
      </c>
      <c r="BB258" s="4">
        <f t="shared" si="58"/>
        <v>0.03691251536</v>
      </c>
      <c r="BC258" s="4">
        <f t="shared" si="58"/>
        <v>0.03764178031</v>
      </c>
      <c r="BD258" s="4">
        <f t="shared" si="58"/>
        <v>0.4599574574</v>
      </c>
      <c r="BE258" s="4">
        <f t="shared" si="58"/>
        <v>0</v>
      </c>
      <c r="BF258" s="4">
        <f t="shared" si="58"/>
        <v>0.05885112983</v>
      </c>
      <c r="BG258" s="4">
        <f t="shared" si="58"/>
        <v>0</v>
      </c>
      <c r="BH258" s="4">
        <f t="shared" si="58"/>
        <v>0.2091700719</v>
      </c>
      <c r="BI258" s="4">
        <f t="shared" si="58"/>
        <v>0</v>
      </c>
      <c r="BJ258" s="4">
        <f t="shared" si="58"/>
        <v>0.004693768115</v>
      </c>
      <c r="BK258" s="4">
        <f t="shared" si="58"/>
        <v>0</v>
      </c>
      <c r="BL258" s="4">
        <f t="shared" si="58"/>
        <v>0</v>
      </c>
      <c r="BM258" s="4">
        <f t="shared" si="58"/>
        <v>0</v>
      </c>
      <c r="BN258" s="4">
        <f t="shared" si="58"/>
        <v>0</v>
      </c>
      <c r="BO258" s="4">
        <f t="shared" si="58"/>
        <v>0.00823445762</v>
      </c>
      <c r="BP258" s="4">
        <f t="shared" si="58"/>
        <v>0</v>
      </c>
      <c r="BQ258" s="4">
        <f t="shared" si="58"/>
        <v>0</v>
      </c>
      <c r="BR258" s="4">
        <f t="shared" si="58"/>
        <v>0</v>
      </c>
      <c r="BS258" s="4">
        <f t="shared" si="58"/>
        <v>0</v>
      </c>
      <c r="BT258" s="4">
        <f t="shared" si="58"/>
        <v>0</v>
      </c>
      <c r="BU258" s="4">
        <f t="shared" si="58"/>
        <v>0</v>
      </c>
      <c r="BV258" s="4">
        <f t="shared" si="58"/>
        <v>0</v>
      </c>
      <c r="BW258" s="4">
        <f t="shared" si="58"/>
        <v>0</v>
      </c>
      <c r="BX258" s="4">
        <f t="shared" si="58"/>
        <v>0</v>
      </c>
      <c r="BY258" s="4">
        <f t="shared" si="58"/>
        <v>0</v>
      </c>
      <c r="BZ258" s="4">
        <f t="shared" si="58"/>
        <v>0</v>
      </c>
      <c r="CA258" s="4">
        <f t="shared" si="58"/>
        <v>0</v>
      </c>
      <c r="CB258" s="4">
        <f t="shared" si="58"/>
        <v>0</v>
      </c>
      <c r="CC258" s="4">
        <f t="shared" si="58"/>
        <v>0</v>
      </c>
      <c r="CD258" s="4">
        <f t="shared" si="58"/>
        <v>0</v>
      </c>
      <c r="CE258" s="4">
        <f t="shared" si="58"/>
        <v>0</v>
      </c>
      <c r="CF258" s="4">
        <f t="shared" si="58"/>
        <v>0</v>
      </c>
      <c r="CG258" s="4">
        <f t="shared" si="58"/>
        <v>0</v>
      </c>
      <c r="CH258" s="4">
        <f t="shared" si="58"/>
        <v>0</v>
      </c>
      <c r="CI258" s="4">
        <f t="shared" si="58"/>
        <v>0</v>
      </c>
      <c r="CJ258" s="4">
        <f t="shared" si="58"/>
        <v>0</v>
      </c>
    </row>
    <row r="259" ht="15.75" customHeight="1">
      <c r="A259" s="15"/>
      <c r="B259" s="4" t="s">
        <v>160</v>
      </c>
      <c r="C259" s="4">
        <f t="shared" ref="C259:CJ259" si="59">C160/$E61</f>
        <v>0.2357886339</v>
      </c>
      <c r="D259" s="4">
        <f t="shared" si="59"/>
        <v>0.6961610779</v>
      </c>
      <c r="E259" s="4">
        <f t="shared" si="59"/>
        <v>0</v>
      </c>
      <c r="F259" s="4">
        <f t="shared" si="59"/>
        <v>0.0648487294</v>
      </c>
      <c r="G259" s="4">
        <f t="shared" si="59"/>
        <v>0.1485344687</v>
      </c>
      <c r="H259" s="4">
        <f t="shared" si="59"/>
        <v>0.007587959679</v>
      </c>
      <c r="I259" s="4">
        <f t="shared" si="59"/>
        <v>0</v>
      </c>
      <c r="J259" s="4">
        <f t="shared" si="59"/>
        <v>0.05091788408</v>
      </c>
      <c r="K259" s="4">
        <f t="shared" si="59"/>
        <v>0.1328105651</v>
      </c>
      <c r="L259" s="4">
        <f t="shared" si="59"/>
        <v>0.2454632299</v>
      </c>
      <c r="M259" s="4">
        <f t="shared" si="59"/>
        <v>0.1496409671</v>
      </c>
      <c r="N259" s="4">
        <f t="shared" si="59"/>
        <v>0.02514451451</v>
      </c>
      <c r="O259" s="4">
        <f t="shared" si="59"/>
        <v>1.510908298</v>
      </c>
      <c r="P259" s="4">
        <f t="shared" si="59"/>
        <v>0.174380285</v>
      </c>
      <c r="Q259" s="4">
        <f t="shared" si="59"/>
        <v>0.2392454413</v>
      </c>
      <c r="R259" s="4">
        <f t="shared" si="59"/>
        <v>0</v>
      </c>
      <c r="S259" s="4">
        <f t="shared" si="59"/>
        <v>0.0367385294</v>
      </c>
      <c r="T259" s="4">
        <f t="shared" si="59"/>
        <v>0</v>
      </c>
      <c r="U259" s="4">
        <f t="shared" si="59"/>
        <v>0</v>
      </c>
      <c r="V259" s="4">
        <f t="shared" si="59"/>
        <v>0.175458563</v>
      </c>
      <c r="W259" s="4">
        <f t="shared" si="59"/>
        <v>0.06100904911</v>
      </c>
      <c r="X259" s="4">
        <f t="shared" si="59"/>
        <v>0</v>
      </c>
      <c r="Y259" s="4">
        <f t="shared" si="59"/>
        <v>0.08508497335</v>
      </c>
      <c r="Z259" s="4">
        <f t="shared" si="59"/>
        <v>0.1966231368</v>
      </c>
      <c r="AA259" s="4">
        <f t="shared" si="59"/>
        <v>0.05129149053</v>
      </c>
      <c r="AB259" s="4">
        <f t="shared" si="59"/>
        <v>0.03331246978</v>
      </c>
      <c r="AC259" s="4">
        <f t="shared" si="59"/>
        <v>0.1194125407</v>
      </c>
      <c r="AD259" s="4">
        <f t="shared" si="59"/>
        <v>0.1622214378</v>
      </c>
      <c r="AE259" s="4" t="str">
        <f t="shared" si="59"/>
        <v>#VALUE!</v>
      </c>
      <c r="AF259" s="4">
        <f t="shared" si="59"/>
        <v>0.1128632659</v>
      </c>
      <c r="AG259" s="4">
        <f t="shared" si="59"/>
        <v>0.07465516167</v>
      </c>
      <c r="AH259" s="4">
        <f t="shared" si="59"/>
        <v>0.1616995682</v>
      </c>
      <c r="AI259" s="4">
        <f t="shared" si="59"/>
        <v>0.1294051444</v>
      </c>
      <c r="AJ259" s="4">
        <f t="shared" si="59"/>
        <v>0.04437366374</v>
      </c>
      <c r="AK259" s="4">
        <f t="shared" si="59"/>
        <v>0.2518553962</v>
      </c>
      <c r="AL259" s="4">
        <f t="shared" si="59"/>
        <v>0.1906669149</v>
      </c>
      <c r="AM259" s="4">
        <f t="shared" si="59"/>
        <v>0.08386938348</v>
      </c>
      <c r="AN259" s="4">
        <f t="shared" si="59"/>
        <v>0.1150897414</v>
      </c>
      <c r="AO259" s="4">
        <f t="shared" si="59"/>
        <v>0.07116465809</v>
      </c>
      <c r="AP259" s="4">
        <f t="shared" si="59"/>
        <v>0.06058405598</v>
      </c>
      <c r="AQ259" s="4">
        <f t="shared" si="59"/>
        <v>3.514224002</v>
      </c>
      <c r="AR259" s="4">
        <f t="shared" si="59"/>
        <v>0</v>
      </c>
      <c r="AS259" s="4">
        <f t="shared" si="59"/>
        <v>0</v>
      </c>
      <c r="AT259" s="4">
        <f t="shared" si="59"/>
        <v>7.41688499</v>
      </c>
      <c r="AU259" s="4">
        <f t="shared" si="59"/>
        <v>0</v>
      </c>
      <c r="AV259" s="4">
        <f t="shared" si="59"/>
        <v>0</v>
      </c>
      <c r="AW259" s="4">
        <f t="shared" si="59"/>
        <v>0</v>
      </c>
      <c r="AX259" s="4">
        <f t="shared" si="59"/>
        <v>0.0765914287</v>
      </c>
      <c r="AY259" s="4">
        <f t="shared" si="59"/>
        <v>0.1712162133</v>
      </c>
      <c r="AZ259" s="4">
        <f t="shared" si="59"/>
        <v>0.0103767402</v>
      </c>
      <c r="BA259" s="4">
        <f t="shared" si="59"/>
        <v>0.005080542306</v>
      </c>
      <c r="BB259" s="4">
        <f t="shared" si="59"/>
        <v>0.01372908941</v>
      </c>
      <c r="BC259" s="4">
        <f t="shared" si="59"/>
        <v>0.03498759138</v>
      </c>
      <c r="BD259" s="4">
        <f t="shared" si="59"/>
        <v>0.4457874714</v>
      </c>
      <c r="BE259" s="4">
        <f t="shared" si="59"/>
        <v>0</v>
      </c>
      <c r="BF259" s="4">
        <f t="shared" si="59"/>
        <v>0.05821437176</v>
      </c>
      <c r="BG259" s="4">
        <f t="shared" si="59"/>
        <v>0</v>
      </c>
      <c r="BH259" s="4">
        <f t="shared" si="59"/>
        <v>0.2130268609</v>
      </c>
      <c r="BI259" s="4">
        <f t="shared" si="59"/>
        <v>0</v>
      </c>
      <c r="BJ259" s="4">
        <f t="shared" si="59"/>
        <v>0.004286997148</v>
      </c>
      <c r="BK259" s="4">
        <f t="shared" si="59"/>
        <v>0</v>
      </c>
      <c r="BL259" s="4">
        <f t="shared" si="59"/>
        <v>0</v>
      </c>
      <c r="BM259" s="4">
        <f t="shared" si="59"/>
        <v>0</v>
      </c>
      <c r="BN259" s="4">
        <f t="shared" si="59"/>
        <v>0</v>
      </c>
      <c r="BO259" s="4">
        <f t="shared" si="59"/>
        <v>0.01007178972</v>
      </c>
      <c r="BP259" s="4">
        <f t="shared" si="59"/>
        <v>0</v>
      </c>
      <c r="BQ259" s="4">
        <f t="shared" si="59"/>
        <v>0</v>
      </c>
      <c r="BR259" s="4">
        <f t="shared" si="59"/>
        <v>0</v>
      </c>
      <c r="BS259" s="4">
        <f t="shared" si="59"/>
        <v>0</v>
      </c>
      <c r="BT259" s="4">
        <f t="shared" si="59"/>
        <v>0</v>
      </c>
      <c r="BU259" s="4">
        <f t="shared" si="59"/>
        <v>0</v>
      </c>
      <c r="BV259" s="4">
        <f t="shared" si="59"/>
        <v>0</v>
      </c>
      <c r="BW259" s="4">
        <f t="shared" si="59"/>
        <v>0</v>
      </c>
      <c r="BX259" s="4">
        <f t="shared" si="59"/>
        <v>0</v>
      </c>
      <c r="BY259" s="4">
        <f t="shared" si="59"/>
        <v>0</v>
      </c>
      <c r="BZ259" s="4">
        <f t="shared" si="59"/>
        <v>0</v>
      </c>
      <c r="CA259" s="4">
        <f t="shared" si="59"/>
        <v>0</v>
      </c>
      <c r="CB259" s="4">
        <f t="shared" si="59"/>
        <v>0</v>
      </c>
      <c r="CC259" s="4">
        <f t="shared" si="59"/>
        <v>0</v>
      </c>
      <c r="CD259" s="4">
        <f t="shared" si="59"/>
        <v>0</v>
      </c>
      <c r="CE259" s="4">
        <f t="shared" si="59"/>
        <v>0</v>
      </c>
      <c r="CF259" s="4">
        <f t="shared" si="59"/>
        <v>0</v>
      </c>
      <c r="CG259" s="4">
        <f t="shared" si="59"/>
        <v>0</v>
      </c>
      <c r="CH259" s="4">
        <f t="shared" si="59"/>
        <v>0</v>
      </c>
      <c r="CI259" s="4">
        <f t="shared" si="59"/>
        <v>0</v>
      </c>
      <c r="CJ259" s="4">
        <f t="shared" si="59"/>
        <v>0</v>
      </c>
    </row>
    <row r="260" ht="15.75" customHeight="1">
      <c r="A260" s="15"/>
      <c r="B260" s="4" t="s">
        <v>161</v>
      </c>
      <c r="C260" s="4">
        <f t="shared" ref="C260:CJ260" si="60">C161/$E62</f>
        <v>0.2463788925</v>
      </c>
      <c r="D260" s="4">
        <f t="shared" si="60"/>
        <v>0.7393329655</v>
      </c>
      <c r="E260" s="4">
        <f t="shared" si="60"/>
        <v>0.01525506127</v>
      </c>
      <c r="F260" s="4">
        <f t="shared" si="60"/>
        <v>0.07395857197</v>
      </c>
      <c r="G260" s="4">
        <f t="shared" si="60"/>
        <v>0.1756362146</v>
      </c>
      <c r="H260" s="4">
        <f t="shared" si="60"/>
        <v>0</v>
      </c>
      <c r="I260" s="4">
        <f t="shared" si="60"/>
        <v>0</v>
      </c>
      <c r="J260" s="4">
        <f t="shared" si="60"/>
        <v>0.04348071593</v>
      </c>
      <c r="K260" s="4">
        <f t="shared" si="60"/>
        <v>0.1665650272</v>
      </c>
      <c r="L260" s="4">
        <f t="shared" si="60"/>
        <v>0.3062961613</v>
      </c>
      <c r="M260" s="4">
        <f t="shared" si="60"/>
        <v>0.1954612872</v>
      </c>
      <c r="N260" s="4">
        <f t="shared" si="60"/>
        <v>0.03119578557</v>
      </c>
      <c r="O260" s="4">
        <f t="shared" si="60"/>
        <v>1.658675869</v>
      </c>
      <c r="P260" s="4">
        <f t="shared" si="60"/>
        <v>0.1917183737</v>
      </c>
      <c r="Q260" s="4">
        <f t="shared" si="60"/>
        <v>0.2477475297</v>
      </c>
      <c r="R260" s="4">
        <f t="shared" si="60"/>
        <v>0</v>
      </c>
      <c r="S260" s="4">
        <f t="shared" si="60"/>
        <v>0.05241369519</v>
      </c>
      <c r="T260" s="4">
        <f t="shared" si="60"/>
        <v>0</v>
      </c>
      <c r="U260" s="4">
        <f t="shared" si="60"/>
        <v>0</v>
      </c>
      <c r="V260" s="4">
        <f t="shared" si="60"/>
        <v>0.2053950656</v>
      </c>
      <c r="W260" s="4">
        <f t="shared" si="60"/>
        <v>0.06344238333</v>
      </c>
      <c r="X260" s="4">
        <f t="shared" si="60"/>
        <v>0</v>
      </c>
      <c r="Y260" s="4">
        <f t="shared" si="60"/>
        <v>0.1136076416</v>
      </c>
      <c r="Z260" s="4">
        <f t="shared" si="60"/>
        <v>0.1651098083</v>
      </c>
      <c r="AA260" s="4">
        <f t="shared" si="60"/>
        <v>0.05228516698</v>
      </c>
      <c r="AB260" s="4">
        <f t="shared" si="60"/>
        <v>0.03588249403</v>
      </c>
      <c r="AC260" s="4">
        <f t="shared" si="60"/>
        <v>0.1475240305</v>
      </c>
      <c r="AD260" s="4">
        <f t="shared" si="60"/>
        <v>0.2133094991</v>
      </c>
      <c r="AE260" s="4" t="str">
        <f t="shared" si="60"/>
        <v>#VALUE!</v>
      </c>
      <c r="AF260" s="4">
        <f t="shared" si="60"/>
        <v>0.1186250816</v>
      </c>
      <c r="AG260" s="4">
        <f t="shared" si="60"/>
        <v>0.08121745789</v>
      </c>
      <c r="AH260" s="4">
        <f t="shared" si="60"/>
        <v>0.1575072842</v>
      </c>
      <c r="AI260" s="4">
        <f t="shared" si="60"/>
        <v>0.1434003724</v>
      </c>
      <c r="AJ260" s="4">
        <f t="shared" si="60"/>
        <v>0.0558963256</v>
      </c>
      <c r="AK260" s="4">
        <f t="shared" si="60"/>
        <v>0.2802388151</v>
      </c>
      <c r="AL260" s="4">
        <f t="shared" si="60"/>
        <v>0.2114670823</v>
      </c>
      <c r="AM260" s="4">
        <f t="shared" si="60"/>
        <v>0.08689152112</v>
      </c>
      <c r="AN260" s="4">
        <f t="shared" si="60"/>
        <v>0.124960608</v>
      </c>
      <c r="AO260" s="4">
        <f t="shared" si="60"/>
        <v>0.1107644255</v>
      </c>
      <c r="AP260" s="4">
        <f t="shared" si="60"/>
        <v>0.05079929487</v>
      </c>
      <c r="AQ260" s="4">
        <f t="shared" si="60"/>
        <v>2.644949164</v>
      </c>
      <c r="AR260" s="4">
        <f t="shared" si="60"/>
        <v>0</v>
      </c>
      <c r="AS260" s="4">
        <f t="shared" si="60"/>
        <v>0</v>
      </c>
      <c r="AT260" s="4">
        <f t="shared" si="60"/>
        <v>1.532004061</v>
      </c>
      <c r="AU260" s="4">
        <f t="shared" si="60"/>
        <v>0</v>
      </c>
      <c r="AV260" s="4">
        <f t="shared" si="60"/>
        <v>0</v>
      </c>
      <c r="AW260" s="4">
        <f t="shared" si="60"/>
        <v>0</v>
      </c>
      <c r="AX260" s="4">
        <f t="shared" si="60"/>
        <v>0.07217907475</v>
      </c>
      <c r="AY260" s="4">
        <f t="shared" si="60"/>
        <v>0.1858722225</v>
      </c>
      <c r="AZ260" s="4">
        <f t="shared" si="60"/>
        <v>0.02302806002</v>
      </c>
      <c r="BA260" s="4">
        <f t="shared" si="60"/>
        <v>0.03004387168</v>
      </c>
      <c r="BB260" s="4">
        <f t="shared" si="60"/>
        <v>0.04729784234</v>
      </c>
      <c r="BC260" s="4">
        <f t="shared" si="60"/>
        <v>0.03967004282</v>
      </c>
      <c r="BD260" s="4">
        <f t="shared" si="60"/>
        <v>0.4907206937</v>
      </c>
      <c r="BE260" s="4">
        <f t="shared" si="60"/>
        <v>0</v>
      </c>
      <c r="BF260" s="4">
        <f t="shared" si="60"/>
        <v>0.03789215892</v>
      </c>
      <c r="BG260" s="4">
        <f t="shared" si="60"/>
        <v>0</v>
      </c>
      <c r="BH260" s="4">
        <f t="shared" si="60"/>
        <v>0.2305134567</v>
      </c>
      <c r="BI260" s="4">
        <f t="shared" si="60"/>
        <v>0</v>
      </c>
      <c r="BJ260" s="4">
        <f t="shared" si="60"/>
        <v>0</v>
      </c>
      <c r="BK260" s="4">
        <f t="shared" si="60"/>
        <v>0.005732142915</v>
      </c>
      <c r="BL260" s="4">
        <f t="shared" si="60"/>
        <v>0</v>
      </c>
      <c r="BM260" s="4">
        <f t="shared" si="60"/>
        <v>0</v>
      </c>
      <c r="BN260" s="4">
        <f t="shared" si="60"/>
        <v>0</v>
      </c>
      <c r="BO260" s="4">
        <f t="shared" si="60"/>
        <v>0.02323886779</v>
      </c>
      <c r="BP260" s="4">
        <f t="shared" si="60"/>
        <v>0</v>
      </c>
      <c r="BQ260" s="4">
        <f t="shared" si="60"/>
        <v>0</v>
      </c>
      <c r="BR260" s="4">
        <f t="shared" si="60"/>
        <v>0</v>
      </c>
      <c r="BS260" s="4">
        <f t="shared" si="60"/>
        <v>0</v>
      </c>
      <c r="BT260" s="4">
        <f t="shared" si="60"/>
        <v>0</v>
      </c>
      <c r="BU260" s="4">
        <f t="shared" si="60"/>
        <v>0</v>
      </c>
      <c r="BV260" s="4">
        <f t="shared" si="60"/>
        <v>0</v>
      </c>
      <c r="BW260" s="4">
        <f t="shared" si="60"/>
        <v>0</v>
      </c>
      <c r="BX260" s="4">
        <f t="shared" si="60"/>
        <v>0</v>
      </c>
      <c r="BY260" s="4">
        <f t="shared" si="60"/>
        <v>0</v>
      </c>
      <c r="BZ260" s="4">
        <f t="shared" si="60"/>
        <v>0</v>
      </c>
      <c r="CA260" s="4">
        <f t="shared" si="60"/>
        <v>0</v>
      </c>
      <c r="CB260" s="4">
        <f t="shared" si="60"/>
        <v>0</v>
      </c>
      <c r="CC260" s="4">
        <f t="shared" si="60"/>
        <v>0</v>
      </c>
      <c r="CD260" s="4">
        <f t="shared" si="60"/>
        <v>0</v>
      </c>
      <c r="CE260" s="4">
        <f t="shared" si="60"/>
        <v>0</v>
      </c>
      <c r="CF260" s="4">
        <f t="shared" si="60"/>
        <v>0</v>
      </c>
      <c r="CG260" s="4">
        <f t="shared" si="60"/>
        <v>0</v>
      </c>
      <c r="CH260" s="4">
        <f t="shared" si="60"/>
        <v>0</v>
      </c>
      <c r="CI260" s="4">
        <f t="shared" si="60"/>
        <v>0</v>
      </c>
      <c r="CJ260" s="4">
        <f t="shared" si="60"/>
        <v>0</v>
      </c>
    </row>
    <row r="261" ht="15.75" customHeight="1">
      <c r="A261" s="15"/>
      <c r="B261" s="4" t="s">
        <v>162</v>
      </c>
      <c r="C261" s="4">
        <f t="shared" ref="C261:CJ261" si="61">C162/$E63</f>
        <v>0.2109530947</v>
      </c>
      <c r="D261" s="4">
        <f t="shared" si="61"/>
        <v>0.701578523</v>
      </c>
      <c r="E261" s="4">
        <f t="shared" si="61"/>
        <v>0</v>
      </c>
      <c r="F261" s="4">
        <f t="shared" si="61"/>
        <v>0.04536965526</v>
      </c>
      <c r="G261" s="4">
        <f t="shared" si="61"/>
        <v>0.08636196077</v>
      </c>
      <c r="H261" s="4">
        <f t="shared" si="61"/>
        <v>0</v>
      </c>
      <c r="I261" s="4">
        <f t="shared" si="61"/>
        <v>0</v>
      </c>
      <c r="J261" s="4">
        <f t="shared" si="61"/>
        <v>0</v>
      </c>
      <c r="K261" s="4">
        <f t="shared" si="61"/>
        <v>0.1011857779</v>
      </c>
      <c r="L261" s="4">
        <f t="shared" si="61"/>
        <v>0.162305606</v>
      </c>
      <c r="M261" s="4">
        <f t="shared" si="61"/>
        <v>0.09887732479</v>
      </c>
      <c r="N261" s="4">
        <f t="shared" si="61"/>
        <v>0.02753677537</v>
      </c>
      <c r="O261" s="4">
        <f t="shared" si="61"/>
        <v>0.8652614459</v>
      </c>
      <c r="P261" s="4">
        <f t="shared" si="61"/>
        <v>0.113520545</v>
      </c>
      <c r="Q261" s="4">
        <f t="shared" si="61"/>
        <v>0.1224399064</v>
      </c>
      <c r="R261" s="4">
        <f t="shared" si="61"/>
        <v>0</v>
      </c>
      <c r="S261" s="4">
        <f t="shared" si="61"/>
        <v>0.04025663879</v>
      </c>
      <c r="T261" s="4">
        <f t="shared" si="61"/>
        <v>0</v>
      </c>
      <c r="U261" s="4">
        <f t="shared" si="61"/>
        <v>0</v>
      </c>
      <c r="V261" s="4">
        <f t="shared" si="61"/>
        <v>0.1403917678</v>
      </c>
      <c r="W261" s="4">
        <f t="shared" si="61"/>
        <v>0.04350313336</v>
      </c>
      <c r="X261" s="4">
        <f t="shared" si="61"/>
        <v>0</v>
      </c>
      <c r="Y261" s="4">
        <f t="shared" si="61"/>
        <v>0.0509575353</v>
      </c>
      <c r="Z261" s="4">
        <f t="shared" si="61"/>
        <v>0.1660816744</v>
      </c>
      <c r="AA261" s="4">
        <f t="shared" si="61"/>
        <v>0.03769269422</v>
      </c>
      <c r="AB261" s="4">
        <f t="shared" si="61"/>
        <v>0.02110858866</v>
      </c>
      <c r="AC261" s="4">
        <f t="shared" si="61"/>
        <v>0.1188709933</v>
      </c>
      <c r="AD261" s="4">
        <f t="shared" si="61"/>
        <v>0.1573487528</v>
      </c>
      <c r="AE261" s="4" t="str">
        <f t="shared" si="61"/>
        <v>#VALUE!</v>
      </c>
      <c r="AF261" s="4">
        <f t="shared" si="61"/>
        <v>0.1026985424</v>
      </c>
      <c r="AG261" s="4">
        <f t="shared" si="61"/>
        <v>0.05266683168</v>
      </c>
      <c r="AH261" s="4">
        <f t="shared" si="61"/>
        <v>0.1287443311</v>
      </c>
      <c r="AI261" s="4">
        <f t="shared" si="61"/>
        <v>0.1028897626</v>
      </c>
      <c r="AJ261" s="4">
        <f t="shared" si="61"/>
        <v>0.03524773112</v>
      </c>
      <c r="AK261" s="4">
        <f t="shared" si="61"/>
        <v>0.1848903086</v>
      </c>
      <c r="AL261" s="4">
        <f t="shared" si="61"/>
        <v>0.1315196803</v>
      </c>
      <c r="AM261" s="4">
        <f t="shared" si="61"/>
        <v>0.05601690387</v>
      </c>
      <c r="AN261" s="4">
        <f t="shared" si="61"/>
        <v>0.09993700356</v>
      </c>
      <c r="AO261" s="4">
        <f t="shared" si="61"/>
        <v>0.08634708809</v>
      </c>
      <c r="AP261" s="4">
        <f t="shared" si="61"/>
        <v>0.04115909204</v>
      </c>
      <c r="AQ261" s="4">
        <f t="shared" si="61"/>
        <v>5.100847424</v>
      </c>
      <c r="AR261" s="4">
        <f t="shared" si="61"/>
        <v>0</v>
      </c>
      <c r="AS261" s="4">
        <f t="shared" si="61"/>
        <v>0</v>
      </c>
      <c r="AT261" s="4">
        <f t="shared" si="61"/>
        <v>1.519889029</v>
      </c>
      <c r="AU261" s="4">
        <f t="shared" si="61"/>
        <v>0</v>
      </c>
      <c r="AV261" s="4">
        <f t="shared" si="61"/>
        <v>0</v>
      </c>
      <c r="AW261" s="4">
        <f t="shared" si="61"/>
        <v>0</v>
      </c>
      <c r="AX261" s="4">
        <f t="shared" si="61"/>
        <v>0.1116237466</v>
      </c>
      <c r="AY261" s="4">
        <f t="shared" si="61"/>
        <v>0.1621967167</v>
      </c>
      <c r="AZ261" s="4">
        <f t="shared" si="61"/>
        <v>0.0155079606</v>
      </c>
      <c r="BA261" s="4">
        <f t="shared" si="61"/>
        <v>0.0304231385</v>
      </c>
      <c r="BB261" s="4">
        <f t="shared" si="61"/>
        <v>0.05731295209</v>
      </c>
      <c r="BC261" s="4">
        <f t="shared" si="61"/>
        <v>0.03610662865</v>
      </c>
      <c r="BD261" s="4">
        <f t="shared" si="61"/>
        <v>0.3654643518</v>
      </c>
      <c r="BE261" s="4">
        <f t="shared" si="61"/>
        <v>0</v>
      </c>
      <c r="BF261" s="4">
        <f t="shared" si="61"/>
        <v>0.03177814629</v>
      </c>
      <c r="BG261" s="4">
        <f t="shared" si="61"/>
        <v>0</v>
      </c>
      <c r="BH261" s="4">
        <f t="shared" si="61"/>
        <v>0.1520609823</v>
      </c>
      <c r="BI261" s="4">
        <f t="shared" si="61"/>
        <v>0</v>
      </c>
      <c r="BJ261" s="4">
        <f t="shared" si="61"/>
        <v>0</v>
      </c>
      <c r="BK261" s="4">
        <f t="shared" si="61"/>
        <v>0</v>
      </c>
      <c r="BL261" s="4">
        <f t="shared" si="61"/>
        <v>0</v>
      </c>
      <c r="BM261" s="4">
        <f t="shared" si="61"/>
        <v>0</v>
      </c>
      <c r="BN261" s="4">
        <f t="shared" si="61"/>
        <v>0</v>
      </c>
      <c r="BO261" s="4">
        <f t="shared" si="61"/>
        <v>0</v>
      </c>
      <c r="BP261" s="4">
        <f t="shared" si="61"/>
        <v>0</v>
      </c>
      <c r="BQ261" s="4">
        <f t="shared" si="61"/>
        <v>0</v>
      </c>
      <c r="BR261" s="4">
        <f t="shared" si="61"/>
        <v>0</v>
      </c>
      <c r="BS261" s="4">
        <f t="shared" si="61"/>
        <v>0</v>
      </c>
      <c r="BT261" s="4">
        <f t="shared" si="61"/>
        <v>0</v>
      </c>
      <c r="BU261" s="4">
        <f t="shared" si="61"/>
        <v>0</v>
      </c>
      <c r="BV261" s="4">
        <f t="shared" si="61"/>
        <v>0</v>
      </c>
      <c r="BW261" s="4">
        <f t="shared" si="61"/>
        <v>0</v>
      </c>
      <c r="BX261" s="4">
        <f t="shared" si="61"/>
        <v>0</v>
      </c>
      <c r="BY261" s="4">
        <f t="shared" si="61"/>
        <v>0</v>
      </c>
      <c r="BZ261" s="4">
        <f t="shared" si="61"/>
        <v>0</v>
      </c>
      <c r="CA261" s="4">
        <f t="shared" si="61"/>
        <v>0</v>
      </c>
      <c r="CB261" s="4">
        <f t="shared" si="61"/>
        <v>0</v>
      </c>
      <c r="CC261" s="4">
        <f t="shared" si="61"/>
        <v>0</v>
      </c>
      <c r="CD261" s="4">
        <f t="shared" si="61"/>
        <v>0</v>
      </c>
      <c r="CE261" s="4">
        <f t="shared" si="61"/>
        <v>0</v>
      </c>
      <c r="CF261" s="4">
        <f t="shared" si="61"/>
        <v>0</v>
      </c>
      <c r="CG261" s="4">
        <f t="shared" si="61"/>
        <v>0</v>
      </c>
      <c r="CH261" s="4">
        <f t="shared" si="61"/>
        <v>0</v>
      </c>
      <c r="CI261" s="4">
        <f t="shared" si="61"/>
        <v>0</v>
      </c>
      <c r="CJ261" s="4">
        <f t="shared" si="61"/>
        <v>0</v>
      </c>
    </row>
    <row r="262" ht="15.75" customHeight="1">
      <c r="A262" s="15"/>
      <c r="B262" s="4" t="s">
        <v>163</v>
      </c>
      <c r="C262" s="4">
        <f t="shared" ref="C262:CJ262" si="62">C163/$E64</f>
        <v>0.1163408406</v>
      </c>
      <c r="D262" s="4">
        <f t="shared" si="62"/>
        <v>0.6575950386</v>
      </c>
      <c r="E262" s="4">
        <f t="shared" si="62"/>
        <v>0</v>
      </c>
      <c r="F262" s="4">
        <f t="shared" si="62"/>
        <v>0.03726327536</v>
      </c>
      <c r="G262" s="4">
        <f t="shared" si="62"/>
        <v>0.0482510542</v>
      </c>
      <c r="H262" s="4">
        <f t="shared" si="62"/>
        <v>0</v>
      </c>
      <c r="I262" s="4">
        <f t="shared" si="62"/>
        <v>0</v>
      </c>
      <c r="J262" s="4">
        <f t="shared" si="62"/>
        <v>0</v>
      </c>
      <c r="K262" s="4">
        <f t="shared" si="62"/>
        <v>0.07534522903</v>
      </c>
      <c r="L262" s="4">
        <f t="shared" si="62"/>
        <v>0.1284482666</v>
      </c>
      <c r="M262" s="4">
        <f t="shared" si="62"/>
        <v>0.08487483771</v>
      </c>
      <c r="N262" s="4">
        <f t="shared" si="62"/>
        <v>0.008289788517</v>
      </c>
      <c r="O262" s="4">
        <f t="shared" si="62"/>
        <v>0.4480852799</v>
      </c>
      <c r="P262" s="4">
        <f t="shared" si="62"/>
        <v>0.08226000279</v>
      </c>
      <c r="Q262" s="4">
        <f t="shared" si="62"/>
        <v>0.1228790008</v>
      </c>
      <c r="R262" s="4">
        <f t="shared" si="62"/>
        <v>0</v>
      </c>
      <c r="S262" s="4">
        <f t="shared" si="62"/>
        <v>0.02064024292</v>
      </c>
      <c r="T262" s="4">
        <f t="shared" si="62"/>
        <v>0</v>
      </c>
      <c r="U262" s="4">
        <f t="shared" si="62"/>
        <v>0</v>
      </c>
      <c r="V262" s="4">
        <f t="shared" si="62"/>
        <v>0.07725565725</v>
      </c>
      <c r="W262" s="4">
        <f t="shared" si="62"/>
        <v>0.03895213468</v>
      </c>
      <c r="X262" s="4">
        <f t="shared" si="62"/>
        <v>0</v>
      </c>
      <c r="Y262" s="4">
        <f t="shared" si="62"/>
        <v>0.0648751596</v>
      </c>
      <c r="Z262" s="4">
        <f t="shared" si="62"/>
        <v>0.1913856372</v>
      </c>
      <c r="AA262" s="4">
        <f t="shared" si="62"/>
        <v>0.05787025612</v>
      </c>
      <c r="AB262" s="4">
        <f t="shared" si="62"/>
        <v>0.03021062458</v>
      </c>
      <c r="AC262" s="4">
        <f t="shared" si="62"/>
        <v>0.1240946791</v>
      </c>
      <c r="AD262" s="4">
        <f t="shared" si="62"/>
        <v>0.1166278608</v>
      </c>
      <c r="AE262" s="4" t="str">
        <f t="shared" si="62"/>
        <v>#VALUE!</v>
      </c>
      <c r="AF262" s="4">
        <f t="shared" si="62"/>
        <v>0.08892101847</v>
      </c>
      <c r="AG262" s="4">
        <f t="shared" si="62"/>
        <v>0.03489307825</v>
      </c>
      <c r="AH262" s="4">
        <f t="shared" si="62"/>
        <v>0.1080934345</v>
      </c>
      <c r="AI262" s="4">
        <f t="shared" si="62"/>
        <v>0.0826789987</v>
      </c>
      <c r="AJ262" s="4">
        <f t="shared" si="62"/>
        <v>0.03719996996</v>
      </c>
      <c r="AK262" s="4">
        <f t="shared" si="62"/>
        <v>0.13996824</v>
      </c>
      <c r="AL262" s="4">
        <f t="shared" si="62"/>
        <v>0.1199744632</v>
      </c>
      <c r="AM262" s="4">
        <f t="shared" si="62"/>
        <v>0.04931705276</v>
      </c>
      <c r="AN262" s="4">
        <f t="shared" si="62"/>
        <v>0.09042425348</v>
      </c>
      <c r="AO262" s="4">
        <f t="shared" si="62"/>
        <v>0.06559780684</v>
      </c>
      <c r="AP262" s="4">
        <f t="shared" si="62"/>
        <v>0.0415632142</v>
      </c>
      <c r="AQ262" s="4">
        <f t="shared" si="62"/>
        <v>1.793929656</v>
      </c>
      <c r="AR262" s="4">
        <f t="shared" si="62"/>
        <v>0</v>
      </c>
      <c r="AS262" s="4">
        <f t="shared" si="62"/>
        <v>0</v>
      </c>
      <c r="AT262" s="4">
        <f t="shared" si="62"/>
        <v>1.267729804</v>
      </c>
      <c r="AU262" s="4">
        <f t="shared" si="62"/>
        <v>0</v>
      </c>
      <c r="AV262" s="4">
        <f t="shared" si="62"/>
        <v>0.01065515724</v>
      </c>
      <c r="AW262" s="4">
        <f t="shared" si="62"/>
        <v>0</v>
      </c>
      <c r="AX262" s="4">
        <f t="shared" si="62"/>
        <v>0.05622699814</v>
      </c>
      <c r="AY262" s="4">
        <f t="shared" si="62"/>
        <v>0.09656165839</v>
      </c>
      <c r="AZ262" s="4">
        <f t="shared" si="62"/>
        <v>0.01039871672</v>
      </c>
      <c r="BA262" s="4">
        <f t="shared" si="62"/>
        <v>0.005986115731</v>
      </c>
      <c r="BB262" s="4">
        <f t="shared" si="62"/>
        <v>0.05154454447</v>
      </c>
      <c r="BC262" s="4">
        <f t="shared" si="62"/>
        <v>0.02683075999</v>
      </c>
      <c r="BD262" s="4">
        <f t="shared" si="62"/>
        <v>0.2058536036</v>
      </c>
      <c r="BE262" s="4">
        <f t="shared" si="62"/>
        <v>0</v>
      </c>
      <c r="BF262" s="4">
        <f t="shared" si="62"/>
        <v>0.02544984388</v>
      </c>
      <c r="BG262" s="4">
        <f t="shared" si="62"/>
        <v>0</v>
      </c>
      <c r="BH262" s="4">
        <f t="shared" si="62"/>
        <v>0.07734578697</v>
      </c>
      <c r="BI262" s="4">
        <f t="shared" si="62"/>
        <v>0</v>
      </c>
      <c r="BJ262" s="4">
        <f t="shared" si="62"/>
        <v>0</v>
      </c>
      <c r="BK262" s="4">
        <f t="shared" si="62"/>
        <v>0.006536014335</v>
      </c>
      <c r="BL262" s="4">
        <f t="shared" si="62"/>
        <v>0</v>
      </c>
      <c r="BM262" s="4">
        <f t="shared" si="62"/>
        <v>0</v>
      </c>
      <c r="BN262" s="4">
        <f t="shared" si="62"/>
        <v>0</v>
      </c>
      <c r="BO262" s="4">
        <f t="shared" si="62"/>
        <v>0.006056395455</v>
      </c>
      <c r="BP262" s="4">
        <f t="shared" si="62"/>
        <v>0</v>
      </c>
      <c r="BQ262" s="4">
        <f t="shared" si="62"/>
        <v>0</v>
      </c>
      <c r="BR262" s="4">
        <f t="shared" si="62"/>
        <v>0</v>
      </c>
      <c r="BS262" s="4">
        <f t="shared" si="62"/>
        <v>0</v>
      </c>
      <c r="BT262" s="4">
        <f t="shared" si="62"/>
        <v>0</v>
      </c>
      <c r="BU262" s="4">
        <f t="shared" si="62"/>
        <v>0</v>
      </c>
      <c r="BV262" s="4">
        <f t="shared" si="62"/>
        <v>0</v>
      </c>
      <c r="BW262" s="4">
        <f t="shared" si="62"/>
        <v>0</v>
      </c>
      <c r="BX262" s="4">
        <f t="shared" si="62"/>
        <v>0</v>
      </c>
      <c r="BY262" s="4">
        <f t="shared" si="62"/>
        <v>0</v>
      </c>
      <c r="BZ262" s="4">
        <f t="shared" si="62"/>
        <v>0</v>
      </c>
      <c r="CA262" s="4">
        <f t="shared" si="62"/>
        <v>0</v>
      </c>
      <c r="CB262" s="4">
        <f t="shared" si="62"/>
        <v>0</v>
      </c>
      <c r="CC262" s="4">
        <f t="shared" si="62"/>
        <v>0</v>
      </c>
      <c r="CD262" s="4">
        <f t="shared" si="62"/>
        <v>0</v>
      </c>
      <c r="CE262" s="4">
        <f t="shared" si="62"/>
        <v>0</v>
      </c>
      <c r="CF262" s="4">
        <f t="shared" si="62"/>
        <v>0</v>
      </c>
      <c r="CG262" s="4">
        <f t="shared" si="62"/>
        <v>0</v>
      </c>
      <c r="CH262" s="4">
        <f t="shared" si="62"/>
        <v>0</v>
      </c>
      <c r="CI262" s="4">
        <f t="shared" si="62"/>
        <v>0</v>
      </c>
      <c r="CJ262" s="4">
        <f t="shared" si="62"/>
        <v>0</v>
      </c>
    </row>
    <row r="263" ht="15.75" customHeight="1">
      <c r="A263" s="16"/>
      <c r="B263" s="4" t="s">
        <v>164</v>
      </c>
      <c r="C263" s="4">
        <f t="shared" ref="C263:CJ263" si="63">C164/$E65</f>
        <v>0</v>
      </c>
      <c r="D263" s="4">
        <f t="shared" si="63"/>
        <v>0.6163733549</v>
      </c>
      <c r="E263" s="4">
        <f t="shared" si="63"/>
        <v>0.01090519812</v>
      </c>
      <c r="F263" s="4">
        <f t="shared" si="63"/>
        <v>0</v>
      </c>
      <c r="G263" s="4">
        <f t="shared" si="63"/>
        <v>0.008030730137</v>
      </c>
      <c r="H263" s="4">
        <f t="shared" si="63"/>
        <v>0</v>
      </c>
      <c r="I263" s="4">
        <f t="shared" si="63"/>
        <v>0</v>
      </c>
      <c r="J263" s="4">
        <f t="shared" si="63"/>
        <v>0.03423802521</v>
      </c>
      <c r="K263" s="4">
        <f t="shared" si="63"/>
        <v>0</v>
      </c>
      <c r="L263" s="4">
        <f t="shared" si="63"/>
        <v>0</v>
      </c>
      <c r="M263" s="4">
        <f t="shared" si="63"/>
        <v>0</v>
      </c>
      <c r="N263" s="4">
        <f t="shared" si="63"/>
        <v>0</v>
      </c>
      <c r="O263" s="4">
        <f t="shared" si="63"/>
        <v>0</v>
      </c>
      <c r="P263" s="4">
        <f t="shared" si="63"/>
        <v>0</v>
      </c>
      <c r="Q263" s="4">
        <f t="shared" si="63"/>
        <v>0</v>
      </c>
      <c r="R263" s="4">
        <f t="shared" si="63"/>
        <v>0</v>
      </c>
      <c r="S263" s="4">
        <f t="shared" si="63"/>
        <v>0</v>
      </c>
      <c r="T263" s="4">
        <f t="shared" si="63"/>
        <v>0</v>
      </c>
      <c r="U263" s="4">
        <f t="shared" si="63"/>
        <v>0</v>
      </c>
      <c r="V263" s="4">
        <f t="shared" si="63"/>
        <v>0.006080668668</v>
      </c>
      <c r="W263" s="4">
        <f t="shared" si="63"/>
        <v>0</v>
      </c>
      <c r="X263" s="4">
        <f t="shared" si="63"/>
        <v>0.006289339239</v>
      </c>
      <c r="Y263" s="4">
        <f t="shared" si="63"/>
        <v>0.01755960796</v>
      </c>
      <c r="Z263" s="4">
        <f t="shared" si="63"/>
        <v>0.0210613224</v>
      </c>
      <c r="AA263" s="4">
        <f t="shared" si="63"/>
        <v>0.0250544622</v>
      </c>
      <c r="AB263" s="4">
        <f t="shared" si="63"/>
        <v>0.004301412498</v>
      </c>
      <c r="AC263" s="4">
        <f t="shared" si="63"/>
        <v>0.01302647647</v>
      </c>
      <c r="AD263" s="4">
        <f t="shared" si="63"/>
        <v>0.02606488873</v>
      </c>
      <c r="AE263" s="4" t="str">
        <f t="shared" si="63"/>
        <v>#VALUE!</v>
      </c>
      <c r="AF263" s="4">
        <f t="shared" si="63"/>
        <v>0.008023321714</v>
      </c>
      <c r="AG263" s="4">
        <f t="shared" si="63"/>
        <v>0</v>
      </c>
      <c r="AH263" s="4">
        <f t="shared" si="63"/>
        <v>0.04306639552</v>
      </c>
      <c r="AI263" s="4">
        <f t="shared" si="63"/>
        <v>0</v>
      </c>
      <c r="AJ263" s="4">
        <f t="shared" si="63"/>
        <v>0</v>
      </c>
      <c r="AK263" s="4">
        <f t="shared" si="63"/>
        <v>0.0460626909</v>
      </c>
      <c r="AL263" s="4">
        <f t="shared" si="63"/>
        <v>0.0192845357</v>
      </c>
      <c r="AM263" s="4">
        <f t="shared" si="63"/>
        <v>0</v>
      </c>
      <c r="AN263" s="4">
        <f t="shared" si="63"/>
        <v>0.05246233332</v>
      </c>
      <c r="AO263" s="4">
        <f t="shared" si="63"/>
        <v>0</v>
      </c>
      <c r="AP263" s="4">
        <f t="shared" si="63"/>
        <v>0.01107394552</v>
      </c>
      <c r="AQ263" s="4">
        <f t="shared" si="63"/>
        <v>5.870476078</v>
      </c>
      <c r="AR263" s="4">
        <f t="shared" si="63"/>
        <v>0</v>
      </c>
      <c r="AS263" s="4">
        <f t="shared" si="63"/>
        <v>0</v>
      </c>
      <c r="AT263" s="4">
        <f t="shared" si="63"/>
        <v>2.955283996</v>
      </c>
      <c r="AU263" s="4">
        <f t="shared" si="63"/>
        <v>0</v>
      </c>
      <c r="AV263" s="4">
        <f t="shared" si="63"/>
        <v>0</v>
      </c>
      <c r="AW263" s="4">
        <f t="shared" si="63"/>
        <v>0</v>
      </c>
      <c r="AX263" s="4">
        <f t="shared" si="63"/>
        <v>0.01024296745</v>
      </c>
      <c r="AY263" s="4">
        <f t="shared" si="63"/>
        <v>0.06038358343</v>
      </c>
      <c r="AZ263" s="4">
        <f t="shared" si="63"/>
        <v>0</v>
      </c>
      <c r="BA263" s="4">
        <f t="shared" si="63"/>
        <v>0</v>
      </c>
      <c r="BB263" s="4">
        <f t="shared" si="63"/>
        <v>0.03352270085</v>
      </c>
      <c r="BC263" s="4">
        <f t="shared" si="63"/>
        <v>0.008893399795</v>
      </c>
      <c r="BD263" s="4">
        <f t="shared" si="63"/>
        <v>0</v>
      </c>
      <c r="BE263" s="4">
        <f t="shared" si="63"/>
        <v>0</v>
      </c>
      <c r="BF263" s="4">
        <f t="shared" si="63"/>
        <v>0</v>
      </c>
      <c r="BG263" s="4">
        <f t="shared" si="63"/>
        <v>0</v>
      </c>
      <c r="BH263" s="4">
        <f t="shared" si="63"/>
        <v>0.006310329769</v>
      </c>
      <c r="BI263" s="4">
        <f t="shared" si="63"/>
        <v>0</v>
      </c>
      <c r="BJ263" s="4">
        <f t="shared" si="63"/>
        <v>0</v>
      </c>
      <c r="BK263" s="4">
        <f t="shared" si="63"/>
        <v>0.00743229422</v>
      </c>
      <c r="BL263" s="4">
        <f t="shared" si="63"/>
        <v>0</v>
      </c>
      <c r="BM263" s="4">
        <f t="shared" si="63"/>
        <v>0</v>
      </c>
      <c r="BN263" s="4">
        <f t="shared" si="63"/>
        <v>0</v>
      </c>
      <c r="BO263" s="4">
        <f t="shared" si="63"/>
        <v>0</v>
      </c>
      <c r="BP263" s="4">
        <f t="shared" si="63"/>
        <v>0</v>
      </c>
      <c r="BQ263" s="4">
        <f t="shared" si="63"/>
        <v>0</v>
      </c>
      <c r="BR263" s="4">
        <f t="shared" si="63"/>
        <v>0</v>
      </c>
      <c r="BS263" s="4">
        <f t="shared" si="63"/>
        <v>0</v>
      </c>
      <c r="BT263" s="4">
        <f t="shared" si="63"/>
        <v>0</v>
      </c>
      <c r="BU263" s="4">
        <f t="shared" si="63"/>
        <v>0</v>
      </c>
      <c r="BV263" s="4">
        <f t="shared" si="63"/>
        <v>0</v>
      </c>
      <c r="BW263" s="4">
        <f t="shared" si="63"/>
        <v>0</v>
      </c>
      <c r="BX263" s="4">
        <f t="shared" si="63"/>
        <v>0</v>
      </c>
      <c r="BY263" s="4">
        <f t="shared" si="63"/>
        <v>0</v>
      </c>
      <c r="BZ263" s="4">
        <f t="shared" si="63"/>
        <v>0</v>
      </c>
      <c r="CA263" s="4">
        <f t="shared" si="63"/>
        <v>0</v>
      </c>
      <c r="CB263" s="4">
        <f t="shared" si="63"/>
        <v>0</v>
      </c>
      <c r="CC263" s="4">
        <f t="shared" si="63"/>
        <v>0</v>
      </c>
      <c r="CD263" s="4">
        <f t="shared" si="63"/>
        <v>0</v>
      </c>
      <c r="CE263" s="4">
        <f t="shared" si="63"/>
        <v>0</v>
      </c>
      <c r="CF263" s="4">
        <f t="shared" si="63"/>
        <v>0</v>
      </c>
      <c r="CG263" s="4">
        <f t="shared" si="63"/>
        <v>0</v>
      </c>
      <c r="CH263" s="4">
        <f t="shared" si="63"/>
        <v>0</v>
      </c>
      <c r="CI263" s="4">
        <f t="shared" si="63"/>
        <v>0</v>
      </c>
      <c r="CJ263" s="4">
        <f t="shared" si="63"/>
        <v>0</v>
      </c>
    </row>
    <row r="264" ht="15.75" customHeight="1">
      <c r="A264" s="8" t="s">
        <v>61</v>
      </c>
      <c r="B264" s="4" t="s">
        <v>165</v>
      </c>
      <c r="C264" s="4" t="str">
        <f t="shared" ref="C264:CJ264" si="64">C165/$E66</f>
        <v>#DIV/0!</v>
      </c>
      <c r="D264" s="4" t="str">
        <f t="shared" si="64"/>
        <v>#DIV/0!</v>
      </c>
      <c r="E264" s="4" t="str">
        <f t="shared" si="64"/>
        <v>#DIV/0!</v>
      </c>
      <c r="F264" s="4" t="str">
        <f t="shared" si="64"/>
        <v>#DIV/0!</v>
      </c>
      <c r="G264" s="4" t="str">
        <f t="shared" si="64"/>
        <v>#DIV/0!</v>
      </c>
      <c r="H264" s="4" t="str">
        <f t="shared" si="64"/>
        <v>#DIV/0!</v>
      </c>
      <c r="I264" s="4" t="str">
        <f t="shared" si="64"/>
        <v>#DIV/0!</v>
      </c>
      <c r="J264" s="4" t="str">
        <f t="shared" si="64"/>
        <v>#DIV/0!</v>
      </c>
      <c r="K264" s="4" t="str">
        <f t="shared" si="64"/>
        <v>#DIV/0!</v>
      </c>
      <c r="L264" s="4" t="str">
        <f t="shared" si="64"/>
        <v>#DIV/0!</v>
      </c>
      <c r="M264" s="4" t="str">
        <f t="shared" si="64"/>
        <v>#DIV/0!</v>
      </c>
      <c r="N264" s="4" t="str">
        <f t="shared" si="64"/>
        <v>#DIV/0!</v>
      </c>
      <c r="O264" s="4" t="str">
        <f t="shared" si="64"/>
        <v>#DIV/0!</v>
      </c>
      <c r="P264" s="4" t="str">
        <f t="shared" si="64"/>
        <v>#DIV/0!</v>
      </c>
      <c r="Q264" s="4" t="str">
        <f t="shared" si="64"/>
        <v>#DIV/0!</v>
      </c>
      <c r="R264" s="4" t="str">
        <f t="shared" si="64"/>
        <v>#DIV/0!</v>
      </c>
      <c r="S264" s="4" t="str">
        <f t="shared" si="64"/>
        <v>#DIV/0!</v>
      </c>
      <c r="T264" s="4" t="str">
        <f t="shared" si="64"/>
        <v>#DIV/0!</v>
      </c>
      <c r="U264" s="4" t="str">
        <f t="shared" si="64"/>
        <v>#DIV/0!</v>
      </c>
      <c r="V264" s="4" t="str">
        <f t="shared" si="64"/>
        <v>#DIV/0!</v>
      </c>
      <c r="W264" s="4" t="str">
        <f t="shared" si="64"/>
        <v>#DIV/0!</v>
      </c>
      <c r="X264" s="4" t="str">
        <f t="shared" si="64"/>
        <v>#DIV/0!</v>
      </c>
      <c r="Y264" s="4" t="str">
        <f t="shared" si="64"/>
        <v>#DIV/0!</v>
      </c>
      <c r="Z264" s="4" t="str">
        <f t="shared" si="64"/>
        <v>#DIV/0!</v>
      </c>
      <c r="AA264" s="4" t="str">
        <f t="shared" si="64"/>
        <v>#DIV/0!</v>
      </c>
      <c r="AB264" s="4" t="str">
        <f t="shared" si="64"/>
        <v>#DIV/0!</v>
      </c>
      <c r="AC264" s="4" t="str">
        <f t="shared" si="64"/>
        <v>#DIV/0!</v>
      </c>
      <c r="AD264" s="4" t="str">
        <f t="shared" si="64"/>
        <v>#DIV/0!</v>
      </c>
      <c r="AE264" s="4" t="str">
        <f t="shared" si="64"/>
        <v>#DIV/0!</v>
      </c>
      <c r="AF264" s="4" t="str">
        <f t="shared" si="64"/>
        <v>#DIV/0!</v>
      </c>
      <c r="AG264" s="4" t="str">
        <f t="shared" si="64"/>
        <v>#DIV/0!</v>
      </c>
      <c r="AH264" s="4" t="str">
        <f t="shared" si="64"/>
        <v>#DIV/0!</v>
      </c>
      <c r="AI264" s="4" t="str">
        <f t="shared" si="64"/>
        <v>#DIV/0!</v>
      </c>
      <c r="AJ264" s="4" t="str">
        <f t="shared" si="64"/>
        <v>#DIV/0!</v>
      </c>
      <c r="AK264" s="4" t="str">
        <f t="shared" si="64"/>
        <v>#DIV/0!</v>
      </c>
      <c r="AL264" s="4" t="str">
        <f t="shared" si="64"/>
        <v>#DIV/0!</v>
      </c>
      <c r="AM264" s="4" t="str">
        <f t="shared" si="64"/>
        <v>#DIV/0!</v>
      </c>
      <c r="AN264" s="4" t="str">
        <f t="shared" si="64"/>
        <v>#DIV/0!</v>
      </c>
      <c r="AO264" s="4" t="str">
        <f t="shared" si="64"/>
        <v>#DIV/0!</v>
      </c>
      <c r="AP264" s="4" t="str">
        <f t="shared" si="64"/>
        <v>#DIV/0!</v>
      </c>
      <c r="AQ264" s="4" t="str">
        <f t="shared" si="64"/>
        <v>#DIV/0!</v>
      </c>
      <c r="AR264" s="4" t="str">
        <f t="shared" si="64"/>
        <v>#DIV/0!</v>
      </c>
      <c r="AS264" s="4" t="str">
        <f t="shared" si="64"/>
        <v>#DIV/0!</v>
      </c>
      <c r="AT264" s="4" t="str">
        <f t="shared" si="64"/>
        <v>#DIV/0!</v>
      </c>
      <c r="AU264" s="4" t="str">
        <f t="shared" si="64"/>
        <v>#DIV/0!</v>
      </c>
      <c r="AV264" s="4" t="str">
        <f t="shared" si="64"/>
        <v>#DIV/0!</v>
      </c>
      <c r="AW264" s="4" t="str">
        <f t="shared" si="64"/>
        <v>#DIV/0!</v>
      </c>
      <c r="AX264" s="4" t="str">
        <f t="shared" si="64"/>
        <v>#DIV/0!</v>
      </c>
      <c r="AY264" s="4" t="str">
        <f t="shared" si="64"/>
        <v>#DIV/0!</v>
      </c>
      <c r="AZ264" s="4" t="str">
        <f t="shared" si="64"/>
        <v>#DIV/0!</v>
      </c>
      <c r="BA264" s="4" t="str">
        <f t="shared" si="64"/>
        <v>#DIV/0!</v>
      </c>
      <c r="BB264" s="4" t="str">
        <f t="shared" si="64"/>
        <v>#DIV/0!</v>
      </c>
      <c r="BC264" s="4" t="str">
        <f t="shared" si="64"/>
        <v>#DIV/0!</v>
      </c>
      <c r="BD264" s="4" t="str">
        <f t="shared" si="64"/>
        <v>#DIV/0!</v>
      </c>
      <c r="BE264" s="4" t="str">
        <f t="shared" si="64"/>
        <v>#DIV/0!</v>
      </c>
      <c r="BF264" s="4" t="str">
        <f t="shared" si="64"/>
        <v>#DIV/0!</v>
      </c>
      <c r="BG264" s="4" t="str">
        <f t="shared" si="64"/>
        <v>#DIV/0!</v>
      </c>
      <c r="BH264" s="4" t="str">
        <f t="shared" si="64"/>
        <v>#DIV/0!</v>
      </c>
      <c r="BI264" s="4" t="str">
        <f t="shared" si="64"/>
        <v>#DIV/0!</v>
      </c>
      <c r="BJ264" s="4" t="str">
        <f t="shared" si="64"/>
        <v>#DIV/0!</v>
      </c>
      <c r="BK264" s="4" t="str">
        <f t="shared" si="64"/>
        <v>#DIV/0!</v>
      </c>
      <c r="BL264" s="4" t="str">
        <f t="shared" si="64"/>
        <v>#DIV/0!</v>
      </c>
      <c r="BM264" s="4" t="str">
        <f t="shared" si="64"/>
        <v>#DIV/0!</v>
      </c>
      <c r="BN264" s="4" t="str">
        <f t="shared" si="64"/>
        <v>#DIV/0!</v>
      </c>
      <c r="BO264" s="4" t="str">
        <f t="shared" si="64"/>
        <v>#DIV/0!</v>
      </c>
      <c r="BP264" s="4" t="str">
        <f t="shared" si="64"/>
        <v>#DIV/0!</v>
      </c>
      <c r="BQ264" s="4" t="str">
        <f t="shared" si="64"/>
        <v>#DIV/0!</v>
      </c>
      <c r="BR264" s="4" t="str">
        <f t="shared" si="64"/>
        <v>#DIV/0!</v>
      </c>
      <c r="BS264" s="4" t="str">
        <f t="shared" si="64"/>
        <v>#DIV/0!</v>
      </c>
      <c r="BT264" s="4" t="str">
        <f t="shared" si="64"/>
        <v>#DIV/0!</v>
      </c>
      <c r="BU264" s="4" t="str">
        <f t="shared" si="64"/>
        <v>#DIV/0!</v>
      </c>
      <c r="BV264" s="4" t="str">
        <f t="shared" si="64"/>
        <v>#DIV/0!</v>
      </c>
      <c r="BW264" s="4" t="str">
        <f t="shared" si="64"/>
        <v>#DIV/0!</v>
      </c>
      <c r="BX264" s="4" t="str">
        <f t="shared" si="64"/>
        <v>#DIV/0!</v>
      </c>
      <c r="BY264" s="4" t="str">
        <f t="shared" si="64"/>
        <v>#DIV/0!</v>
      </c>
      <c r="BZ264" s="4" t="str">
        <f t="shared" si="64"/>
        <v>#DIV/0!</v>
      </c>
      <c r="CA264" s="4" t="str">
        <f t="shared" si="64"/>
        <v>#DIV/0!</v>
      </c>
      <c r="CB264" s="4" t="str">
        <f t="shared" si="64"/>
        <v>#DIV/0!</v>
      </c>
      <c r="CC264" s="4" t="str">
        <f t="shared" si="64"/>
        <v>#DIV/0!</v>
      </c>
      <c r="CD264" s="4" t="str">
        <f t="shared" si="64"/>
        <v>#DIV/0!</v>
      </c>
      <c r="CE264" s="4" t="str">
        <f t="shared" si="64"/>
        <v>#DIV/0!</v>
      </c>
      <c r="CF264" s="4" t="str">
        <f t="shared" si="64"/>
        <v>#DIV/0!</v>
      </c>
      <c r="CG264" s="4" t="str">
        <f t="shared" si="64"/>
        <v>#DIV/0!</v>
      </c>
      <c r="CH264" s="4" t="str">
        <f t="shared" si="64"/>
        <v>#DIV/0!</v>
      </c>
      <c r="CI264" s="4" t="str">
        <f t="shared" si="64"/>
        <v>#DIV/0!</v>
      </c>
      <c r="CJ264" s="4" t="str">
        <f t="shared" si="64"/>
        <v>#DIV/0!</v>
      </c>
    </row>
    <row r="265" ht="15.75" customHeight="1">
      <c r="A265" s="15"/>
      <c r="B265" s="4" t="s">
        <v>166</v>
      </c>
      <c r="C265" s="4" t="str">
        <f t="shared" ref="C265:CJ265" si="65">C166/$E67</f>
        <v>#DIV/0!</v>
      </c>
      <c r="D265" s="4" t="str">
        <f t="shared" si="65"/>
        <v>#DIV/0!</v>
      </c>
      <c r="E265" s="4" t="str">
        <f t="shared" si="65"/>
        <v>#DIV/0!</v>
      </c>
      <c r="F265" s="4" t="str">
        <f t="shared" si="65"/>
        <v>#DIV/0!</v>
      </c>
      <c r="G265" s="4" t="str">
        <f t="shared" si="65"/>
        <v>#DIV/0!</v>
      </c>
      <c r="H265" s="4" t="str">
        <f t="shared" si="65"/>
        <v>#DIV/0!</v>
      </c>
      <c r="I265" s="4" t="str">
        <f t="shared" si="65"/>
        <v>#DIV/0!</v>
      </c>
      <c r="J265" s="4" t="str">
        <f t="shared" si="65"/>
        <v>#DIV/0!</v>
      </c>
      <c r="K265" s="4" t="str">
        <f t="shared" si="65"/>
        <v>#DIV/0!</v>
      </c>
      <c r="L265" s="4" t="str">
        <f t="shared" si="65"/>
        <v>#DIV/0!</v>
      </c>
      <c r="M265" s="4" t="str">
        <f t="shared" si="65"/>
        <v>#DIV/0!</v>
      </c>
      <c r="N265" s="4" t="str">
        <f t="shared" si="65"/>
        <v>#DIV/0!</v>
      </c>
      <c r="O265" s="4" t="str">
        <f t="shared" si="65"/>
        <v>#DIV/0!</v>
      </c>
      <c r="P265" s="4" t="str">
        <f t="shared" si="65"/>
        <v>#DIV/0!</v>
      </c>
      <c r="Q265" s="4" t="str">
        <f t="shared" si="65"/>
        <v>#DIV/0!</v>
      </c>
      <c r="R265" s="4" t="str">
        <f t="shared" si="65"/>
        <v>#DIV/0!</v>
      </c>
      <c r="S265" s="4" t="str">
        <f t="shared" si="65"/>
        <v>#DIV/0!</v>
      </c>
      <c r="T265" s="4" t="str">
        <f t="shared" si="65"/>
        <v>#DIV/0!</v>
      </c>
      <c r="U265" s="4" t="str">
        <f t="shared" si="65"/>
        <v>#DIV/0!</v>
      </c>
      <c r="V265" s="4" t="str">
        <f t="shared" si="65"/>
        <v>#DIV/0!</v>
      </c>
      <c r="W265" s="4" t="str">
        <f t="shared" si="65"/>
        <v>#DIV/0!</v>
      </c>
      <c r="X265" s="4" t="str">
        <f t="shared" si="65"/>
        <v>#DIV/0!</v>
      </c>
      <c r="Y265" s="4" t="str">
        <f t="shared" si="65"/>
        <v>#DIV/0!</v>
      </c>
      <c r="Z265" s="4" t="str">
        <f t="shared" si="65"/>
        <v>#DIV/0!</v>
      </c>
      <c r="AA265" s="4" t="str">
        <f t="shared" si="65"/>
        <v>#DIV/0!</v>
      </c>
      <c r="AB265" s="4" t="str">
        <f t="shared" si="65"/>
        <v>#DIV/0!</v>
      </c>
      <c r="AC265" s="4" t="str">
        <f t="shared" si="65"/>
        <v>#DIV/0!</v>
      </c>
      <c r="AD265" s="4" t="str">
        <f t="shared" si="65"/>
        <v>#DIV/0!</v>
      </c>
      <c r="AE265" s="4" t="str">
        <f t="shared" si="65"/>
        <v>#DIV/0!</v>
      </c>
      <c r="AF265" s="4" t="str">
        <f t="shared" si="65"/>
        <v>#DIV/0!</v>
      </c>
      <c r="AG265" s="4" t="str">
        <f t="shared" si="65"/>
        <v>#DIV/0!</v>
      </c>
      <c r="AH265" s="4" t="str">
        <f t="shared" si="65"/>
        <v>#DIV/0!</v>
      </c>
      <c r="AI265" s="4" t="str">
        <f t="shared" si="65"/>
        <v>#DIV/0!</v>
      </c>
      <c r="AJ265" s="4" t="str">
        <f t="shared" si="65"/>
        <v>#DIV/0!</v>
      </c>
      <c r="AK265" s="4" t="str">
        <f t="shared" si="65"/>
        <v>#DIV/0!</v>
      </c>
      <c r="AL265" s="4" t="str">
        <f t="shared" si="65"/>
        <v>#DIV/0!</v>
      </c>
      <c r="AM265" s="4" t="str">
        <f t="shared" si="65"/>
        <v>#DIV/0!</v>
      </c>
      <c r="AN265" s="4" t="str">
        <f t="shared" si="65"/>
        <v>#DIV/0!</v>
      </c>
      <c r="AO265" s="4" t="str">
        <f t="shared" si="65"/>
        <v>#DIV/0!</v>
      </c>
      <c r="AP265" s="4" t="str">
        <f t="shared" si="65"/>
        <v>#DIV/0!</v>
      </c>
      <c r="AQ265" s="4" t="str">
        <f t="shared" si="65"/>
        <v>#DIV/0!</v>
      </c>
      <c r="AR265" s="4" t="str">
        <f t="shared" si="65"/>
        <v>#DIV/0!</v>
      </c>
      <c r="AS265" s="4" t="str">
        <f t="shared" si="65"/>
        <v>#DIV/0!</v>
      </c>
      <c r="AT265" s="4" t="str">
        <f t="shared" si="65"/>
        <v>#DIV/0!</v>
      </c>
      <c r="AU265" s="4" t="str">
        <f t="shared" si="65"/>
        <v>#DIV/0!</v>
      </c>
      <c r="AV265" s="4" t="str">
        <f t="shared" si="65"/>
        <v>#DIV/0!</v>
      </c>
      <c r="AW265" s="4" t="str">
        <f t="shared" si="65"/>
        <v>#DIV/0!</v>
      </c>
      <c r="AX265" s="4" t="str">
        <f t="shared" si="65"/>
        <v>#DIV/0!</v>
      </c>
      <c r="AY265" s="4" t="str">
        <f t="shared" si="65"/>
        <v>#DIV/0!</v>
      </c>
      <c r="AZ265" s="4" t="str">
        <f t="shared" si="65"/>
        <v>#DIV/0!</v>
      </c>
      <c r="BA265" s="4" t="str">
        <f t="shared" si="65"/>
        <v>#DIV/0!</v>
      </c>
      <c r="BB265" s="4" t="str">
        <f t="shared" si="65"/>
        <v>#DIV/0!</v>
      </c>
      <c r="BC265" s="4" t="str">
        <f t="shared" si="65"/>
        <v>#DIV/0!</v>
      </c>
      <c r="BD265" s="4" t="str">
        <f t="shared" si="65"/>
        <v>#DIV/0!</v>
      </c>
      <c r="BE265" s="4" t="str">
        <f t="shared" si="65"/>
        <v>#DIV/0!</v>
      </c>
      <c r="BF265" s="4" t="str">
        <f t="shared" si="65"/>
        <v>#DIV/0!</v>
      </c>
      <c r="BG265" s="4" t="str">
        <f t="shared" si="65"/>
        <v>#DIV/0!</v>
      </c>
      <c r="BH265" s="4" t="str">
        <f t="shared" si="65"/>
        <v>#DIV/0!</v>
      </c>
      <c r="BI265" s="4" t="str">
        <f t="shared" si="65"/>
        <v>#DIV/0!</v>
      </c>
      <c r="BJ265" s="4" t="str">
        <f t="shared" si="65"/>
        <v>#DIV/0!</v>
      </c>
      <c r="BK265" s="4" t="str">
        <f t="shared" si="65"/>
        <v>#DIV/0!</v>
      </c>
      <c r="BL265" s="4" t="str">
        <f t="shared" si="65"/>
        <v>#DIV/0!</v>
      </c>
      <c r="BM265" s="4" t="str">
        <f t="shared" si="65"/>
        <v>#DIV/0!</v>
      </c>
      <c r="BN265" s="4" t="str">
        <f t="shared" si="65"/>
        <v>#DIV/0!</v>
      </c>
      <c r="BO265" s="4" t="str">
        <f t="shared" si="65"/>
        <v>#DIV/0!</v>
      </c>
      <c r="BP265" s="4" t="str">
        <f t="shared" si="65"/>
        <v>#DIV/0!</v>
      </c>
      <c r="BQ265" s="4" t="str">
        <f t="shared" si="65"/>
        <v>#DIV/0!</v>
      </c>
      <c r="BR265" s="4" t="str">
        <f t="shared" si="65"/>
        <v>#DIV/0!</v>
      </c>
      <c r="BS265" s="4" t="str">
        <f t="shared" si="65"/>
        <v>#DIV/0!</v>
      </c>
      <c r="BT265" s="4" t="str">
        <f t="shared" si="65"/>
        <v>#DIV/0!</v>
      </c>
      <c r="BU265" s="4" t="str">
        <f t="shared" si="65"/>
        <v>#DIV/0!</v>
      </c>
      <c r="BV265" s="4" t="str">
        <f t="shared" si="65"/>
        <v>#DIV/0!</v>
      </c>
      <c r="BW265" s="4" t="str">
        <f t="shared" si="65"/>
        <v>#DIV/0!</v>
      </c>
      <c r="BX265" s="4" t="str">
        <f t="shared" si="65"/>
        <v>#DIV/0!</v>
      </c>
      <c r="BY265" s="4" t="str">
        <f t="shared" si="65"/>
        <v>#DIV/0!</v>
      </c>
      <c r="BZ265" s="4" t="str">
        <f t="shared" si="65"/>
        <v>#DIV/0!</v>
      </c>
      <c r="CA265" s="4" t="str">
        <f t="shared" si="65"/>
        <v>#DIV/0!</v>
      </c>
      <c r="CB265" s="4" t="str">
        <f t="shared" si="65"/>
        <v>#DIV/0!</v>
      </c>
      <c r="CC265" s="4" t="str">
        <f t="shared" si="65"/>
        <v>#DIV/0!</v>
      </c>
      <c r="CD265" s="4" t="str">
        <f t="shared" si="65"/>
        <v>#DIV/0!</v>
      </c>
      <c r="CE265" s="4" t="str">
        <f t="shared" si="65"/>
        <v>#DIV/0!</v>
      </c>
      <c r="CF265" s="4" t="str">
        <f t="shared" si="65"/>
        <v>#DIV/0!</v>
      </c>
      <c r="CG265" s="4" t="str">
        <f t="shared" si="65"/>
        <v>#DIV/0!</v>
      </c>
      <c r="CH265" s="4" t="str">
        <f t="shared" si="65"/>
        <v>#DIV/0!</v>
      </c>
      <c r="CI265" s="4" t="str">
        <f t="shared" si="65"/>
        <v>#DIV/0!</v>
      </c>
      <c r="CJ265" s="4" t="str">
        <f t="shared" si="65"/>
        <v>#DIV/0!</v>
      </c>
    </row>
    <row r="266" ht="15.75" customHeight="1">
      <c r="A266" s="15"/>
      <c r="B266" s="4" t="s">
        <v>167</v>
      </c>
      <c r="C266" s="4" t="str">
        <f t="shared" ref="C266:CJ266" si="66">C167/$E68</f>
        <v>#DIV/0!</v>
      </c>
      <c r="D266" s="4" t="str">
        <f t="shared" si="66"/>
        <v>#DIV/0!</v>
      </c>
      <c r="E266" s="4" t="str">
        <f t="shared" si="66"/>
        <v>#DIV/0!</v>
      </c>
      <c r="F266" s="4" t="str">
        <f t="shared" si="66"/>
        <v>#DIV/0!</v>
      </c>
      <c r="G266" s="4" t="str">
        <f t="shared" si="66"/>
        <v>#DIV/0!</v>
      </c>
      <c r="H266" s="4" t="str">
        <f t="shared" si="66"/>
        <v>#DIV/0!</v>
      </c>
      <c r="I266" s="4" t="str">
        <f t="shared" si="66"/>
        <v>#DIV/0!</v>
      </c>
      <c r="J266" s="4" t="str">
        <f t="shared" si="66"/>
        <v>#DIV/0!</v>
      </c>
      <c r="K266" s="4" t="str">
        <f t="shared" si="66"/>
        <v>#DIV/0!</v>
      </c>
      <c r="L266" s="4" t="str">
        <f t="shared" si="66"/>
        <v>#DIV/0!</v>
      </c>
      <c r="M266" s="4" t="str">
        <f t="shared" si="66"/>
        <v>#DIV/0!</v>
      </c>
      <c r="N266" s="4" t="str">
        <f t="shared" si="66"/>
        <v>#DIV/0!</v>
      </c>
      <c r="O266" s="4" t="str">
        <f t="shared" si="66"/>
        <v>#DIV/0!</v>
      </c>
      <c r="P266" s="4" t="str">
        <f t="shared" si="66"/>
        <v>#DIV/0!</v>
      </c>
      <c r="Q266" s="4" t="str">
        <f t="shared" si="66"/>
        <v>#DIV/0!</v>
      </c>
      <c r="R266" s="4" t="str">
        <f t="shared" si="66"/>
        <v>#DIV/0!</v>
      </c>
      <c r="S266" s="4" t="str">
        <f t="shared" si="66"/>
        <v>#DIV/0!</v>
      </c>
      <c r="T266" s="4" t="str">
        <f t="shared" si="66"/>
        <v>#DIV/0!</v>
      </c>
      <c r="U266" s="4" t="str">
        <f t="shared" si="66"/>
        <v>#DIV/0!</v>
      </c>
      <c r="V266" s="4" t="str">
        <f t="shared" si="66"/>
        <v>#DIV/0!</v>
      </c>
      <c r="W266" s="4" t="str">
        <f t="shared" si="66"/>
        <v>#DIV/0!</v>
      </c>
      <c r="X266" s="4" t="str">
        <f t="shared" si="66"/>
        <v>#DIV/0!</v>
      </c>
      <c r="Y266" s="4" t="str">
        <f t="shared" si="66"/>
        <v>#DIV/0!</v>
      </c>
      <c r="Z266" s="4" t="str">
        <f t="shared" si="66"/>
        <v>#DIV/0!</v>
      </c>
      <c r="AA266" s="4" t="str">
        <f t="shared" si="66"/>
        <v>#DIV/0!</v>
      </c>
      <c r="AB266" s="4" t="str">
        <f t="shared" si="66"/>
        <v>#DIV/0!</v>
      </c>
      <c r="AC266" s="4" t="str">
        <f t="shared" si="66"/>
        <v>#DIV/0!</v>
      </c>
      <c r="AD266" s="4" t="str">
        <f t="shared" si="66"/>
        <v>#DIV/0!</v>
      </c>
      <c r="AE266" s="4" t="str">
        <f t="shared" si="66"/>
        <v>#DIV/0!</v>
      </c>
      <c r="AF266" s="4" t="str">
        <f t="shared" si="66"/>
        <v>#DIV/0!</v>
      </c>
      <c r="AG266" s="4" t="str">
        <f t="shared" si="66"/>
        <v>#DIV/0!</v>
      </c>
      <c r="AH266" s="4" t="str">
        <f t="shared" si="66"/>
        <v>#DIV/0!</v>
      </c>
      <c r="AI266" s="4" t="str">
        <f t="shared" si="66"/>
        <v>#DIV/0!</v>
      </c>
      <c r="AJ266" s="4" t="str">
        <f t="shared" si="66"/>
        <v>#DIV/0!</v>
      </c>
      <c r="AK266" s="4" t="str">
        <f t="shared" si="66"/>
        <v>#DIV/0!</v>
      </c>
      <c r="AL266" s="4" t="str">
        <f t="shared" si="66"/>
        <v>#DIV/0!</v>
      </c>
      <c r="AM266" s="4" t="str">
        <f t="shared" si="66"/>
        <v>#DIV/0!</v>
      </c>
      <c r="AN266" s="4" t="str">
        <f t="shared" si="66"/>
        <v>#DIV/0!</v>
      </c>
      <c r="AO266" s="4" t="str">
        <f t="shared" si="66"/>
        <v>#DIV/0!</v>
      </c>
      <c r="AP266" s="4" t="str">
        <f t="shared" si="66"/>
        <v>#DIV/0!</v>
      </c>
      <c r="AQ266" s="4" t="str">
        <f t="shared" si="66"/>
        <v>#DIV/0!</v>
      </c>
      <c r="AR266" s="4" t="str">
        <f t="shared" si="66"/>
        <v>#DIV/0!</v>
      </c>
      <c r="AS266" s="4" t="str">
        <f t="shared" si="66"/>
        <v>#DIV/0!</v>
      </c>
      <c r="AT266" s="4" t="str">
        <f t="shared" si="66"/>
        <v>#DIV/0!</v>
      </c>
      <c r="AU266" s="4" t="str">
        <f t="shared" si="66"/>
        <v>#DIV/0!</v>
      </c>
      <c r="AV266" s="4" t="str">
        <f t="shared" si="66"/>
        <v>#DIV/0!</v>
      </c>
      <c r="AW266" s="4" t="str">
        <f t="shared" si="66"/>
        <v>#DIV/0!</v>
      </c>
      <c r="AX266" s="4" t="str">
        <f t="shared" si="66"/>
        <v>#DIV/0!</v>
      </c>
      <c r="AY266" s="4" t="str">
        <f t="shared" si="66"/>
        <v>#DIV/0!</v>
      </c>
      <c r="AZ266" s="4" t="str">
        <f t="shared" si="66"/>
        <v>#DIV/0!</v>
      </c>
      <c r="BA266" s="4" t="str">
        <f t="shared" si="66"/>
        <v>#DIV/0!</v>
      </c>
      <c r="BB266" s="4" t="str">
        <f t="shared" si="66"/>
        <v>#DIV/0!</v>
      </c>
      <c r="BC266" s="4" t="str">
        <f t="shared" si="66"/>
        <v>#DIV/0!</v>
      </c>
      <c r="BD266" s="4" t="str">
        <f t="shared" si="66"/>
        <v>#DIV/0!</v>
      </c>
      <c r="BE266" s="4" t="str">
        <f t="shared" si="66"/>
        <v>#DIV/0!</v>
      </c>
      <c r="BF266" s="4" t="str">
        <f t="shared" si="66"/>
        <v>#DIV/0!</v>
      </c>
      <c r="BG266" s="4" t="str">
        <f t="shared" si="66"/>
        <v>#DIV/0!</v>
      </c>
      <c r="BH266" s="4" t="str">
        <f t="shared" si="66"/>
        <v>#DIV/0!</v>
      </c>
      <c r="BI266" s="4" t="str">
        <f t="shared" si="66"/>
        <v>#DIV/0!</v>
      </c>
      <c r="BJ266" s="4" t="str">
        <f t="shared" si="66"/>
        <v>#DIV/0!</v>
      </c>
      <c r="BK266" s="4" t="str">
        <f t="shared" si="66"/>
        <v>#DIV/0!</v>
      </c>
      <c r="BL266" s="4" t="str">
        <f t="shared" si="66"/>
        <v>#DIV/0!</v>
      </c>
      <c r="BM266" s="4" t="str">
        <f t="shared" si="66"/>
        <v>#DIV/0!</v>
      </c>
      <c r="BN266" s="4" t="str">
        <f t="shared" si="66"/>
        <v>#DIV/0!</v>
      </c>
      <c r="BO266" s="4" t="str">
        <f t="shared" si="66"/>
        <v>#DIV/0!</v>
      </c>
      <c r="BP266" s="4" t="str">
        <f t="shared" si="66"/>
        <v>#DIV/0!</v>
      </c>
      <c r="BQ266" s="4" t="str">
        <f t="shared" si="66"/>
        <v>#DIV/0!</v>
      </c>
      <c r="BR266" s="4" t="str">
        <f t="shared" si="66"/>
        <v>#DIV/0!</v>
      </c>
      <c r="BS266" s="4" t="str">
        <f t="shared" si="66"/>
        <v>#DIV/0!</v>
      </c>
      <c r="BT266" s="4" t="str">
        <f t="shared" si="66"/>
        <v>#DIV/0!</v>
      </c>
      <c r="BU266" s="4" t="str">
        <f t="shared" si="66"/>
        <v>#DIV/0!</v>
      </c>
      <c r="BV266" s="4" t="str">
        <f t="shared" si="66"/>
        <v>#DIV/0!</v>
      </c>
      <c r="BW266" s="4" t="str">
        <f t="shared" si="66"/>
        <v>#DIV/0!</v>
      </c>
      <c r="BX266" s="4" t="str">
        <f t="shared" si="66"/>
        <v>#DIV/0!</v>
      </c>
      <c r="BY266" s="4" t="str">
        <f t="shared" si="66"/>
        <v>#DIV/0!</v>
      </c>
      <c r="BZ266" s="4" t="str">
        <f t="shared" si="66"/>
        <v>#DIV/0!</v>
      </c>
      <c r="CA266" s="4" t="str">
        <f t="shared" si="66"/>
        <v>#DIV/0!</v>
      </c>
      <c r="CB266" s="4" t="str">
        <f t="shared" si="66"/>
        <v>#DIV/0!</v>
      </c>
      <c r="CC266" s="4" t="str">
        <f t="shared" si="66"/>
        <v>#DIV/0!</v>
      </c>
      <c r="CD266" s="4" t="str">
        <f t="shared" si="66"/>
        <v>#DIV/0!</v>
      </c>
      <c r="CE266" s="4" t="str">
        <f t="shared" si="66"/>
        <v>#DIV/0!</v>
      </c>
      <c r="CF266" s="4" t="str">
        <f t="shared" si="66"/>
        <v>#DIV/0!</v>
      </c>
      <c r="CG266" s="4" t="str">
        <f t="shared" si="66"/>
        <v>#DIV/0!</v>
      </c>
      <c r="CH266" s="4" t="str">
        <f t="shared" si="66"/>
        <v>#DIV/0!</v>
      </c>
      <c r="CI266" s="4" t="str">
        <f t="shared" si="66"/>
        <v>#DIV/0!</v>
      </c>
      <c r="CJ266" s="4" t="str">
        <f t="shared" si="66"/>
        <v>#DIV/0!</v>
      </c>
    </row>
    <row r="267" ht="15.75" customHeight="1">
      <c r="A267" s="15"/>
      <c r="B267" s="4" t="s">
        <v>168</v>
      </c>
      <c r="C267" s="4" t="str">
        <f t="shared" ref="C267:CJ267" si="67">C168/$E69</f>
        <v>#DIV/0!</v>
      </c>
      <c r="D267" s="4" t="str">
        <f t="shared" si="67"/>
        <v>#DIV/0!</v>
      </c>
      <c r="E267" s="4" t="str">
        <f t="shared" si="67"/>
        <v>#DIV/0!</v>
      </c>
      <c r="F267" s="4" t="str">
        <f t="shared" si="67"/>
        <v>#DIV/0!</v>
      </c>
      <c r="G267" s="4" t="str">
        <f t="shared" si="67"/>
        <v>#DIV/0!</v>
      </c>
      <c r="H267" s="4" t="str">
        <f t="shared" si="67"/>
        <v>#DIV/0!</v>
      </c>
      <c r="I267" s="4" t="str">
        <f t="shared" si="67"/>
        <v>#DIV/0!</v>
      </c>
      <c r="J267" s="4" t="str">
        <f t="shared" si="67"/>
        <v>#DIV/0!</v>
      </c>
      <c r="K267" s="4" t="str">
        <f t="shared" si="67"/>
        <v>#DIV/0!</v>
      </c>
      <c r="L267" s="4" t="str">
        <f t="shared" si="67"/>
        <v>#DIV/0!</v>
      </c>
      <c r="M267" s="4" t="str">
        <f t="shared" si="67"/>
        <v>#DIV/0!</v>
      </c>
      <c r="N267" s="4" t="str">
        <f t="shared" si="67"/>
        <v>#DIV/0!</v>
      </c>
      <c r="O267" s="4" t="str">
        <f t="shared" si="67"/>
        <v>#DIV/0!</v>
      </c>
      <c r="P267" s="4" t="str">
        <f t="shared" si="67"/>
        <v>#DIV/0!</v>
      </c>
      <c r="Q267" s="4" t="str">
        <f t="shared" si="67"/>
        <v>#DIV/0!</v>
      </c>
      <c r="R267" s="4" t="str">
        <f t="shared" si="67"/>
        <v>#DIV/0!</v>
      </c>
      <c r="S267" s="4" t="str">
        <f t="shared" si="67"/>
        <v>#DIV/0!</v>
      </c>
      <c r="T267" s="4" t="str">
        <f t="shared" si="67"/>
        <v>#DIV/0!</v>
      </c>
      <c r="U267" s="4" t="str">
        <f t="shared" si="67"/>
        <v>#DIV/0!</v>
      </c>
      <c r="V267" s="4" t="str">
        <f t="shared" si="67"/>
        <v>#DIV/0!</v>
      </c>
      <c r="W267" s="4" t="str">
        <f t="shared" si="67"/>
        <v>#DIV/0!</v>
      </c>
      <c r="X267" s="4" t="str">
        <f t="shared" si="67"/>
        <v>#DIV/0!</v>
      </c>
      <c r="Y267" s="4" t="str">
        <f t="shared" si="67"/>
        <v>#DIV/0!</v>
      </c>
      <c r="Z267" s="4" t="str">
        <f t="shared" si="67"/>
        <v>#DIV/0!</v>
      </c>
      <c r="AA267" s="4" t="str">
        <f t="shared" si="67"/>
        <v>#DIV/0!</v>
      </c>
      <c r="AB267" s="4" t="str">
        <f t="shared" si="67"/>
        <v>#DIV/0!</v>
      </c>
      <c r="AC267" s="4" t="str">
        <f t="shared" si="67"/>
        <v>#DIV/0!</v>
      </c>
      <c r="AD267" s="4" t="str">
        <f t="shared" si="67"/>
        <v>#DIV/0!</v>
      </c>
      <c r="AE267" s="4" t="str">
        <f t="shared" si="67"/>
        <v>#DIV/0!</v>
      </c>
      <c r="AF267" s="4" t="str">
        <f t="shared" si="67"/>
        <v>#DIV/0!</v>
      </c>
      <c r="AG267" s="4" t="str">
        <f t="shared" si="67"/>
        <v>#DIV/0!</v>
      </c>
      <c r="AH267" s="4" t="str">
        <f t="shared" si="67"/>
        <v>#DIV/0!</v>
      </c>
      <c r="AI267" s="4" t="str">
        <f t="shared" si="67"/>
        <v>#DIV/0!</v>
      </c>
      <c r="AJ267" s="4" t="str">
        <f t="shared" si="67"/>
        <v>#DIV/0!</v>
      </c>
      <c r="AK267" s="4" t="str">
        <f t="shared" si="67"/>
        <v>#DIV/0!</v>
      </c>
      <c r="AL267" s="4" t="str">
        <f t="shared" si="67"/>
        <v>#DIV/0!</v>
      </c>
      <c r="AM267" s="4" t="str">
        <f t="shared" si="67"/>
        <v>#DIV/0!</v>
      </c>
      <c r="AN267" s="4" t="str">
        <f t="shared" si="67"/>
        <v>#DIV/0!</v>
      </c>
      <c r="AO267" s="4" t="str">
        <f t="shared" si="67"/>
        <v>#DIV/0!</v>
      </c>
      <c r="AP267" s="4" t="str">
        <f t="shared" si="67"/>
        <v>#DIV/0!</v>
      </c>
      <c r="AQ267" s="4" t="str">
        <f t="shared" si="67"/>
        <v>#DIV/0!</v>
      </c>
      <c r="AR267" s="4" t="str">
        <f t="shared" si="67"/>
        <v>#DIV/0!</v>
      </c>
      <c r="AS267" s="4" t="str">
        <f t="shared" si="67"/>
        <v>#DIV/0!</v>
      </c>
      <c r="AT267" s="4" t="str">
        <f t="shared" si="67"/>
        <v>#DIV/0!</v>
      </c>
      <c r="AU267" s="4" t="str">
        <f t="shared" si="67"/>
        <v>#DIV/0!</v>
      </c>
      <c r="AV267" s="4" t="str">
        <f t="shared" si="67"/>
        <v>#DIV/0!</v>
      </c>
      <c r="AW267" s="4" t="str">
        <f t="shared" si="67"/>
        <v>#DIV/0!</v>
      </c>
      <c r="AX267" s="4" t="str">
        <f t="shared" si="67"/>
        <v>#DIV/0!</v>
      </c>
      <c r="AY267" s="4" t="str">
        <f t="shared" si="67"/>
        <v>#DIV/0!</v>
      </c>
      <c r="AZ267" s="4" t="str">
        <f t="shared" si="67"/>
        <v>#DIV/0!</v>
      </c>
      <c r="BA267" s="4" t="str">
        <f t="shared" si="67"/>
        <v>#DIV/0!</v>
      </c>
      <c r="BB267" s="4" t="str">
        <f t="shared" si="67"/>
        <v>#DIV/0!</v>
      </c>
      <c r="BC267" s="4" t="str">
        <f t="shared" si="67"/>
        <v>#DIV/0!</v>
      </c>
      <c r="BD267" s="4" t="str">
        <f t="shared" si="67"/>
        <v>#DIV/0!</v>
      </c>
      <c r="BE267" s="4" t="str">
        <f t="shared" si="67"/>
        <v>#DIV/0!</v>
      </c>
      <c r="BF267" s="4" t="str">
        <f t="shared" si="67"/>
        <v>#DIV/0!</v>
      </c>
      <c r="BG267" s="4" t="str">
        <f t="shared" si="67"/>
        <v>#DIV/0!</v>
      </c>
      <c r="BH267" s="4" t="str">
        <f t="shared" si="67"/>
        <v>#DIV/0!</v>
      </c>
      <c r="BI267" s="4" t="str">
        <f t="shared" si="67"/>
        <v>#DIV/0!</v>
      </c>
      <c r="BJ267" s="4" t="str">
        <f t="shared" si="67"/>
        <v>#DIV/0!</v>
      </c>
      <c r="BK267" s="4" t="str">
        <f t="shared" si="67"/>
        <v>#DIV/0!</v>
      </c>
      <c r="BL267" s="4" t="str">
        <f t="shared" si="67"/>
        <v>#DIV/0!</v>
      </c>
      <c r="BM267" s="4" t="str">
        <f t="shared" si="67"/>
        <v>#DIV/0!</v>
      </c>
      <c r="BN267" s="4" t="str">
        <f t="shared" si="67"/>
        <v>#DIV/0!</v>
      </c>
      <c r="BO267" s="4" t="str">
        <f t="shared" si="67"/>
        <v>#DIV/0!</v>
      </c>
      <c r="BP267" s="4" t="str">
        <f t="shared" si="67"/>
        <v>#DIV/0!</v>
      </c>
      <c r="BQ267" s="4" t="str">
        <f t="shared" si="67"/>
        <v>#DIV/0!</v>
      </c>
      <c r="BR267" s="4" t="str">
        <f t="shared" si="67"/>
        <v>#DIV/0!</v>
      </c>
      <c r="BS267" s="4" t="str">
        <f t="shared" si="67"/>
        <v>#DIV/0!</v>
      </c>
      <c r="BT267" s="4" t="str">
        <f t="shared" si="67"/>
        <v>#DIV/0!</v>
      </c>
      <c r="BU267" s="4" t="str">
        <f t="shared" si="67"/>
        <v>#DIV/0!</v>
      </c>
      <c r="BV267" s="4" t="str">
        <f t="shared" si="67"/>
        <v>#DIV/0!</v>
      </c>
      <c r="BW267" s="4" t="str">
        <f t="shared" si="67"/>
        <v>#DIV/0!</v>
      </c>
      <c r="BX267" s="4" t="str">
        <f t="shared" si="67"/>
        <v>#DIV/0!</v>
      </c>
      <c r="BY267" s="4" t="str">
        <f t="shared" si="67"/>
        <v>#DIV/0!</v>
      </c>
      <c r="BZ267" s="4" t="str">
        <f t="shared" si="67"/>
        <v>#DIV/0!</v>
      </c>
      <c r="CA267" s="4" t="str">
        <f t="shared" si="67"/>
        <v>#DIV/0!</v>
      </c>
      <c r="CB267" s="4" t="str">
        <f t="shared" si="67"/>
        <v>#DIV/0!</v>
      </c>
      <c r="CC267" s="4" t="str">
        <f t="shared" si="67"/>
        <v>#DIV/0!</v>
      </c>
      <c r="CD267" s="4" t="str">
        <f t="shared" si="67"/>
        <v>#DIV/0!</v>
      </c>
      <c r="CE267" s="4" t="str">
        <f t="shared" si="67"/>
        <v>#DIV/0!</v>
      </c>
      <c r="CF267" s="4" t="str">
        <f t="shared" si="67"/>
        <v>#DIV/0!</v>
      </c>
      <c r="CG267" s="4" t="str">
        <f t="shared" si="67"/>
        <v>#DIV/0!</v>
      </c>
      <c r="CH267" s="4" t="str">
        <f t="shared" si="67"/>
        <v>#DIV/0!</v>
      </c>
      <c r="CI267" s="4" t="str">
        <f t="shared" si="67"/>
        <v>#DIV/0!</v>
      </c>
      <c r="CJ267" s="4" t="str">
        <f t="shared" si="67"/>
        <v>#DIV/0!</v>
      </c>
    </row>
    <row r="268" ht="15.75" customHeight="1">
      <c r="A268" s="15"/>
      <c r="B268" s="4" t="s">
        <v>169</v>
      </c>
      <c r="C268" s="4" t="str">
        <f t="shared" ref="C268:CJ268" si="68">C169/$E70</f>
        <v>#DIV/0!</v>
      </c>
      <c r="D268" s="4" t="str">
        <f t="shared" si="68"/>
        <v>#DIV/0!</v>
      </c>
      <c r="E268" s="4" t="str">
        <f t="shared" si="68"/>
        <v>#DIV/0!</v>
      </c>
      <c r="F268" s="4" t="str">
        <f t="shared" si="68"/>
        <v>#DIV/0!</v>
      </c>
      <c r="G268" s="4" t="str">
        <f t="shared" si="68"/>
        <v>#DIV/0!</v>
      </c>
      <c r="H268" s="4" t="str">
        <f t="shared" si="68"/>
        <v>#DIV/0!</v>
      </c>
      <c r="I268" s="4" t="str">
        <f t="shared" si="68"/>
        <v>#DIV/0!</v>
      </c>
      <c r="J268" s="4" t="str">
        <f t="shared" si="68"/>
        <v>#DIV/0!</v>
      </c>
      <c r="K268" s="4" t="str">
        <f t="shared" si="68"/>
        <v>#DIV/0!</v>
      </c>
      <c r="L268" s="4" t="str">
        <f t="shared" si="68"/>
        <v>#DIV/0!</v>
      </c>
      <c r="M268" s="4" t="str">
        <f t="shared" si="68"/>
        <v>#DIV/0!</v>
      </c>
      <c r="N268" s="4" t="str">
        <f t="shared" si="68"/>
        <v>#DIV/0!</v>
      </c>
      <c r="O268" s="4" t="str">
        <f t="shared" si="68"/>
        <v>#DIV/0!</v>
      </c>
      <c r="P268" s="4" t="str">
        <f t="shared" si="68"/>
        <v>#DIV/0!</v>
      </c>
      <c r="Q268" s="4" t="str">
        <f t="shared" si="68"/>
        <v>#DIV/0!</v>
      </c>
      <c r="R268" s="4" t="str">
        <f t="shared" si="68"/>
        <v>#DIV/0!</v>
      </c>
      <c r="S268" s="4" t="str">
        <f t="shared" si="68"/>
        <v>#DIV/0!</v>
      </c>
      <c r="T268" s="4" t="str">
        <f t="shared" si="68"/>
        <v>#DIV/0!</v>
      </c>
      <c r="U268" s="4" t="str">
        <f t="shared" si="68"/>
        <v>#DIV/0!</v>
      </c>
      <c r="V268" s="4" t="str">
        <f t="shared" si="68"/>
        <v>#DIV/0!</v>
      </c>
      <c r="W268" s="4" t="str">
        <f t="shared" si="68"/>
        <v>#DIV/0!</v>
      </c>
      <c r="X268" s="4" t="str">
        <f t="shared" si="68"/>
        <v>#DIV/0!</v>
      </c>
      <c r="Y268" s="4" t="str">
        <f t="shared" si="68"/>
        <v>#DIV/0!</v>
      </c>
      <c r="Z268" s="4" t="str">
        <f t="shared" si="68"/>
        <v>#DIV/0!</v>
      </c>
      <c r="AA268" s="4" t="str">
        <f t="shared" si="68"/>
        <v>#DIV/0!</v>
      </c>
      <c r="AB268" s="4" t="str">
        <f t="shared" si="68"/>
        <v>#DIV/0!</v>
      </c>
      <c r="AC268" s="4" t="str">
        <f t="shared" si="68"/>
        <v>#DIV/0!</v>
      </c>
      <c r="AD268" s="4" t="str">
        <f t="shared" si="68"/>
        <v>#DIV/0!</v>
      </c>
      <c r="AE268" s="4" t="str">
        <f t="shared" si="68"/>
        <v>#DIV/0!</v>
      </c>
      <c r="AF268" s="4" t="str">
        <f t="shared" si="68"/>
        <v>#DIV/0!</v>
      </c>
      <c r="AG268" s="4" t="str">
        <f t="shared" si="68"/>
        <v>#DIV/0!</v>
      </c>
      <c r="AH268" s="4" t="str">
        <f t="shared" si="68"/>
        <v>#DIV/0!</v>
      </c>
      <c r="AI268" s="4" t="str">
        <f t="shared" si="68"/>
        <v>#DIV/0!</v>
      </c>
      <c r="AJ268" s="4" t="str">
        <f t="shared" si="68"/>
        <v>#DIV/0!</v>
      </c>
      <c r="AK268" s="4" t="str">
        <f t="shared" si="68"/>
        <v>#DIV/0!</v>
      </c>
      <c r="AL268" s="4" t="str">
        <f t="shared" si="68"/>
        <v>#DIV/0!</v>
      </c>
      <c r="AM268" s="4" t="str">
        <f t="shared" si="68"/>
        <v>#DIV/0!</v>
      </c>
      <c r="AN268" s="4" t="str">
        <f t="shared" si="68"/>
        <v>#DIV/0!</v>
      </c>
      <c r="AO268" s="4" t="str">
        <f t="shared" si="68"/>
        <v>#DIV/0!</v>
      </c>
      <c r="AP268" s="4" t="str">
        <f t="shared" si="68"/>
        <v>#DIV/0!</v>
      </c>
      <c r="AQ268" s="4" t="str">
        <f t="shared" si="68"/>
        <v>#DIV/0!</v>
      </c>
      <c r="AR268" s="4" t="str">
        <f t="shared" si="68"/>
        <v>#DIV/0!</v>
      </c>
      <c r="AS268" s="4" t="str">
        <f t="shared" si="68"/>
        <v>#DIV/0!</v>
      </c>
      <c r="AT268" s="4" t="str">
        <f t="shared" si="68"/>
        <v>#DIV/0!</v>
      </c>
      <c r="AU268" s="4" t="str">
        <f t="shared" si="68"/>
        <v>#DIV/0!</v>
      </c>
      <c r="AV268" s="4" t="str">
        <f t="shared" si="68"/>
        <v>#DIV/0!</v>
      </c>
      <c r="AW268" s="4" t="str">
        <f t="shared" si="68"/>
        <v>#DIV/0!</v>
      </c>
      <c r="AX268" s="4" t="str">
        <f t="shared" si="68"/>
        <v>#DIV/0!</v>
      </c>
      <c r="AY268" s="4" t="str">
        <f t="shared" si="68"/>
        <v>#DIV/0!</v>
      </c>
      <c r="AZ268" s="4" t="str">
        <f t="shared" si="68"/>
        <v>#DIV/0!</v>
      </c>
      <c r="BA268" s="4" t="str">
        <f t="shared" si="68"/>
        <v>#DIV/0!</v>
      </c>
      <c r="BB268" s="4" t="str">
        <f t="shared" si="68"/>
        <v>#DIV/0!</v>
      </c>
      <c r="BC268" s="4" t="str">
        <f t="shared" si="68"/>
        <v>#DIV/0!</v>
      </c>
      <c r="BD268" s="4" t="str">
        <f t="shared" si="68"/>
        <v>#DIV/0!</v>
      </c>
      <c r="BE268" s="4" t="str">
        <f t="shared" si="68"/>
        <v>#DIV/0!</v>
      </c>
      <c r="BF268" s="4" t="str">
        <f t="shared" si="68"/>
        <v>#DIV/0!</v>
      </c>
      <c r="BG268" s="4" t="str">
        <f t="shared" si="68"/>
        <v>#DIV/0!</v>
      </c>
      <c r="BH268" s="4" t="str">
        <f t="shared" si="68"/>
        <v>#DIV/0!</v>
      </c>
      <c r="BI268" s="4" t="str">
        <f t="shared" si="68"/>
        <v>#DIV/0!</v>
      </c>
      <c r="BJ268" s="4" t="str">
        <f t="shared" si="68"/>
        <v>#DIV/0!</v>
      </c>
      <c r="BK268" s="4" t="str">
        <f t="shared" si="68"/>
        <v>#DIV/0!</v>
      </c>
      <c r="BL268" s="4" t="str">
        <f t="shared" si="68"/>
        <v>#DIV/0!</v>
      </c>
      <c r="BM268" s="4" t="str">
        <f t="shared" si="68"/>
        <v>#DIV/0!</v>
      </c>
      <c r="BN268" s="4" t="str">
        <f t="shared" si="68"/>
        <v>#DIV/0!</v>
      </c>
      <c r="BO268" s="4" t="str">
        <f t="shared" si="68"/>
        <v>#DIV/0!</v>
      </c>
      <c r="BP268" s="4" t="str">
        <f t="shared" si="68"/>
        <v>#DIV/0!</v>
      </c>
      <c r="BQ268" s="4" t="str">
        <f t="shared" si="68"/>
        <v>#DIV/0!</v>
      </c>
      <c r="BR268" s="4" t="str">
        <f t="shared" si="68"/>
        <v>#DIV/0!</v>
      </c>
      <c r="BS268" s="4" t="str">
        <f t="shared" si="68"/>
        <v>#DIV/0!</v>
      </c>
      <c r="BT268" s="4" t="str">
        <f t="shared" si="68"/>
        <v>#DIV/0!</v>
      </c>
      <c r="BU268" s="4" t="str">
        <f t="shared" si="68"/>
        <v>#DIV/0!</v>
      </c>
      <c r="BV268" s="4" t="str">
        <f t="shared" si="68"/>
        <v>#DIV/0!</v>
      </c>
      <c r="BW268" s="4" t="str">
        <f t="shared" si="68"/>
        <v>#DIV/0!</v>
      </c>
      <c r="BX268" s="4" t="str">
        <f t="shared" si="68"/>
        <v>#DIV/0!</v>
      </c>
      <c r="BY268" s="4" t="str">
        <f t="shared" si="68"/>
        <v>#DIV/0!</v>
      </c>
      <c r="BZ268" s="4" t="str">
        <f t="shared" si="68"/>
        <v>#DIV/0!</v>
      </c>
      <c r="CA268" s="4" t="str">
        <f t="shared" si="68"/>
        <v>#DIV/0!</v>
      </c>
      <c r="CB268" s="4" t="str">
        <f t="shared" si="68"/>
        <v>#DIV/0!</v>
      </c>
      <c r="CC268" s="4" t="str">
        <f t="shared" si="68"/>
        <v>#DIV/0!</v>
      </c>
      <c r="CD268" s="4" t="str">
        <f t="shared" si="68"/>
        <v>#DIV/0!</v>
      </c>
      <c r="CE268" s="4" t="str">
        <f t="shared" si="68"/>
        <v>#DIV/0!</v>
      </c>
      <c r="CF268" s="4" t="str">
        <f t="shared" si="68"/>
        <v>#DIV/0!</v>
      </c>
      <c r="CG268" s="4" t="str">
        <f t="shared" si="68"/>
        <v>#DIV/0!</v>
      </c>
      <c r="CH268" s="4" t="str">
        <f t="shared" si="68"/>
        <v>#DIV/0!</v>
      </c>
      <c r="CI268" s="4" t="str">
        <f t="shared" si="68"/>
        <v>#DIV/0!</v>
      </c>
      <c r="CJ268" s="4" t="str">
        <f t="shared" si="68"/>
        <v>#DIV/0!</v>
      </c>
    </row>
    <row r="269" ht="15.75" customHeight="1">
      <c r="A269" s="15"/>
      <c r="B269" s="4" t="s">
        <v>170</v>
      </c>
      <c r="C269" s="4" t="str">
        <f t="shared" ref="C269:CJ269" si="69">C170/$E71</f>
        <v>#DIV/0!</v>
      </c>
      <c r="D269" s="4" t="str">
        <f t="shared" si="69"/>
        <v>#DIV/0!</v>
      </c>
      <c r="E269" s="4" t="str">
        <f t="shared" si="69"/>
        <v>#DIV/0!</v>
      </c>
      <c r="F269" s="4" t="str">
        <f t="shared" si="69"/>
        <v>#DIV/0!</v>
      </c>
      <c r="G269" s="4" t="str">
        <f t="shared" si="69"/>
        <v>#DIV/0!</v>
      </c>
      <c r="H269" s="4" t="str">
        <f t="shared" si="69"/>
        <v>#DIV/0!</v>
      </c>
      <c r="I269" s="4" t="str">
        <f t="shared" si="69"/>
        <v>#DIV/0!</v>
      </c>
      <c r="J269" s="4" t="str">
        <f t="shared" si="69"/>
        <v>#DIV/0!</v>
      </c>
      <c r="K269" s="4" t="str">
        <f t="shared" si="69"/>
        <v>#DIV/0!</v>
      </c>
      <c r="L269" s="4" t="str">
        <f t="shared" si="69"/>
        <v>#DIV/0!</v>
      </c>
      <c r="M269" s="4" t="str">
        <f t="shared" si="69"/>
        <v>#DIV/0!</v>
      </c>
      <c r="N269" s="4" t="str">
        <f t="shared" si="69"/>
        <v>#DIV/0!</v>
      </c>
      <c r="O269" s="4" t="str">
        <f t="shared" si="69"/>
        <v>#DIV/0!</v>
      </c>
      <c r="P269" s="4" t="str">
        <f t="shared" si="69"/>
        <v>#DIV/0!</v>
      </c>
      <c r="Q269" s="4" t="str">
        <f t="shared" si="69"/>
        <v>#DIV/0!</v>
      </c>
      <c r="R269" s="4" t="str">
        <f t="shared" si="69"/>
        <v>#DIV/0!</v>
      </c>
      <c r="S269" s="4" t="str">
        <f t="shared" si="69"/>
        <v>#DIV/0!</v>
      </c>
      <c r="T269" s="4" t="str">
        <f t="shared" si="69"/>
        <v>#DIV/0!</v>
      </c>
      <c r="U269" s="4" t="str">
        <f t="shared" si="69"/>
        <v>#DIV/0!</v>
      </c>
      <c r="V269" s="4" t="str">
        <f t="shared" si="69"/>
        <v>#DIV/0!</v>
      </c>
      <c r="W269" s="4" t="str">
        <f t="shared" si="69"/>
        <v>#DIV/0!</v>
      </c>
      <c r="X269" s="4" t="str">
        <f t="shared" si="69"/>
        <v>#DIV/0!</v>
      </c>
      <c r="Y269" s="4" t="str">
        <f t="shared" si="69"/>
        <v>#DIV/0!</v>
      </c>
      <c r="Z269" s="4" t="str">
        <f t="shared" si="69"/>
        <v>#DIV/0!</v>
      </c>
      <c r="AA269" s="4" t="str">
        <f t="shared" si="69"/>
        <v>#DIV/0!</v>
      </c>
      <c r="AB269" s="4" t="str">
        <f t="shared" si="69"/>
        <v>#DIV/0!</v>
      </c>
      <c r="AC269" s="4" t="str">
        <f t="shared" si="69"/>
        <v>#DIV/0!</v>
      </c>
      <c r="AD269" s="4" t="str">
        <f t="shared" si="69"/>
        <v>#DIV/0!</v>
      </c>
      <c r="AE269" s="4" t="str">
        <f t="shared" si="69"/>
        <v>#DIV/0!</v>
      </c>
      <c r="AF269" s="4" t="str">
        <f t="shared" si="69"/>
        <v>#DIV/0!</v>
      </c>
      <c r="AG269" s="4" t="str">
        <f t="shared" si="69"/>
        <v>#DIV/0!</v>
      </c>
      <c r="AH269" s="4" t="str">
        <f t="shared" si="69"/>
        <v>#DIV/0!</v>
      </c>
      <c r="AI269" s="4" t="str">
        <f t="shared" si="69"/>
        <v>#DIV/0!</v>
      </c>
      <c r="AJ269" s="4" t="str">
        <f t="shared" si="69"/>
        <v>#DIV/0!</v>
      </c>
      <c r="AK269" s="4" t="str">
        <f t="shared" si="69"/>
        <v>#DIV/0!</v>
      </c>
      <c r="AL269" s="4" t="str">
        <f t="shared" si="69"/>
        <v>#DIV/0!</v>
      </c>
      <c r="AM269" s="4" t="str">
        <f t="shared" si="69"/>
        <v>#DIV/0!</v>
      </c>
      <c r="AN269" s="4" t="str">
        <f t="shared" si="69"/>
        <v>#DIV/0!</v>
      </c>
      <c r="AO269" s="4" t="str">
        <f t="shared" si="69"/>
        <v>#DIV/0!</v>
      </c>
      <c r="AP269" s="4" t="str">
        <f t="shared" si="69"/>
        <v>#DIV/0!</v>
      </c>
      <c r="AQ269" s="4" t="str">
        <f t="shared" si="69"/>
        <v>#DIV/0!</v>
      </c>
      <c r="AR269" s="4" t="str">
        <f t="shared" si="69"/>
        <v>#DIV/0!</v>
      </c>
      <c r="AS269" s="4" t="str">
        <f t="shared" si="69"/>
        <v>#DIV/0!</v>
      </c>
      <c r="AT269" s="4" t="str">
        <f t="shared" si="69"/>
        <v>#DIV/0!</v>
      </c>
      <c r="AU269" s="4" t="str">
        <f t="shared" si="69"/>
        <v>#DIV/0!</v>
      </c>
      <c r="AV269" s="4" t="str">
        <f t="shared" si="69"/>
        <v>#DIV/0!</v>
      </c>
      <c r="AW269" s="4" t="str">
        <f t="shared" si="69"/>
        <v>#DIV/0!</v>
      </c>
      <c r="AX269" s="4" t="str">
        <f t="shared" si="69"/>
        <v>#DIV/0!</v>
      </c>
      <c r="AY269" s="4" t="str">
        <f t="shared" si="69"/>
        <v>#DIV/0!</v>
      </c>
      <c r="AZ269" s="4" t="str">
        <f t="shared" si="69"/>
        <v>#DIV/0!</v>
      </c>
      <c r="BA269" s="4" t="str">
        <f t="shared" si="69"/>
        <v>#DIV/0!</v>
      </c>
      <c r="BB269" s="4" t="str">
        <f t="shared" si="69"/>
        <v>#DIV/0!</v>
      </c>
      <c r="BC269" s="4" t="str">
        <f t="shared" si="69"/>
        <v>#DIV/0!</v>
      </c>
      <c r="BD269" s="4" t="str">
        <f t="shared" si="69"/>
        <v>#DIV/0!</v>
      </c>
      <c r="BE269" s="4" t="str">
        <f t="shared" si="69"/>
        <v>#DIV/0!</v>
      </c>
      <c r="BF269" s="4" t="str">
        <f t="shared" si="69"/>
        <v>#DIV/0!</v>
      </c>
      <c r="BG269" s="4" t="str">
        <f t="shared" si="69"/>
        <v>#DIV/0!</v>
      </c>
      <c r="BH269" s="4" t="str">
        <f t="shared" si="69"/>
        <v>#DIV/0!</v>
      </c>
      <c r="BI269" s="4" t="str">
        <f t="shared" si="69"/>
        <v>#DIV/0!</v>
      </c>
      <c r="BJ269" s="4" t="str">
        <f t="shared" si="69"/>
        <v>#DIV/0!</v>
      </c>
      <c r="BK269" s="4" t="str">
        <f t="shared" si="69"/>
        <v>#DIV/0!</v>
      </c>
      <c r="BL269" s="4" t="str">
        <f t="shared" si="69"/>
        <v>#DIV/0!</v>
      </c>
      <c r="BM269" s="4" t="str">
        <f t="shared" si="69"/>
        <v>#DIV/0!</v>
      </c>
      <c r="BN269" s="4" t="str">
        <f t="shared" si="69"/>
        <v>#DIV/0!</v>
      </c>
      <c r="BO269" s="4" t="str">
        <f t="shared" si="69"/>
        <v>#DIV/0!</v>
      </c>
      <c r="BP269" s="4" t="str">
        <f t="shared" si="69"/>
        <v>#DIV/0!</v>
      </c>
      <c r="BQ269" s="4" t="str">
        <f t="shared" si="69"/>
        <v>#DIV/0!</v>
      </c>
      <c r="BR269" s="4" t="str">
        <f t="shared" si="69"/>
        <v>#DIV/0!</v>
      </c>
      <c r="BS269" s="4" t="str">
        <f t="shared" si="69"/>
        <v>#DIV/0!</v>
      </c>
      <c r="BT269" s="4" t="str">
        <f t="shared" si="69"/>
        <v>#DIV/0!</v>
      </c>
      <c r="BU269" s="4" t="str">
        <f t="shared" si="69"/>
        <v>#DIV/0!</v>
      </c>
      <c r="BV269" s="4" t="str">
        <f t="shared" si="69"/>
        <v>#DIV/0!</v>
      </c>
      <c r="BW269" s="4" t="str">
        <f t="shared" si="69"/>
        <v>#DIV/0!</v>
      </c>
      <c r="BX269" s="4" t="str">
        <f t="shared" si="69"/>
        <v>#DIV/0!</v>
      </c>
      <c r="BY269" s="4" t="str">
        <f t="shared" si="69"/>
        <v>#DIV/0!</v>
      </c>
      <c r="BZ269" s="4" t="str">
        <f t="shared" si="69"/>
        <v>#DIV/0!</v>
      </c>
      <c r="CA269" s="4" t="str">
        <f t="shared" si="69"/>
        <v>#DIV/0!</v>
      </c>
      <c r="CB269" s="4" t="str">
        <f t="shared" si="69"/>
        <v>#DIV/0!</v>
      </c>
      <c r="CC269" s="4" t="str">
        <f t="shared" si="69"/>
        <v>#DIV/0!</v>
      </c>
      <c r="CD269" s="4" t="str">
        <f t="shared" si="69"/>
        <v>#DIV/0!</v>
      </c>
      <c r="CE269" s="4" t="str">
        <f t="shared" si="69"/>
        <v>#DIV/0!</v>
      </c>
      <c r="CF269" s="4" t="str">
        <f t="shared" si="69"/>
        <v>#DIV/0!</v>
      </c>
      <c r="CG269" s="4" t="str">
        <f t="shared" si="69"/>
        <v>#DIV/0!</v>
      </c>
      <c r="CH269" s="4" t="str">
        <f t="shared" si="69"/>
        <v>#DIV/0!</v>
      </c>
      <c r="CI269" s="4" t="str">
        <f t="shared" si="69"/>
        <v>#DIV/0!</v>
      </c>
      <c r="CJ269" s="4" t="str">
        <f t="shared" si="69"/>
        <v>#DIV/0!</v>
      </c>
    </row>
    <row r="270" ht="15.75" customHeight="1">
      <c r="A270" s="15"/>
      <c r="B270" s="4" t="s">
        <v>171</v>
      </c>
      <c r="C270" s="4" t="str">
        <f t="shared" ref="C270:CJ270" si="70">C171/$E72</f>
        <v>#DIV/0!</v>
      </c>
      <c r="D270" s="4" t="str">
        <f t="shared" si="70"/>
        <v>#DIV/0!</v>
      </c>
      <c r="E270" s="4" t="str">
        <f t="shared" si="70"/>
        <v>#DIV/0!</v>
      </c>
      <c r="F270" s="4" t="str">
        <f t="shared" si="70"/>
        <v>#DIV/0!</v>
      </c>
      <c r="G270" s="4" t="str">
        <f t="shared" si="70"/>
        <v>#DIV/0!</v>
      </c>
      <c r="H270" s="4" t="str">
        <f t="shared" si="70"/>
        <v>#DIV/0!</v>
      </c>
      <c r="I270" s="4" t="str">
        <f t="shared" si="70"/>
        <v>#DIV/0!</v>
      </c>
      <c r="J270" s="4" t="str">
        <f t="shared" si="70"/>
        <v>#DIV/0!</v>
      </c>
      <c r="K270" s="4" t="str">
        <f t="shared" si="70"/>
        <v>#DIV/0!</v>
      </c>
      <c r="L270" s="4" t="str">
        <f t="shared" si="70"/>
        <v>#DIV/0!</v>
      </c>
      <c r="M270" s="4" t="str">
        <f t="shared" si="70"/>
        <v>#DIV/0!</v>
      </c>
      <c r="N270" s="4" t="str">
        <f t="shared" si="70"/>
        <v>#DIV/0!</v>
      </c>
      <c r="O270" s="4" t="str">
        <f t="shared" si="70"/>
        <v>#DIV/0!</v>
      </c>
      <c r="P270" s="4" t="str">
        <f t="shared" si="70"/>
        <v>#DIV/0!</v>
      </c>
      <c r="Q270" s="4" t="str">
        <f t="shared" si="70"/>
        <v>#DIV/0!</v>
      </c>
      <c r="R270" s="4" t="str">
        <f t="shared" si="70"/>
        <v>#DIV/0!</v>
      </c>
      <c r="S270" s="4" t="str">
        <f t="shared" si="70"/>
        <v>#DIV/0!</v>
      </c>
      <c r="T270" s="4" t="str">
        <f t="shared" si="70"/>
        <v>#DIV/0!</v>
      </c>
      <c r="U270" s="4" t="str">
        <f t="shared" si="70"/>
        <v>#DIV/0!</v>
      </c>
      <c r="V270" s="4" t="str">
        <f t="shared" si="70"/>
        <v>#DIV/0!</v>
      </c>
      <c r="W270" s="4" t="str">
        <f t="shared" si="70"/>
        <v>#DIV/0!</v>
      </c>
      <c r="X270" s="4" t="str">
        <f t="shared" si="70"/>
        <v>#DIV/0!</v>
      </c>
      <c r="Y270" s="4" t="str">
        <f t="shared" si="70"/>
        <v>#DIV/0!</v>
      </c>
      <c r="Z270" s="4" t="str">
        <f t="shared" si="70"/>
        <v>#DIV/0!</v>
      </c>
      <c r="AA270" s="4" t="str">
        <f t="shared" si="70"/>
        <v>#DIV/0!</v>
      </c>
      <c r="AB270" s="4" t="str">
        <f t="shared" si="70"/>
        <v>#DIV/0!</v>
      </c>
      <c r="AC270" s="4" t="str">
        <f t="shared" si="70"/>
        <v>#DIV/0!</v>
      </c>
      <c r="AD270" s="4" t="str">
        <f t="shared" si="70"/>
        <v>#DIV/0!</v>
      </c>
      <c r="AE270" s="4" t="str">
        <f t="shared" si="70"/>
        <v>#DIV/0!</v>
      </c>
      <c r="AF270" s="4" t="str">
        <f t="shared" si="70"/>
        <v>#DIV/0!</v>
      </c>
      <c r="AG270" s="4" t="str">
        <f t="shared" si="70"/>
        <v>#DIV/0!</v>
      </c>
      <c r="AH270" s="4" t="str">
        <f t="shared" si="70"/>
        <v>#DIV/0!</v>
      </c>
      <c r="AI270" s="4" t="str">
        <f t="shared" si="70"/>
        <v>#DIV/0!</v>
      </c>
      <c r="AJ270" s="4" t="str">
        <f t="shared" si="70"/>
        <v>#DIV/0!</v>
      </c>
      <c r="AK270" s="4" t="str">
        <f t="shared" si="70"/>
        <v>#DIV/0!</v>
      </c>
      <c r="AL270" s="4" t="str">
        <f t="shared" si="70"/>
        <v>#DIV/0!</v>
      </c>
      <c r="AM270" s="4" t="str">
        <f t="shared" si="70"/>
        <v>#DIV/0!</v>
      </c>
      <c r="AN270" s="4" t="str">
        <f t="shared" si="70"/>
        <v>#DIV/0!</v>
      </c>
      <c r="AO270" s="4" t="str">
        <f t="shared" si="70"/>
        <v>#DIV/0!</v>
      </c>
      <c r="AP270" s="4" t="str">
        <f t="shared" si="70"/>
        <v>#DIV/0!</v>
      </c>
      <c r="AQ270" s="4" t="str">
        <f t="shared" si="70"/>
        <v>#DIV/0!</v>
      </c>
      <c r="AR270" s="4" t="str">
        <f t="shared" si="70"/>
        <v>#DIV/0!</v>
      </c>
      <c r="AS270" s="4" t="str">
        <f t="shared" si="70"/>
        <v>#DIV/0!</v>
      </c>
      <c r="AT270" s="4" t="str">
        <f t="shared" si="70"/>
        <v>#DIV/0!</v>
      </c>
      <c r="AU270" s="4" t="str">
        <f t="shared" si="70"/>
        <v>#DIV/0!</v>
      </c>
      <c r="AV270" s="4" t="str">
        <f t="shared" si="70"/>
        <v>#DIV/0!</v>
      </c>
      <c r="AW270" s="4" t="str">
        <f t="shared" si="70"/>
        <v>#DIV/0!</v>
      </c>
      <c r="AX270" s="4" t="str">
        <f t="shared" si="70"/>
        <v>#DIV/0!</v>
      </c>
      <c r="AY270" s="4" t="str">
        <f t="shared" si="70"/>
        <v>#DIV/0!</v>
      </c>
      <c r="AZ270" s="4" t="str">
        <f t="shared" si="70"/>
        <v>#DIV/0!</v>
      </c>
      <c r="BA270" s="4" t="str">
        <f t="shared" si="70"/>
        <v>#DIV/0!</v>
      </c>
      <c r="BB270" s="4" t="str">
        <f t="shared" si="70"/>
        <v>#DIV/0!</v>
      </c>
      <c r="BC270" s="4" t="str">
        <f t="shared" si="70"/>
        <v>#DIV/0!</v>
      </c>
      <c r="BD270" s="4" t="str">
        <f t="shared" si="70"/>
        <v>#DIV/0!</v>
      </c>
      <c r="BE270" s="4" t="str">
        <f t="shared" si="70"/>
        <v>#DIV/0!</v>
      </c>
      <c r="BF270" s="4" t="str">
        <f t="shared" si="70"/>
        <v>#DIV/0!</v>
      </c>
      <c r="BG270" s="4" t="str">
        <f t="shared" si="70"/>
        <v>#DIV/0!</v>
      </c>
      <c r="BH270" s="4" t="str">
        <f t="shared" si="70"/>
        <v>#DIV/0!</v>
      </c>
      <c r="BI270" s="4" t="str">
        <f t="shared" si="70"/>
        <v>#DIV/0!</v>
      </c>
      <c r="BJ270" s="4" t="str">
        <f t="shared" si="70"/>
        <v>#DIV/0!</v>
      </c>
      <c r="BK270" s="4" t="str">
        <f t="shared" si="70"/>
        <v>#DIV/0!</v>
      </c>
      <c r="BL270" s="4" t="str">
        <f t="shared" si="70"/>
        <v>#DIV/0!</v>
      </c>
      <c r="BM270" s="4" t="str">
        <f t="shared" si="70"/>
        <v>#DIV/0!</v>
      </c>
      <c r="BN270" s="4" t="str">
        <f t="shared" si="70"/>
        <v>#DIV/0!</v>
      </c>
      <c r="BO270" s="4" t="str">
        <f t="shared" si="70"/>
        <v>#DIV/0!</v>
      </c>
      <c r="BP270" s="4" t="str">
        <f t="shared" si="70"/>
        <v>#DIV/0!</v>
      </c>
      <c r="BQ270" s="4" t="str">
        <f t="shared" si="70"/>
        <v>#DIV/0!</v>
      </c>
      <c r="BR270" s="4" t="str">
        <f t="shared" si="70"/>
        <v>#DIV/0!</v>
      </c>
      <c r="BS270" s="4" t="str">
        <f t="shared" si="70"/>
        <v>#DIV/0!</v>
      </c>
      <c r="BT270" s="4" t="str">
        <f t="shared" si="70"/>
        <v>#DIV/0!</v>
      </c>
      <c r="BU270" s="4" t="str">
        <f t="shared" si="70"/>
        <v>#DIV/0!</v>
      </c>
      <c r="BV270" s="4" t="str">
        <f t="shared" si="70"/>
        <v>#DIV/0!</v>
      </c>
      <c r="BW270" s="4" t="str">
        <f t="shared" si="70"/>
        <v>#DIV/0!</v>
      </c>
      <c r="BX270" s="4" t="str">
        <f t="shared" si="70"/>
        <v>#DIV/0!</v>
      </c>
      <c r="BY270" s="4" t="str">
        <f t="shared" si="70"/>
        <v>#DIV/0!</v>
      </c>
      <c r="BZ270" s="4" t="str">
        <f t="shared" si="70"/>
        <v>#DIV/0!</v>
      </c>
      <c r="CA270" s="4" t="str">
        <f t="shared" si="70"/>
        <v>#DIV/0!</v>
      </c>
      <c r="CB270" s="4" t="str">
        <f t="shared" si="70"/>
        <v>#DIV/0!</v>
      </c>
      <c r="CC270" s="4" t="str">
        <f t="shared" si="70"/>
        <v>#DIV/0!</v>
      </c>
      <c r="CD270" s="4" t="str">
        <f t="shared" si="70"/>
        <v>#DIV/0!</v>
      </c>
      <c r="CE270" s="4" t="str">
        <f t="shared" si="70"/>
        <v>#DIV/0!</v>
      </c>
      <c r="CF270" s="4" t="str">
        <f t="shared" si="70"/>
        <v>#DIV/0!</v>
      </c>
      <c r="CG270" s="4" t="str">
        <f t="shared" si="70"/>
        <v>#DIV/0!</v>
      </c>
      <c r="CH270" s="4" t="str">
        <f t="shared" si="70"/>
        <v>#DIV/0!</v>
      </c>
      <c r="CI270" s="4" t="str">
        <f t="shared" si="70"/>
        <v>#DIV/0!</v>
      </c>
      <c r="CJ270" s="4" t="str">
        <f t="shared" si="70"/>
        <v>#DIV/0!</v>
      </c>
    </row>
    <row r="271" ht="15.75" customHeight="1">
      <c r="A271" s="16"/>
      <c r="B271" s="4" t="s">
        <v>172</v>
      </c>
      <c r="C271" s="4" t="str">
        <f t="shared" ref="C271:CJ271" si="71">C172/$E73</f>
        <v>#DIV/0!</v>
      </c>
      <c r="D271" s="4" t="str">
        <f t="shared" si="71"/>
        <v>#DIV/0!</v>
      </c>
      <c r="E271" s="4" t="str">
        <f t="shared" si="71"/>
        <v>#DIV/0!</v>
      </c>
      <c r="F271" s="4" t="str">
        <f t="shared" si="71"/>
        <v>#DIV/0!</v>
      </c>
      <c r="G271" s="4" t="str">
        <f t="shared" si="71"/>
        <v>#DIV/0!</v>
      </c>
      <c r="H271" s="4" t="str">
        <f t="shared" si="71"/>
        <v>#DIV/0!</v>
      </c>
      <c r="I271" s="4" t="str">
        <f t="shared" si="71"/>
        <v>#DIV/0!</v>
      </c>
      <c r="J271" s="4" t="str">
        <f t="shared" si="71"/>
        <v>#DIV/0!</v>
      </c>
      <c r="K271" s="4" t="str">
        <f t="shared" si="71"/>
        <v>#DIV/0!</v>
      </c>
      <c r="L271" s="4" t="str">
        <f t="shared" si="71"/>
        <v>#DIV/0!</v>
      </c>
      <c r="M271" s="4" t="str">
        <f t="shared" si="71"/>
        <v>#DIV/0!</v>
      </c>
      <c r="N271" s="4" t="str">
        <f t="shared" si="71"/>
        <v>#DIV/0!</v>
      </c>
      <c r="O271" s="4" t="str">
        <f t="shared" si="71"/>
        <v>#DIV/0!</v>
      </c>
      <c r="P271" s="4" t="str">
        <f t="shared" si="71"/>
        <v>#DIV/0!</v>
      </c>
      <c r="Q271" s="4" t="str">
        <f t="shared" si="71"/>
        <v>#DIV/0!</v>
      </c>
      <c r="R271" s="4" t="str">
        <f t="shared" si="71"/>
        <v>#DIV/0!</v>
      </c>
      <c r="S271" s="4" t="str">
        <f t="shared" si="71"/>
        <v>#DIV/0!</v>
      </c>
      <c r="T271" s="4" t="str">
        <f t="shared" si="71"/>
        <v>#DIV/0!</v>
      </c>
      <c r="U271" s="4" t="str">
        <f t="shared" si="71"/>
        <v>#DIV/0!</v>
      </c>
      <c r="V271" s="4" t="str">
        <f t="shared" si="71"/>
        <v>#DIV/0!</v>
      </c>
      <c r="W271" s="4" t="str">
        <f t="shared" si="71"/>
        <v>#DIV/0!</v>
      </c>
      <c r="X271" s="4" t="str">
        <f t="shared" si="71"/>
        <v>#DIV/0!</v>
      </c>
      <c r="Y271" s="4" t="str">
        <f t="shared" si="71"/>
        <v>#DIV/0!</v>
      </c>
      <c r="Z271" s="4" t="str">
        <f t="shared" si="71"/>
        <v>#DIV/0!</v>
      </c>
      <c r="AA271" s="4" t="str">
        <f t="shared" si="71"/>
        <v>#DIV/0!</v>
      </c>
      <c r="AB271" s="4" t="str">
        <f t="shared" si="71"/>
        <v>#DIV/0!</v>
      </c>
      <c r="AC271" s="4" t="str">
        <f t="shared" si="71"/>
        <v>#DIV/0!</v>
      </c>
      <c r="AD271" s="4" t="str">
        <f t="shared" si="71"/>
        <v>#DIV/0!</v>
      </c>
      <c r="AE271" s="4" t="str">
        <f t="shared" si="71"/>
        <v>#DIV/0!</v>
      </c>
      <c r="AF271" s="4" t="str">
        <f t="shared" si="71"/>
        <v>#DIV/0!</v>
      </c>
      <c r="AG271" s="4" t="str">
        <f t="shared" si="71"/>
        <v>#DIV/0!</v>
      </c>
      <c r="AH271" s="4" t="str">
        <f t="shared" si="71"/>
        <v>#DIV/0!</v>
      </c>
      <c r="AI271" s="4" t="str">
        <f t="shared" si="71"/>
        <v>#DIV/0!</v>
      </c>
      <c r="AJ271" s="4" t="str">
        <f t="shared" si="71"/>
        <v>#DIV/0!</v>
      </c>
      <c r="AK271" s="4" t="str">
        <f t="shared" si="71"/>
        <v>#DIV/0!</v>
      </c>
      <c r="AL271" s="4" t="str">
        <f t="shared" si="71"/>
        <v>#DIV/0!</v>
      </c>
      <c r="AM271" s="4" t="str">
        <f t="shared" si="71"/>
        <v>#DIV/0!</v>
      </c>
      <c r="AN271" s="4" t="str">
        <f t="shared" si="71"/>
        <v>#DIV/0!</v>
      </c>
      <c r="AO271" s="4" t="str">
        <f t="shared" si="71"/>
        <v>#DIV/0!</v>
      </c>
      <c r="AP271" s="4" t="str">
        <f t="shared" si="71"/>
        <v>#DIV/0!</v>
      </c>
      <c r="AQ271" s="4" t="str">
        <f t="shared" si="71"/>
        <v>#DIV/0!</v>
      </c>
      <c r="AR271" s="4" t="str">
        <f t="shared" si="71"/>
        <v>#DIV/0!</v>
      </c>
      <c r="AS271" s="4" t="str">
        <f t="shared" si="71"/>
        <v>#DIV/0!</v>
      </c>
      <c r="AT271" s="4" t="str">
        <f t="shared" si="71"/>
        <v>#DIV/0!</v>
      </c>
      <c r="AU271" s="4" t="str">
        <f t="shared" si="71"/>
        <v>#DIV/0!</v>
      </c>
      <c r="AV271" s="4" t="str">
        <f t="shared" si="71"/>
        <v>#DIV/0!</v>
      </c>
      <c r="AW271" s="4" t="str">
        <f t="shared" si="71"/>
        <v>#DIV/0!</v>
      </c>
      <c r="AX271" s="4" t="str">
        <f t="shared" si="71"/>
        <v>#DIV/0!</v>
      </c>
      <c r="AY271" s="4" t="str">
        <f t="shared" si="71"/>
        <v>#DIV/0!</v>
      </c>
      <c r="AZ271" s="4" t="str">
        <f t="shared" si="71"/>
        <v>#DIV/0!</v>
      </c>
      <c r="BA271" s="4" t="str">
        <f t="shared" si="71"/>
        <v>#DIV/0!</v>
      </c>
      <c r="BB271" s="4" t="str">
        <f t="shared" si="71"/>
        <v>#DIV/0!</v>
      </c>
      <c r="BC271" s="4" t="str">
        <f t="shared" si="71"/>
        <v>#DIV/0!</v>
      </c>
      <c r="BD271" s="4" t="str">
        <f t="shared" si="71"/>
        <v>#DIV/0!</v>
      </c>
      <c r="BE271" s="4" t="str">
        <f t="shared" si="71"/>
        <v>#DIV/0!</v>
      </c>
      <c r="BF271" s="4" t="str">
        <f t="shared" si="71"/>
        <v>#DIV/0!</v>
      </c>
      <c r="BG271" s="4" t="str">
        <f t="shared" si="71"/>
        <v>#DIV/0!</v>
      </c>
      <c r="BH271" s="4" t="str">
        <f t="shared" si="71"/>
        <v>#DIV/0!</v>
      </c>
      <c r="BI271" s="4" t="str">
        <f t="shared" si="71"/>
        <v>#DIV/0!</v>
      </c>
      <c r="BJ271" s="4" t="str">
        <f t="shared" si="71"/>
        <v>#DIV/0!</v>
      </c>
      <c r="BK271" s="4" t="str">
        <f t="shared" si="71"/>
        <v>#DIV/0!</v>
      </c>
      <c r="BL271" s="4" t="str">
        <f t="shared" si="71"/>
        <v>#DIV/0!</v>
      </c>
      <c r="BM271" s="4" t="str">
        <f t="shared" si="71"/>
        <v>#DIV/0!</v>
      </c>
      <c r="BN271" s="4" t="str">
        <f t="shared" si="71"/>
        <v>#DIV/0!</v>
      </c>
      <c r="BO271" s="4" t="str">
        <f t="shared" si="71"/>
        <v>#DIV/0!</v>
      </c>
      <c r="BP271" s="4" t="str">
        <f t="shared" si="71"/>
        <v>#DIV/0!</v>
      </c>
      <c r="BQ271" s="4" t="str">
        <f t="shared" si="71"/>
        <v>#DIV/0!</v>
      </c>
      <c r="BR271" s="4" t="str">
        <f t="shared" si="71"/>
        <v>#DIV/0!</v>
      </c>
      <c r="BS271" s="4" t="str">
        <f t="shared" si="71"/>
        <v>#DIV/0!</v>
      </c>
      <c r="BT271" s="4" t="str">
        <f t="shared" si="71"/>
        <v>#DIV/0!</v>
      </c>
      <c r="BU271" s="4" t="str">
        <f t="shared" si="71"/>
        <v>#DIV/0!</v>
      </c>
      <c r="BV271" s="4" t="str">
        <f t="shared" si="71"/>
        <v>#DIV/0!</v>
      </c>
      <c r="BW271" s="4" t="str">
        <f t="shared" si="71"/>
        <v>#DIV/0!</v>
      </c>
      <c r="BX271" s="4" t="str">
        <f t="shared" si="71"/>
        <v>#DIV/0!</v>
      </c>
      <c r="BY271" s="4" t="str">
        <f t="shared" si="71"/>
        <v>#DIV/0!</v>
      </c>
      <c r="BZ271" s="4" t="str">
        <f t="shared" si="71"/>
        <v>#DIV/0!</v>
      </c>
      <c r="CA271" s="4" t="str">
        <f t="shared" si="71"/>
        <v>#DIV/0!</v>
      </c>
      <c r="CB271" s="4" t="str">
        <f t="shared" si="71"/>
        <v>#DIV/0!</v>
      </c>
      <c r="CC271" s="4" t="str">
        <f t="shared" si="71"/>
        <v>#DIV/0!</v>
      </c>
      <c r="CD271" s="4" t="str">
        <f t="shared" si="71"/>
        <v>#DIV/0!</v>
      </c>
      <c r="CE271" s="4" t="str">
        <f t="shared" si="71"/>
        <v>#DIV/0!</v>
      </c>
      <c r="CF271" s="4" t="str">
        <f t="shared" si="71"/>
        <v>#DIV/0!</v>
      </c>
      <c r="CG271" s="4" t="str">
        <f t="shared" si="71"/>
        <v>#DIV/0!</v>
      </c>
      <c r="CH271" s="4" t="str">
        <f t="shared" si="71"/>
        <v>#DIV/0!</v>
      </c>
      <c r="CI271" s="4" t="str">
        <f t="shared" si="71"/>
        <v>#DIV/0!</v>
      </c>
      <c r="CJ271" s="4" t="str">
        <f t="shared" si="71"/>
        <v>#DIV/0!</v>
      </c>
    </row>
    <row r="272" ht="15.75" customHeight="1">
      <c r="A272" s="8" t="s">
        <v>70</v>
      </c>
      <c r="B272" s="4" t="s">
        <v>173</v>
      </c>
      <c r="C272" s="4" t="str">
        <f t="shared" ref="C272:CJ272" si="72">C173/$E74</f>
        <v>#DIV/0!</v>
      </c>
      <c r="D272" s="4" t="str">
        <f t="shared" si="72"/>
        <v>#DIV/0!</v>
      </c>
      <c r="E272" s="4" t="str">
        <f t="shared" si="72"/>
        <v>#DIV/0!</v>
      </c>
      <c r="F272" s="4" t="str">
        <f t="shared" si="72"/>
        <v>#DIV/0!</v>
      </c>
      <c r="G272" s="4" t="str">
        <f t="shared" si="72"/>
        <v>#DIV/0!</v>
      </c>
      <c r="H272" s="4" t="str">
        <f t="shared" si="72"/>
        <v>#DIV/0!</v>
      </c>
      <c r="I272" s="4" t="str">
        <f t="shared" si="72"/>
        <v>#DIV/0!</v>
      </c>
      <c r="J272" s="4" t="str">
        <f t="shared" si="72"/>
        <v>#DIV/0!</v>
      </c>
      <c r="K272" s="4" t="str">
        <f t="shared" si="72"/>
        <v>#DIV/0!</v>
      </c>
      <c r="L272" s="4" t="str">
        <f t="shared" si="72"/>
        <v>#DIV/0!</v>
      </c>
      <c r="M272" s="4" t="str">
        <f t="shared" si="72"/>
        <v>#DIV/0!</v>
      </c>
      <c r="N272" s="4" t="str">
        <f t="shared" si="72"/>
        <v>#DIV/0!</v>
      </c>
      <c r="O272" s="4" t="str">
        <f t="shared" si="72"/>
        <v>#DIV/0!</v>
      </c>
      <c r="P272" s="4" t="str">
        <f t="shared" si="72"/>
        <v>#DIV/0!</v>
      </c>
      <c r="Q272" s="4" t="str">
        <f t="shared" si="72"/>
        <v>#DIV/0!</v>
      </c>
      <c r="R272" s="4" t="str">
        <f t="shared" si="72"/>
        <v>#DIV/0!</v>
      </c>
      <c r="S272" s="4" t="str">
        <f t="shared" si="72"/>
        <v>#DIV/0!</v>
      </c>
      <c r="T272" s="4" t="str">
        <f t="shared" si="72"/>
        <v>#DIV/0!</v>
      </c>
      <c r="U272" s="4" t="str">
        <f t="shared" si="72"/>
        <v>#DIV/0!</v>
      </c>
      <c r="V272" s="4" t="str">
        <f t="shared" si="72"/>
        <v>#DIV/0!</v>
      </c>
      <c r="W272" s="4" t="str">
        <f t="shared" si="72"/>
        <v>#DIV/0!</v>
      </c>
      <c r="X272" s="4" t="str">
        <f t="shared" si="72"/>
        <v>#DIV/0!</v>
      </c>
      <c r="Y272" s="4" t="str">
        <f t="shared" si="72"/>
        <v>#DIV/0!</v>
      </c>
      <c r="Z272" s="4" t="str">
        <f t="shared" si="72"/>
        <v>#DIV/0!</v>
      </c>
      <c r="AA272" s="4" t="str">
        <f t="shared" si="72"/>
        <v>#DIV/0!</v>
      </c>
      <c r="AB272" s="4" t="str">
        <f t="shared" si="72"/>
        <v>#DIV/0!</v>
      </c>
      <c r="AC272" s="4" t="str">
        <f t="shared" si="72"/>
        <v>#DIV/0!</v>
      </c>
      <c r="AD272" s="4" t="str">
        <f t="shared" si="72"/>
        <v>#DIV/0!</v>
      </c>
      <c r="AE272" s="4" t="str">
        <f t="shared" si="72"/>
        <v>#DIV/0!</v>
      </c>
      <c r="AF272" s="4" t="str">
        <f t="shared" si="72"/>
        <v>#DIV/0!</v>
      </c>
      <c r="AG272" s="4" t="str">
        <f t="shared" si="72"/>
        <v>#DIV/0!</v>
      </c>
      <c r="AH272" s="4" t="str">
        <f t="shared" si="72"/>
        <v>#DIV/0!</v>
      </c>
      <c r="AI272" s="4" t="str">
        <f t="shared" si="72"/>
        <v>#DIV/0!</v>
      </c>
      <c r="AJ272" s="4" t="str">
        <f t="shared" si="72"/>
        <v>#DIV/0!</v>
      </c>
      <c r="AK272" s="4" t="str">
        <f t="shared" si="72"/>
        <v>#DIV/0!</v>
      </c>
      <c r="AL272" s="4" t="str">
        <f t="shared" si="72"/>
        <v>#DIV/0!</v>
      </c>
      <c r="AM272" s="4" t="str">
        <f t="shared" si="72"/>
        <v>#DIV/0!</v>
      </c>
      <c r="AN272" s="4" t="str">
        <f t="shared" si="72"/>
        <v>#DIV/0!</v>
      </c>
      <c r="AO272" s="4" t="str">
        <f t="shared" si="72"/>
        <v>#DIV/0!</v>
      </c>
      <c r="AP272" s="4" t="str">
        <f t="shared" si="72"/>
        <v>#DIV/0!</v>
      </c>
      <c r="AQ272" s="4" t="str">
        <f t="shared" si="72"/>
        <v>#DIV/0!</v>
      </c>
      <c r="AR272" s="4" t="str">
        <f t="shared" si="72"/>
        <v>#DIV/0!</v>
      </c>
      <c r="AS272" s="4" t="str">
        <f t="shared" si="72"/>
        <v>#DIV/0!</v>
      </c>
      <c r="AT272" s="4" t="str">
        <f t="shared" si="72"/>
        <v>#DIV/0!</v>
      </c>
      <c r="AU272" s="4" t="str">
        <f t="shared" si="72"/>
        <v>#DIV/0!</v>
      </c>
      <c r="AV272" s="4" t="str">
        <f t="shared" si="72"/>
        <v>#DIV/0!</v>
      </c>
      <c r="AW272" s="4" t="str">
        <f t="shared" si="72"/>
        <v>#DIV/0!</v>
      </c>
      <c r="AX272" s="4" t="str">
        <f t="shared" si="72"/>
        <v>#DIV/0!</v>
      </c>
      <c r="AY272" s="4" t="str">
        <f t="shared" si="72"/>
        <v>#DIV/0!</v>
      </c>
      <c r="AZ272" s="4" t="str">
        <f t="shared" si="72"/>
        <v>#DIV/0!</v>
      </c>
      <c r="BA272" s="4" t="str">
        <f t="shared" si="72"/>
        <v>#DIV/0!</v>
      </c>
      <c r="BB272" s="4" t="str">
        <f t="shared" si="72"/>
        <v>#DIV/0!</v>
      </c>
      <c r="BC272" s="4" t="str">
        <f t="shared" si="72"/>
        <v>#DIV/0!</v>
      </c>
      <c r="BD272" s="4" t="str">
        <f t="shared" si="72"/>
        <v>#DIV/0!</v>
      </c>
      <c r="BE272" s="4" t="str">
        <f t="shared" si="72"/>
        <v>#DIV/0!</v>
      </c>
      <c r="BF272" s="4" t="str">
        <f t="shared" si="72"/>
        <v>#DIV/0!</v>
      </c>
      <c r="BG272" s="4" t="str">
        <f t="shared" si="72"/>
        <v>#DIV/0!</v>
      </c>
      <c r="BH272" s="4" t="str">
        <f t="shared" si="72"/>
        <v>#DIV/0!</v>
      </c>
      <c r="BI272" s="4" t="str">
        <f t="shared" si="72"/>
        <v>#DIV/0!</v>
      </c>
      <c r="BJ272" s="4" t="str">
        <f t="shared" si="72"/>
        <v>#DIV/0!</v>
      </c>
      <c r="BK272" s="4" t="str">
        <f t="shared" si="72"/>
        <v>#DIV/0!</v>
      </c>
      <c r="BL272" s="4" t="str">
        <f t="shared" si="72"/>
        <v>#DIV/0!</v>
      </c>
      <c r="BM272" s="4" t="str">
        <f t="shared" si="72"/>
        <v>#DIV/0!</v>
      </c>
      <c r="BN272" s="4" t="str">
        <f t="shared" si="72"/>
        <v>#DIV/0!</v>
      </c>
      <c r="BO272" s="4" t="str">
        <f t="shared" si="72"/>
        <v>#DIV/0!</v>
      </c>
      <c r="BP272" s="4" t="str">
        <f t="shared" si="72"/>
        <v>#DIV/0!</v>
      </c>
      <c r="BQ272" s="4" t="str">
        <f t="shared" si="72"/>
        <v>#DIV/0!</v>
      </c>
      <c r="BR272" s="4" t="str">
        <f t="shared" si="72"/>
        <v>#DIV/0!</v>
      </c>
      <c r="BS272" s="4" t="str">
        <f t="shared" si="72"/>
        <v>#DIV/0!</v>
      </c>
      <c r="BT272" s="4" t="str">
        <f t="shared" si="72"/>
        <v>#DIV/0!</v>
      </c>
      <c r="BU272" s="4" t="str">
        <f t="shared" si="72"/>
        <v>#DIV/0!</v>
      </c>
      <c r="BV272" s="4" t="str">
        <f t="shared" si="72"/>
        <v>#DIV/0!</v>
      </c>
      <c r="BW272" s="4" t="str">
        <f t="shared" si="72"/>
        <v>#DIV/0!</v>
      </c>
      <c r="BX272" s="4" t="str">
        <f t="shared" si="72"/>
        <v>#DIV/0!</v>
      </c>
      <c r="BY272" s="4" t="str">
        <f t="shared" si="72"/>
        <v>#DIV/0!</v>
      </c>
      <c r="BZ272" s="4" t="str">
        <f t="shared" si="72"/>
        <v>#DIV/0!</v>
      </c>
      <c r="CA272" s="4" t="str">
        <f t="shared" si="72"/>
        <v>#DIV/0!</v>
      </c>
      <c r="CB272" s="4" t="str">
        <f t="shared" si="72"/>
        <v>#DIV/0!</v>
      </c>
      <c r="CC272" s="4" t="str">
        <f t="shared" si="72"/>
        <v>#DIV/0!</v>
      </c>
      <c r="CD272" s="4" t="str">
        <f t="shared" si="72"/>
        <v>#DIV/0!</v>
      </c>
      <c r="CE272" s="4" t="str">
        <f t="shared" si="72"/>
        <v>#DIV/0!</v>
      </c>
      <c r="CF272" s="4" t="str">
        <f t="shared" si="72"/>
        <v>#DIV/0!</v>
      </c>
      <c r="CG272" s="4" t="str">
        <f t="shared" si="72"/>
        <v>#DIV/0!</v>
      </c>
      <c r="CH272" s="4" t="str">
        <f t="shared" si="72"/>
        <v>#DIV/0!</v>
      </c>
      <c r="CI272" s="4" t="str">
        <f t="shared" si="72"/>
        <v>#DIV/0!</v>
      </c>
      <c r="CJ272" s="4" t="str">
        <f t="shared" si="72"/>
        <v>#DIV/0!</v>
      </c>
    </row>
    <row r="273" ht="15.75" customHeight="1">
      <c r="A273" s="15"/>
      <c r="B273" s="4" t="s">
        <v>174</v>
      </c>
      <c r="C273" s="4" t="str">
        <f t="shared" ref="C273:CJ273" si="73">C174/$E75</f>
        <v>#DIV/0!</v>
      </c>
      <c r="D273" s="4" t="str">
        <f t="shared" si="73"/>
        <v>#DIV/0!</v>
      </c>
      <c r="E273" s="4" t="str">
        <f t="shared" si="73"/>
        <v>#DIV/0!</v>
      </c>
      <c r="F273" s="4" t="str">
        <f t="shared" si="73"/>
        <v>#DIV/0!</v>
      </c>
      <c r="G273" s="4" t="str">
        <f t="shared" si="73"/>
        <v>#DIV/0!</v>
      </c>
      <c r="H273" s="4" t="str">
        <f t="shared" si="73"/>
        <v>#DIV/0!</v>
      </c>
      <c r="I273" s="4" t="str">
        <f t="shared" si="73"/>
        <v>#DIV/0!</v>
      </c>
      <c r="J273" s="4" t="str">
        <f t="shared" si="73"/>
        <v>#DIV/0!</v>
      </c>
      <c r="K273" s="4" t="str">
        <f t="shared" si="73"/>
        <v>#DIV/0!</v>
      </c>
      <c r="L273" s="4" t="str">
        <f t="shared" si="73"/>
        <v>#DIV/0!</v>
      </c>
      <c r="M273" s="4" t="str">
        <f t="shared" si="73"/>
        <v>#DIV/0!</v>
      </c>
      <c r="N273" s="4" t="str">
        <f t="shared" si="73"/>
        <v>#DIV/0!</v>
      </c>
      <c r="O273" s="4" t="str">
        <f t="shared" si="73"/>
        <v>#DIV/0!</v>
      </c>
      <c r="P273" s="4" t="str">
        <f t="shared" si="73"/>
        <v>#DIV/0!</v>
      </c>
      <c r="Q273" s="4" t="str">
        <f t="shared" si="73"/>
        <v>#DIV/0!</v>
      </c>
      <c r="R273" s="4" t="str">
        <f t="shared" si="73"/>
        <v>#DIV/0!</v>
      </c>
      <c r="S273" s="4" t="str">
        <f t="shared" si="73"/>
        <v>#DIV/0!</v>
      </c>
      <c r="T273" s="4" t="str">
        <f t="shared" si="73"/>
        <v>#DIV/0!</v>
      </c>
      <c r="U273" s="4" t="str">
        <f t="shared" si="73"/>
        <v>#DIV/0!</v>
      </c>
      <c r="V273" s="4" t="str">
        <f t="shared" si="73"/>
        <v>#DIV/0!</v>
      </c>
      <c r="W273" s="4" t="str">
        <f t="shared" si="73"/>
        <v>#DIV/0!</v>
      </c>
      <c r="X273" s="4" t="str">
        <f t="shared" si="73"/>
        <v>#DIV/0!</v>
      </c>
      <c r="Y273" s="4" t="str">
        <f t="shared" si="73"/>
        <v>#DIV/0!</v>
      </c>
      <c r="Z273" s="4" t="str">
        <f t="shared" si="73"/>
        <v>#DIV/0!</v>
      </c>
      <c r="AA273" s="4" t="str">
        <f t="shared" si="73"/>
        <v>#DIV/0!</v>
      </c>
      <c r="AB273" s="4" t="str">
        <f t="shared" si="73"/>
        <v>#DIV/0!</v>
      </c>
      <c r="AC273" s="4" t="str">
        <f t="shared" si="73"/>
        <v>#DIV/0!</v>
      </c>
      <c r="AD273" s="4" t="str">
        <f t="shared" si="73"/>
        <v>#DIV/0!</v>
      </c>
      <c r="AE273" s="4" t="str">
        <f t="shared" si="73"/>
        <v>#DIV/0!</v>
      </c>
      <c r="AF273" s="4" t="str">
        <f t="shared" si="73"/>
        <v>#DIV/0!</v>
      </c>
      <c r="AG273" s="4" t="str">
        <f t="shared" si="73"/>
        <v>#DIV/0!</v>
      </c>
      <c r="AH273" s="4" t="str">
        <f t="shared" si="73"/>
        <v>#DIV/0!</v>
      </c>
      <c r="AI273" s="4" t="str">
        <f t="shared" si="73"/>
        <v>#DIV/0!</v>
      </c>
      <c r="AJ273" s="4" t="str">
        <f t="shared" si="73"/>
        <v>#DIV/0!</v>
      </c>
      <c r="AK273" s="4" t="str">
        <f t="shared" si="73"/>
        <v>#DIV/0!</v>
      </c>
      <c r="AL273" s="4" t="str">
        <f t="shared" si="73"/>
        <v>#DIV/0!</v>
      </c>
      <c r="AM273" s="4" t="str">
        <f t="shared" si="73"/>
        <v>#DIV/0!</v>
      </c>
      <c r="AN273" s="4" t="str">
        <f t="shared" si="73"/>
        <v>#DIV/0!</v>
      </c>
      <c r="AO273" s="4" t="str">
        <f t="shared" si="73"/>
        <v>#DIV/0!</v>
      </c>
      <c r="AP273" s="4" t="str">
        <f t="shared" si="73"/>
        <v>#DIV/0!</v>
      </c>
      <c r="AQ273" s="4" t="str">
        <f t="shared" si="73"/>
        <v>#DIV/0!</v>
      </c>
      <c r="AR273" s="4" t="str">
        <f t="shared" si="73"/>
        <v>#DIV/0!</v>
      </c>
      <c r="AS273" s="4" t="str">
        <f t="shared" si="73"/>
        <v>#DIV/0!</v>
      </c>
      <c r="AT273" s="4" t="str">
        <f t="shared" si="73"/>
        <v>#DIV/0!</v>
      </c>
      <c r="AU273" s="4" t="str">
        <f t="shared" si="73"/>
        <v>#DIV/0!</v>
      </c>
      <c r="AV273" s="4" t="str">
        <f t="shared" si="73"/>
        <v>#DIV/0!</v>
      </c>
      <c r="AW273" s="4" t="str">
        <f t="shared" si="73"/>
        <v>#DIV/0!</v>
      </c>
      <c r="AX273" s="4" t="str">
        <f t="shared" si="73"/>
        <v>#DIV/0!</v>
      </c>
      <c r="AY273" s="4" t="str">
        <f t="shared" si="73"/>
        <v>#DIV/0!</v>
      </c>
      <c r="AZ273" s="4" t="str">
        <f t="shared" si="73"/>
        <v>#DIV/0!</v>
      </c>
      <c r="BA273" s="4" t="str">
        <f t="shared" si="73"/>
        <v>#DIV/0!</v>
      </c>
      <c r="BB273" s="4" t="str">
        <f t="shared" si="73"/>
        <v>#DIV/0!</v>
      </c>
      <c r="BC273" s="4" t="str">
        <f t="shared" si="73"/>
        <v>#DIV/0!</v>
      </c>
      <c r="BD273" s="4" t="str">
        <f t="shared" si="73"/>
        <v>#DIV/0!</v>
      </c>
      <c r="BE273" s="4" t="str">
        <f t="shared" si="73"/>
        <v>#DIV/0!</v>
      </c>
      <c r="BF273" s="4" t="str">
        <f t="shared" si="73"/>
        <v>#DIV/0!</v>
      </c>
      <c r="BG273" s="4" t="str">
        <f t="shared" si="73"/>
        <v>#DIV/0!</v>
      </c>
      <c r="BH273" s="4" t="str">
        <f t="shared" si="73"/>
        <v>#DIV/0!</v>
      </c>
      <c r="BI273" s="4" t="str">
        <f t="shared" si="73"/>
        <v>#DIV/0!</v>
      </c>
      <c r="BJ273" s="4" t="str">
        <f t="shared" si="73"/>
        <v>#DIV/0!</v>
      </c>
      <c r="BK273" s="4" t="str">
        <f t="shared" si="73"/>
        <v>#DIV/0!</v>
      </c>
      <c r="BL273" s="4" t="str">
        <f t="shared" si="73"/>
        <v>#DIV/0!</v>
      </c>
      <c r="BM273" s="4" t="str">
        <f t="shared" si="73"/>
        <v>#DIV/0!</v>
      </c>
      <c r="BN273" s="4" t="str">
        <f t="shared" si="73"/>
        <v>#DIV/0!</v>
      </c>
      <c r="BO273" s="4" t="str">
        <f t="shared" si="73"/>
        <v>#DIV/0!</v>
      </c>
      <c r="BP273" s="4" t="str">
        <f t="shared" si="73"/>
        <v>#DIV/0!</v>
      </c>
      <c r="BQ273" s="4" t="str">
        <f t="shared" si="73"/>
        <v>#DIV/0!</v>
      </c>
      <c r="BR273" s="4" t="str">
        <f t="shared" si="73"/>
        <v>#DIV/0!</v>
      </c>
      <c r="BS273" s="4" t="str">
        <f t="shared" si="73"/>
        <v>#DIV/0!</v>
      </c>
      <c r="BT273" s="4" t="str">
        <f t="shared" si="73"/>
        <v>#DIV/0!</v>
      </c>
      <c r="BU273" s="4" t="str">
        <f t="shared" si="73"/>
        <v>#DIV/0!</v>
      </c>
      <c r="BV273" s="4" t="str">
        <f t="shared" si="73"/>
        <v>#DIV/0!</v>
      </c>
      <c r="BW273" s="4" t="str">
        <f t="shared" si="73"/>
        <v>#DIV/0!</v>
      </c>
      <c r="BX273" s="4" t="str">
        <f t="shared" si="73"/>
        <v>#DIV/0!</v>
      </c>
      <c r="BY273" s="4" t="str">
        <f t="shared" si="73"/>
        <v>#DIV/0!</v>
      </c>
      <c r="BZ273" s="4" t="str">
        <f t="shared" si="73"/>
        <v>#DIV/0!</v>
      </c>
      <c r="CA273" s="4" t="str">
        <f t="shared" si="73"/>
        <v>#DIV/0!</v>
      </c>
      <c r="CB273" s="4" t="str">
        <f t="shared" si="73"/>
        <v>#DIV/0!</v>
      </c>
      <c r="CC273" s="4" t="str">
        <f t="shared" si="73"/>
        <v>#DIV/0!</v>
      </c>
      <c r="CD273" s="4" t="str">
        <f t="shared" si="73"/>
        <v>#DIV/0!</v>
      </c>
      <c r="CE273" s="4" t="str">
        <f t="shared" si="73"/>
        <v>#DIV/0!</v>
      </c>
      <c r="CF273" s="4" t="str">
        <f t="shared" si="73"/>
        <v>#DIV/0!</v>
      </c>
      <c r="CG273" s="4" t="str">
        <f t="shared" si="73"/>
        <v>#DIV/0!</v>
      </c>
      <c r="CH273" s="4" t="str">
        <f t="shared" si="73"/>
        <v>#DIV/0!</v>
      </c>
      <c r="CI273" s="4" t="str">
        <f t="shared" si="73"/>
        <v>#DIV/0!</v>
      </c>
      <c r="CJ273" s="4" t="str">
        <f t="shared" si="73"/>
        <v>#DIV/0!</v>
      </c>
    </row>
    <row r="274" ht="15.75" customHeight="1">
      <c r="A274" s="15"/>
      <c r="B274" s="4" t="s">
        <v>175</v>
      </c>
      <c r="C274" s="4" t="str">
        <f t="shared" ref="C274:CJ274" si="74">C175/$E76</f>
        <v>#DIV/0!</v>
      </c>
      <c r="D274" s="4" t="str">
        <f t="shared" si="74"/>
        <v>#DIV/0!</v>
      </c>
      <c r="E274" s="4" t="str">
        <f t="shared" si="74"/>
        <v>#DIV/0!</v>
      </c>
      <c r="F274" s="4" t="str">
        <f t="shared" si="74"/>
        <v>#DIV/0!</v>
      </c>
      <c r="G274" s="4" t="str">
        <f t="shared" si="74"/>
        <v>#DIV/0!</v>
      </c>
      <c r="H274" s="4" t="str">
        <f t="shared" si="74"/>
        <v>#DIV/0!</v>
      </c>
      <c r="I274" s="4" t="str">
        <f t="shared" si="74"/>
        <v>#DIV/0!</v>
      </c>
      <c r="J274" s="4" t="str">
        <f t="shared" si="74"/>
        <v>#DIV/0!</v>
      </c>
      <c r="K274" s="4" t="str">
        <f t="shared" si="74"/>
        <v>#DIV/0!</v>
      </c>
      <c r="L274" s="4" t="str">
        <f t="shared" si="74"/>
        <v>#DIV/0!</v>
      </c>
      <c r="M274" s="4" t="str">
        <f t="shared" si="74"/>
        <v>#DIV/0!</v>
      </c>
      <c r="N274" s="4" t="str">
        <f t="shared" si="74"/>
        <v>#DIV/0!</v>
      </c>
      <c r="O274" s="4" t="str">
        <f t="shared" si="74"/>
        <v>#DIV/0!</v>
      </c>
      <c r="P274" s="4" t="str">
        <f t="shared" si="74"/>
        <v>#DIV/0!</v>
      </c>
      <c r="Q274" s="4" t="str">
        <f t="shared" si="74"/>
        <v>#DIV/0!</v>
      </c>
      <c r="R274" s="4" t="str">
        <f t="shared" si="74"/>
        <v>#DIV/0!</v>
      </c>
      <c r="S274" s="4" t="str">
        <f t="shared" si="74"/>
        <v>#DIV/0!</v>
      </c>
      <c r="T274" s="4" t="str">
        <f t="shared" si="74"/>
        <v>#DIV/0!</v>
      </c>
      <c r="U274" s="4" t="str">
        <f t="shared" si="74"/>
        <v>#DIV/0!</v>
      </c>
      <c r="V274" s="4" t="str">
        <f t="shared" si="74"/>
        <v>#DIV/0!</v>
      </c>
      <c r="W274" s="4" t="str">
        <f t="shared" si="74"/>
        <v>#DIV/0!</v>
      </c>
      <c r="X274" s="4" t="str">
        <f t="shared" si="74"/>
        <v>#DIV/0!</v>
      </c>
      <c r="Y274" s="4" t="str">
        <f t="shared" si="74"/>
        <v>#DIV/0!</v>
      </c>
      <c r="Z274" s="4" t="str">
        <f t="shared" si="74"/>
        <v>#DIV/0!</v>
      </c>
      <c r="AA274" s="4" t="str">
        <f t="shared" si="74"/>
        <v>#DIV/0!</v>
      </c>
      <c r="AB274" s="4" t="str">
        <f t="shared" si="74"/>
        <v>#DIV/0!</v>
      </c>
      <c r="AC274" s="4" t="str">
        <f t="shared" si="74"/>
        <v>#DIV/0!</v>
      </c>
      <c r="AD274" s="4" t="str">
        <f t="shared" si="74"/>
        <v>#DIV/0!</v>
      </c>
      <c r="AE274" s="4" t="str">
        <f t="shared" si="74"/>
        <v>#DIV/0!</v>
      </c>
      <c r="AF274" s="4" t="str">
        <f t="shared" si="74"/>
        <v>#DIV/0!</v>
      </c>
      <c r="AG274" s="4" t="str">
        <f t="shared" si="74"/>
        <v>#DIV/0!</v>
      </c>
      <c r="AH274" s="4" t="str">
        <f t="shared" si="74"/>
        <v>#DIV/0!</v>
      </c>
      <c r="AI274" s="4" t="str">
        <f t="shared" si="74"/>
        <v>#DIV/0!</v>
      </c>
      <c r="AJ274" s="4" t="str">
        <f t="shared" si="74"/>
        <v>#DIV/0!</v>
      </c>
      <c r="AK274" s="4" t="str">
        <f t="shared" si="74"/>
        <v>#DIV/0!</v>
      </c>
      <c r="AL274" s="4" t="str">
        <f t="shared" si="74"/>
        <v>#DIV/0!</v>
      </c>
      <c r="AM274" s="4" t="str">
        <f t="shared" si="74"/>
        <v>#DIV/0!</v>
      </c>
      <c r="AN274" s="4" t="str">
        <f t="shared" si="74"/>
        <v>#DIV/0!</v>
      </c>
      <c r="AO274" s="4" t="str">
        <f t="shared" si="74"/>
        <v>#DIV/0!</v>
      </c>
      <c r="AP274" s="4" t="str">
        <f t="shared" si="74"/>
        <v>#DIV/0!</v>
      </c>
      <c r="AQ274" s="4" t="str">
        <f t="shared" si="74"/>
        <v>#DIV/0!</v>
      </c>
      <c r="AR274" s="4" t="str">
        <f t="shared" si="74"/>
        <v>#DIV/0!</v>
      </c>
      <c r="AS274" s="4" t="str">
        <f t="shared" si="74"/>
        <v>#DIV/0!</v>
      </c>
      <c r="AT274" s="4" t="str">
        <f t="shared" si="74"/>
        <v>#DIV/0!</v>
      </c>
      <c r="AU274" s="4" t="str">
        <f t="shared" si="74"/>
        <v>#DIV/0!</v>
      </c>
      <c r="AV274" s="4" t="str">
        <f t="shared" si="74"/>
        <v>#DIV/0!</v>
      </c>
      <c r="AW274" s="4" t="str">
        <f t="shared" si="74"/>
        <v>#DIV/0!</v>
      </c>
      <c r="AX274" s="4" t="str">
        <f t="shared" si="74"/>
        <v>#DIV/0!</v>
      </c>
      <c r="AY274" s="4" t="str">
        <f t="shared" si="74"/>
        <v>#DIV/0!</v>
      </c>
      <c r="AZ274" s="4" t="str">
        <f t="shared" si="74"/>
        <v>#DIV/0!</v>
      </c>
      <c r="BA274" s="4" t="str">
        <f t="shared" si="74"/>
        <v>#DIV/0!</v>
      </c>
      <c r="BB274" s="4" t="str">
        <f t="shared" si="74"/>
        <v>#DIV/0!</v>
      </c>
      <c r="BC274" s="4" t="str">
        <f t="shared" si="74"/>
        <v>#DIV/0!</v>
      </c>
      <c r="BD274" s="4" t="str">
        <f t="shared" si="74"/>
        <v>#DIV/0!</v>
      </c>
      <c r="BE274" s="4" t="str">
        <f t="shared" si="74"/>
        <v>#DIV/0!</v>
      </c>
      <c r="BF274" s="4" t="str">
        <f t="shared" si="74"/>
        <v>#DIV/0!</v>
      </c>
      <c r="BG274" s="4" t="str">
        <f t="shared" si="74"/>
        <v>#DIV/0!</v>
      </c>
      <c r="BH274" s="4" t="str">
        <f t="shared" si="74"/>
        <v>#DIV/0!</v>
      </c>
      <c r="BI274" s="4" t="str">
        <f t="shared" si="74"/>
        <v>#DIV/0!</v>
      </c>
      <c r="BJ274" s="4" t="str">
        <f t="shared" si="74"/>
        <v>#DIV/0!</v>
      </c>
      <c r="BK274" s="4" t="str">
        <f t="shared" si="74"/>
        <v>#DIV/0!</v>
      </c>
      <c r="BL274" s="4" t="str">
        <f t="shared" si="74"/>
        <v>#DIV/0!</v>
      </c>
      <c r="BM274" s="4" t="str">
        <f t="shared" si="74"/>
        <v>#DIV/0!</v>
      </c>
      <c r="BN274" s="4" t="str">
        <f t="shared" si="74"/>
        <v>#DIV/0!</v>
      </c>
      <c r="BO274" s="4" t="str">
        <f t="shared" si="74"/>
        <v>#DIV/0!</v>
      </c>
      <c r="BP274" s="4" t="str">
        <f t="shared" si="74"/>
        <v>#DIV/0!</v>
      </c>
      <c r="BQ274" s="4" t="str">
        <f t="shared" si="74"/>
        <v>#DIV/0!</v>
      </c>
      <c r="BR274" s="4" t="str">
        <f t="shared" si="74"/>
        <v>#DIV/0!</v>
      </c>
      <c r="BS274" s="4" t="str">
        <f t="shared" si="74"/>
        <v>#DIV/0!</v>
      </c>
      <c r="BT274" s="4" t="str">
        <f t="shared" si="74"/>
        <v>#DIV/0!</v>
      </c>
      <c r="BU274" s="4" t="str">
        <f t="shared" si="74"/>
        <v>#DIV/0!</v>
      </c>
      <c r="BV274" s="4" t="str">
        <f t="shared" si="74"/>
        <v>#DIV/0!</v>
      </c>
      <c r="BW274" s="4" t="str">
        <f t="shared" si="74"/>
        <v>#DIV/0!</v>
      </c>
      <c r="BX274" s="4" t="str">
        <f t="shared" si="74"/>
        <v>#DIV/0!</v>
      </c>
      <c r="BY274" s="4" t="str">
        <f t="shared" si="74"/>
        <v>#DIV/0!</v>
      </c>
      <c r="BZ274" s="4" t="str">
        <f t="shared" si="74"/>
        <v>#DIV/0!</v>
      </c>
      <c r="CA274" s="4" t="str">
        <f t="shared" si="74"/>
        <v>#DIV/0!</v>
      </c>
      <c r="CB274" s="4" t="str">
        <f t="shared" si="74"/>
        <v>#DIV/0!</v>
      </c>
      <c r="CC274" s="4" t="str">
        <f t="shared" si="74"/>
        <v>#DIV/0!</v>
      </c>
      <c r="CD274" s="4" t="str">
        <f t="shared" si="74"/>
        <v>#DIV/0!</v>
      </c>
      <c r="CE274" s="4" t="str">
        <f t="shared" si="74"/>
        <v>#DIV/0!</v>
      </c>
      <c r="CF274" s="4" t="str">
        <f t="shared" si="74"/>
        <v>#DIV/0!</v>
      </c>
      <c r="CG274" s="4" t="str">
        <f t="shared" si="74"/>
        <v>#DIV/0!</v>
      </c>
      <c r="CH274" s="4" t="str">
        <f t="shared" si="74"/>
        <v>#DIV/0!</v>
      </c>
      <c r="CI274" s="4" t="str">
        <f t="shared" si="74"/>
        <v>#DIV/0!</v>
      </c>
      <c r="CJ274" s="4" t="str">
        <f t="shared" si="74"/>
        <v>#DIV/0!</v>
      </c>
    </row>
    <row r="275" ht="15.75" customHeight="1">
      <c r="A275" s="15"/>
      <c r="B275" s="4" t="s">
        <v>176</v>
      </c>
      <c r="C275" s="4" t="str">
        <f t="shared" ref="C275:CJ275" si="75">C176/$E77</f>
        <v>#DIV/0!</v>
      </c>
      <c r="D275" s="4" t="str">
        <f t="shared" si="75"/>
        <v>#DIV/0!</v>
      </c>
      <c r="E275" s="4" t="str">
        <f t="shared" si="75"/>
        <v>#DIV/0!</v>
      </c>
      <c r="F275" s="4" t="str">
        <f t="shared" si="75"/>
        <v>#DIV/0!</v>
      </c>
      <c r="G275" s="4" t="str">
        <f t="shared" si="75"/>
        <v>#DIV/0!</v>
      </c>
      <c r="H275" s="4" t="str">
        <f t="shared" si="75"/>
        <v>#DIV/0!</v>
      </c>
      <c r="I275" s="4" t="str">
        <f t="shared" si="75"/>
        <v>#DIV/0!</v>
      </c>
      <c r="J275" s="4" t="str">
        <f t="shared" si="75"/>
        <v>#DIV/0!</v>
      </c>
      <c r="K275" s="4" t="str">
        <f t="shared" si="75"/>
        <v>#DIV/0!</v>
      </c>
      <c r="L275" s="4" t="str">
        <f t="shared" si="75"/>
        <v>#DIV/0!</v>
      </c>
      <c r="M275" s="4" t="str">
        <f t="shared" si="75"/>
        <v>#DIV/0!</v>
      </c>
      <c r="N275" s="4" t="str">
        <f t="shared" si="75"/>
        <v>#DIV/0!</v>
      </c>
      <c r="O275" s="4" t="str">
        <f t="shared" si="75"/>
        <v>#DIV/0!</v>
      </c>
      <c r="P275" s="4" t="str">
        <f t="shared" si="75"/>
        <v>#DIV/0!</v>
      </c>
      <c r="Q275" s="4" t="str">
        <f t="shared" si="75"/>
        <v>#DIV/0!</v>
      </c>
      <c r="R275" s="4" t="str">
        <f t="shared" si="75"/>
        <v>#DIV/0!</v>
      </c>
      <c r="S275" s="4" t="str">
        <f t="shared" si="75"/>
        <v>#DIV/0!</v>
      </c>
      <c r="T275" s="4" t="str">
        <f t="shared" si="75"/>
        <v>#DIV/0!</v>
      </c>
      <c r="U275" s="4" t="str">
        <f t="shared" si="75"/>
        <v>#DIV/0!</v>
      </c>
      <c r="V275" s="4" t="str">
        <f t="shared" si="75"/>
        <v>#DIV/0!</v>
      </c>
      <c r="W275" s="4" t="str">
        <f t="shared" si="75"/>
        <v>#DIV/0!</v>
      </c>
      <c r="X275" s="4" t="str">
        <f t="shared" si="75"/>
        <v>#DIV/0!</v>
      </c>
      <c r="Y275" s="4" t="str">
        <f t="shared" si="75"/>
        <v>#DIV/0!</v>
      </c>
      <c r="Z275" s="4" t="str">
        <f t="shared" si="75"/>
        <v>#DIV/0!</v>
      </c>
      <c r="AA275" s="4" t="str">
        <f t="shared" si="75"/>
        <v>#DIV/0!</v>
      </c>
      <c r="AB275" s="4" t="str">
        <f t="shared" si="75"/>
        <v>#DIV/0!</v>
      </c>
      <c r="AC275" s="4" t="str">
        <f t="shared" si="75"/>
        <v>#DIV/0!</v>
      </c>
      <c r="AD275" s="4" t="str">
        <f t="shared" si="75"/>
        <v>#DIV/0!</v>
      </c>
      <c r="AE275" s="4" t="str">
        <f t="shared" si="75"/>
        <v>#DIV/0!</v>
      </c>
      <c r="AF275" s="4" t="str">
        <f t="shared" si="75"/>
        <v>#DIV/0!</v>
      </c>
      <c r="AG275" s="4" t="str">
        <f t="shared" si="75"/>
        <v>#DIV/0!</v>
      </c>
      <c r="AH275" s="4" t="str">
        <f t="shared" si="75"/>
        <v>#DIV/0!</v>
      </c>
      <c r="AI275" s="4" t="str">
        <f t="shared" si="75"/>
        <v>#DIV/0!</v>
      </c>
      <c r="AJ275" s="4" t="str">
        <f t="shared" si="75"/>
        <v>#DIV/0!</v>
      </c>
      <c r="AK275" s="4" t="str">
        <f t="shared" si="75"/>
        <v>#DIV/0!</v>
      </c>
      <c r="AL275" s="4" t="str">
        <f t="shared" si="75"/>
        <v>#DIV/0!</v>
      </c>
      <c r="AM275" s="4" t="str">
        <f t="shared" si="75"/>
        <v>#DIV/0!</v>
      </c>
      <c r="AN275" s="4" t="str">
        <f t="shared" si="75"/>
        <v>#DIV/0!</v>
      </c>
      <c r="AO275" s="4" t="str">
        <f t="shared" si="75"/>
        <v>#DIV/0!</v>
      </c>
      <c r="AP275" s="4" t="str">
        <f t="shared" si="75"/>
        <v>#DIV/0!</v>
      </c>
      <c r="AQ275" s="4" t="str">
        <f t="shared" si="75"/>
        <v>#DIV/0!</v>
      </c>
      <c r="AR275" s="4" t="str">
        <f t="shared" si="75"/>
        <v>#DIV/0!</v>
      </c>
      <c r="AS275" s="4" t="str">
        <f t="shared" si="75"/>
        <v>#DIV/0!</v>
      </c>
      <c r="AT275" s="4" t="str">
        <f t="shared" si="75"/>
        <v>#DIV/0!</v>
      </c>
      <c r="AU275" s="4" t="str">
        <f t="shared" si="75"/>
        <v>#DIV/0!</v>
      </c>
      <c r="AV275" s="4" t="str">
        <f t="shared" si="75"/>
        <v>#DIV/0!</v>
      </c>
      <c r="AW275" s="4" t="str">
        <f t="shared" si="75"/>
        <v>#DIV/0!</v>
      </c>
      <c r="AX275" s="4" t="str">
        <f t="shared" si="75"/>
        <v>#DIV/0!</v>
      </c>
      <c r="AY275" s="4" t="str">
        <f t="shared" si="75"/>
        <v>#DIV/0!</v>
      </c>
      <c r="AZ275" s="4" t="str">
        <f t="shared" si="75"/>
        <v>#DIV/0!</v>
      </c>
      <c r="BA275" s="4" t="str">
        <f t="shared" si="75"/>
        <v>#DIV/0!</v>
      </c>
      <c r="BB275" s="4" t="str">
        <f t="shared" si="75"/>
        <v>#DIV/0!</v>
      </c>
      <c r="BC275" s="4" t="str">
        <f t="shared" si="75"/>
        <v>#DIV/0!</v>
      </c>
      <c r="BD275" s="4" t="str">
        <f t="shared" si="75"/>
        <v>#DIV/0!</v>
      </c>
      <c r="BE275" s="4" t="str">
        <f t="shared" si="75"/>
        <v>#DIV/0!</v>
      </c>
      <c r="BF275" s="4" t="str">
        <f t="shared" si="75"/>
        <v>#DIV/0!</v>
      </c>
      <c r="BG275" s="4" t="str">
        <f t="shared" si="75"/>
        <v>#DIV/0!</v>
      </c>
      <c r="BH275" s="4" t="str">
        <f t="shared" si="75"/>
        <v>#DIV/0!</v>
      </c>
      <c r="BI275" s="4" t="str">
        <f t="shared" si="75"/>
        <v>#DIV/0!</v>
      </c>
      <c r="BJ275" s="4" t="str">
        <f t="shared" si="75"/>
        <v>#DIV/0!</v>
      </c>
      <c r="BK275" s="4" t="str">
        <f t="shared" si="75"/>
        <v>#DIV/0!</v>
      </c>
      <c r="BL275" s="4" t="str">
        <f t="shared" si="75"/>
        <v>#DIV/0!</v>
      </c>
      <c r="BM275" s="4" t="str">
        <f t="shared" si="75"/>
        <v>#DIV/0!</v>
      </c>
      <c r="BN275" s="4" t="str">
        <f t="shared" si="75"/>
        <v>#DIV/0!</v>
      </c>
      <c r="BO275" s="4" t="str">
        <f t="shared" si="75"/>
        <v>#DIV/0!</v>
      </c>
      <c r="BP275" s="4" t="str">
        <f t="shared" si="75"/>
        <v>#DIV/0!</v>
      </c>
      <c r="BQ275" s="4" t="str">
        <f t="shared" si="75"/>
        <v>#DIV/0!</v>
      </c>
      <c r="BR275" s="4" t="str">
        <f t="shared" si="75"/>
        <v>#DIV/0!</v>
      </c>
      <c r="BS275" s="4" t="str">
        <f t="shared" si="75"/>
        <v>#DIV/0!</v>
      </c>
      <c r="BT275" s="4" t="str">
        <f t="shared" si="75"/>
        <v>#DIV/0!</v>
      </c>
      <c r="BU275" s="4" t="str">
        <f t="shared" si="75"/>
        <v>#DIV/0!</v>
      </c>
      <c r="BV275" s="4" t="str">
        <f t="shared" si="75"/>
        <v>#DIV/0!</v>
      </c>
      <c r="BW275" s="4" t="str">
        <f t="shared" si="75"/>
        <v>#DIV/0!</v>
      </c>
      <c r="BX275" s="4" t="str">
        <f t="shared" si="75"/>
        <v>#DIV/0!</v>
      </c>
      <c r="BY275" s="4" t="str">
        <f t="shared" si="75"/>
        <v>#DIV/0!</v>
      </c>
      <c r="BZ275" s="4" t="str">
        <f t="shared" si="75"/>
        <v>#DIV/0!</v>
      </c>
      <c r="CA275" s="4" t="str">
        <f t="shared" si="75"/>
        <v>#DIV/0!</v>
      </c>
      <c r="CB275" s="4" t="str">
        <f t="shared" si="75"/>
        <v>#DIV/0!</v>
      </c>
      <c r="CC275" s="4" t="str">
        <f t="shared" si="75"/>
        <v>#DIV/0!</v>
      </c>
      <c r="CD275" s="4" t="str">
        <f t="shared" si="75"/>
        <v>#DIV/0!</v>
      </c>
      <c r="CE275" s="4" t="str">
        <f t="shared" si="75"/>
        <v>#DIV/0!</v>
      </c>
      <c r="CF275" s="4" t="str">
        <f t="shared" si="75"/>
        <v>#DIV/0!</v>
      </c>
      <c r="CG275" s="4" t="str">
        <f t="shared" si="75"/>
        <v>#DIV/0!</v>
      </c>
      <c r="CH275" s="4" t="str">
        <f t="shared" si="75"/>
        <v>#DIV/0!</v>
      </c>
      <c r="CI275" s="4" t="str">
        <f t="shared" si="75"/>
        <v>#DIV/0!</v>
      </c>
      <c r="CJ275" s="4" t="str">
        <f t="shared" si="75"/>
        <v>#DIV/0!</v>
      </c>
    </row>
    <row r="276" ht="15.75" customHeight="1">
      <c r="A276" s="15"/>
      <c r="B276" s="4" t="s">
        <v>177</v>
      </c>
      <c r="C276" s="4" t="str">
        <f t="shared" ref="C276:CJ276" si="76">C177/$E78</f>
        <v>#DIV/0!</v>
      </c>
      <c r="D276" s="4" t="str">
        <f t="shared" si="76"/>
        <v>#DIV/0!</v>
      </c>
      <c r="E276" s="4" t="str">
        <f t="shared" si="76"/>
        <v>#DIV/0!</v>
      </c>
      <c r="F276" s="4" t="str">
        <f t="shared" si="76"/>
        <v>#DIV/0!</v>
      </c>
      <c r="G276" s="4" t="str">
        <f t="shared" si="76"/>
        <v>#DIV/0!</v>
      </c>
      <c r="H276" s="4" t="str">
        <f t="shared" si="76"/>
        <v>#DIV/0!</v>
      </c>
      <c r="I276" s="4" t="str">
        <f t="shared" si="76"/>
        <v>#DIV/0!</v>
      </c>
      <c r="J276" s="4" t="str">
        <f t="shared" si="76"/>
        <v>#DIV/0!</v>
      </c>
      <c r="K276" s="4" t="str">
        <f t="shared" si="76"/>
        <v>#DIV/0!</v>
      </c>
      <c r="L276" s="4" t="str">
        <f t="shared" si="76"/>
        <v>#DIV/0!</v>
      </c>
      <c r="M276" s="4" t="str">
        <f t="shared" si="76"/>
        <v>#DIV/0!</v>
      </c>
      <c r="N276" s="4" t="str">
        <f t="shared" si="76"/>
        <v>#DIV/0!</v>
      </c>
      <c r="O276" s="4" t="str">
        <f t="shared" si="76"/>
        <v>#DIV/0!</v>
      </c>
      <c r="P276" s="4" t="str">
        <f t="shared" si="76"/>
        <v>#DIV/0!</v>
      </c>
      <c r="Q276" s="4" t="str">
        <f t="shared" si="76"/>
        <v>#DIV/0!</v>
      </c>
      <c r="R276" s="4" t="str">
        <f t="shared" si="76"/>
        <v>#DIV/0!</v>
      </c>
      <c r="S276" s="4" t="str">
        <f t="shared" si="76"/>
        <v>#DIV/0!</v>
      </c>
      <c r="T276" s="4" t="str">
        <f t="shared" si="76"/>
        <v>#DIV/0!</v>
      </c>
      <c r="U276" s="4" t="str">
        <f t="shared" si="76"/>
        <v>#DIV/0!</v>
      </c>
      <c r="V276" s="4" t="str">
        <f t="shared" si="76"/>
        <v>#DIV/0!</v>
      </c>
      <c r="W276" s="4" t="str">
        <f t="shared" si="76"/>
        <v>#DIV/0!</v>
      </c>
      <c r="X276" s="4" t="str">
        <f t="shared" si="76"/>
        <v>#DIV/0!</v>
      </c>
      <c r="Y276" s="4" t="str">
        <f t="shared" si="76"/>
        <v>#DIV/0!</v>
      </c>
      <c r="Z276" s="4" t="str">
        <f t="shared" si="76"/>
        <v>#DIV/0!</v>
      </c>
      <c r="AA276" s="4" t="str">
        <f t="shared" si="76"/>
        <v>#DIV/0!</v>
      </c>
      <c r="AB276" s="4" t="str">
        <f t="shared" si="76"/>
        <v>#DIV/0!</v>
      </c>
      <c r="AC276" s="4" t="str">
        <f t="shared" si="76"/>
        <v>#DIV/0!</v>
      </c>
      <c r="AD276" s="4" t="str">
        <f t="shared" si="76"/>
        <v>#DIV/0!</v>
      </c>
      <c r="AE276" s="4" t="str">
        <f t="shared" si="76"/>
        <v>#DIV/0!</v>
      </c>
      <c r="AF276" s="4" t="str">
        <f t="shared" si="76"/>
        <v>#DIV/0!</v>
      </c>
      <c r="AG276" s="4" t="str">
        <f t="shared" si="76"/>
        <v>#DIV/0!</v>
      </c>
      <c r="AH276" s="4" t="str">
        <f t="shared" si="76"/>
        <v>#DIV/0!</v>
      </c>
      <c r="AI276" s="4" t="str">
        <f t="shared" si="76"/>
        <v>#DIV/0!</v>
      </c>
      <c r="AJ276" s="4" t="str">
        <f t="shared" si="76"/>
        <v>#DIV/0!</v>
      </c>
      <c r="AK276" s="4" t="str">
        <f t="shared" si="76"/>
        <v>#DIV/0!</v>
      </c>
      <c r="AL276" s="4" t="str">
        <f t="shared" si="76"/>
        <v>#DIV/0!</v>
      </c>
      <c r="AM276" s="4" t="str">
        <f t="shared" si="76"/>
        <v>#DIV/0!</v>
      </c>
      <c r="AN276" s="4" t="str">
        <f t="shared" si="76"/>
        <v>#DIV/0!</v>
      </c>
      <c r="AO276" s="4" t="str">
        <f t="shared" si="76"/>
        <v>#DIV/0!</v>
      </c>
      <c r="AP276" s="4" t="str">
        <f t="shared" si="76"/>
        <v>#DIV/0!</v>
      </c>
      <c r="AQ276" s="4" t="str">
        <f t="shared" si="76"/>
        <v>#DIV/0!</v>
      </c>
      <c r="AR276" s="4" t="str">
        <f t="shared" si="76"/>
        <v>#DIV/0!</v>
      </c>
      <c r="AS276" s="4" t="str">
        <f t="shared" si="76"/>
        <v>#DIV/0!</v>
      </c>
      <c r="AT276" s="4" t="str">
        <f t="shared" si="76"/>
        <v>#DIV/0!</v>
      </c>
      <c r="AU276" s="4" t="str">
        <f t="shared" si="76"/>
        <v>#DIV/0!</v>
      </c>
      <c r="AV276" s="4" t="str">
        <f t="shared" si="76"/>
        <v>#DIV/0!</v>
      </c>
      <c r="AW276" s="4" t="str">
        <f t="shared" si="76"/>
        <v>#DIV/0!</v>
      </c>
      <c r="AX276" s="4" t="str">
        <f t="shared" si="76"/>
        <v>#DIV/0!</v>
      </c>
      <c r="AY276" s="4" t="str">
        <f t="shared" si="76"/>
        <v>#DIV/0!</v>
      </c>
      <c r="AZ276" s="4" t="str">
        <f t="shared" si="76"/>
        <v>#DIV/0!</v>
      </c>
      <c r="BA276" s="4" t="str">
        <f t="shared" si="76"/>
        <v>#DIV/0!</v>
      </c>
      <c r="BB276" s="4" t="str">
        <f t="shared" si="76"/>
        <v>#DIV/0!</v>
      </c>
      <c r="BC276" s="4" t="str">
        <f t="shared" si="76"/>
        <v>#DIV/0!</v>
      </c>
      <c r="BD276" s="4" t="str">
        <f t="shared" si="76"/>
        <v>#DIV/0!</v>
      </c>
      <c r="BE276" s="4" t="str">
        <f t="shared" si="76"/>
        <v>#DIV/0!</v>
      </c>
      <c r="BF276" s="4" t="str">
        <f t="shared" si="76"/>
        <v>#DIV/0!</v>
      </c>
      <c r="BG276" s="4" t="str">
        <f t="shared" si="76"/>
        <v>#DIV/0!</v>
      </c>
      <c r="BH276" s="4" t="str">
        <f t="shared" si="76"/>
        <v>#DIV/0!</v>
      </c>
      <c r="BI276" s="4" t="str">
        <f t="shared" si="76"/>
        <v>#DIV/0!</v>
      </c>
      <c r="BJ276" s="4" t="str">
        <f t="shared" si="76"/>
        <v>#DIV/0!</v>
      </c>
      <c r="BK276" s="4" t="str">
        <f t="shared" si="76"/>
        <v>#DIV/0!</v>
      </c>
      <c r="BL276" s="4" t="str">
        <f t="shared" si="76"/>
        <v>#DIV/0!</v>
      </c>
      <c r="BM276" s="4" t="str">
        <f t="shared" si="76"/>
        <v>#DIV/0!</v>
      </c>
      <c r="BN276" s="4" t="str">
        <f t="shared" si="76"/>
        <v>#DIV/0!</v>
      </c>
      <c r="BO276" s="4" t="str">
        <f t="shared" si="76"/>
        <v>#DIV/0!</v>
      </c>
      <c r="BP276" s="4" t="str">
        <f t="shared" si="76"/>
        <v>#DIV/0!</v>
      </c>
      <c r="BQ276" s="4" t="str">
        <f t="shared" si="76"/>
        <v>#DIV/0!</v>
      </c>
      <c r="BR276" s="4" t="str">
        <f t="shared" si="76"/>
        <v>#DIV/0!</v>
      </c>
      <c r="BS276" s="4" t="str">
        <f t="shared" si="76"/>
        <v>#DIV/0!</v>
      </c>
      <c r="BT276" s="4" t="str">
        <f t="shared" si="76"/>
        <v>#DIV/0!</v>
      </c>
      <c r="BU276" s="4" t="str">
        <f t="shared" si="76"/>
        <v>#DIV/0!</v>
      </c>
      <c r="BV276" s="4" t="str">
        <f t="shared" si="76"/>
        <v>#DIV/0!</v>
      </c>
      <c r="BW276" s="4" t="str">
        <f t="shared" si="76"/>
        <v>#DIV/0!</v>
      </c>
      <c r="BX276" s="4" t="str">
        <f t="shared" si="76"/>
        <v>#DIV/0!</v>
      </c>
      <c r="BY276" s="4" t="str">
        <f t="shared" si="76"/>
        <v>#DIV/0!</v>
      </c>
      <c r="BZ276" s="4" t="str">
        <f t="shared" si="76"/>
        <v>#DIV/0!</v>
      </c>
      <c r="CA276" s="4" t="str">
        <f t="shared" si="76"/>
        <v>#DIV/0!</v>
      </c>
      <c r="CB276" s="4" t="str">
        <f t="shared" si="76"/>
        <v>#DIV/0!</v>
      </c>
      <c r="CC276" s="4" t="str">
        <f t="shared" si="76"/>
        <v>#DIV/0!</v>
      </c>
      <c r="CD276" s="4" t="str">
        <f t="shared" si="76"/>
        <v>#DIV/0!</v>
      </c>
      <c r="CE276" s="4" t="str">
        <f t="shared" si="76"/>
        <v>#DIV/0!</v>
      </c>
      <c r="CF276" s="4" t="str">
        <f t="shared" si="76"/>
        <v>#DIV/0!</v>
      </c>
      <c r="CG276" s="4" t="str">
        <f t="shared" si="76"/>
        <v>#DIV/0!</v>
      </c>
      <c r="CH276" s="4" t="str">
        <f t="shared" si="76"/>
        <v>#DIV/0!</v>
      </c>
      <c r="CI276" s="4" t="str">
        <f t="shared" si="76"/>
        <v>#DIV/0!</v>
      </c>
      <c r="CJ276" s="4" t="str">
        <f t="shared" si="76"/>
        <v>#DIV/0!</v>
      </c>
    </row>
    <row r="277" ht="15.75" customHeight="1">
      <c r="A277" s="15"/>
      <c r="B277" s="4" t="s">
        <v>178</v>
      </c>
      <c r="C277" s="4" t="str">
        <f t="shared" ref="C277:CJ277" si="77">C178/$E79</f>
        <v>#DIV/0!</v>
      </c>
      <c r="D277" s="4" t="str">
        <f t="shared" si="77"/>
        <v>#DIV/0!</v>
      </c>
      <c r="E277" s="4" t="str">
        <f t="shared" si="77"/>
        <v>#DIV/0!</v>
      </c>
      <c r="F277" s="4" t="str">
        <f t="shared" si="77"/>
        <v>#DIV/0!</v>
      </c>
      <c r="G277" s="4" t="str">
        <f t="shared" si="77"/>
        <v>#DIV/0!</v>
      </c>
      <c r="H277" s="4" t="str">
        <f t="shared" si="77"/>
        <v>#DIV/0!</v>
      </c>
      <c r="I277" s="4" t="str">
        <f t="shared" si="77"/>
        <v>#DIV/0!</v>
      </c>
      <c r="J277" s="4" t="str">
        <f t="shared" si="77"/>
        <v>#DIV/0!</v>
      </c>
      <c r="K277" s="4" t="str">
        <f t="shared" si="77"/>
        <v>#DIV/0!</v>
      </c>
      <c r="L277" s="4" t="str">
        <f t="shared" si="77"/>
        <v>#DIV/0!</v>
      </c>
      <c r="M277" s="4" t="str">
        <f t="shared" si="77"/>
        <v>#DIV/0!</v>
      </c>
      <c r="N277" s="4" t="str">
        <f t="shared" si="77"/>
        <v>#DIV/0!</v>
      </c>
      <c r="O277" s="4" t="str">
        <f t="shared" si="77"/>
        <v>#DIV/0!</v>
      </c>
      <c r="P277" s="4" t="str">
        <f t="shared" si="77"/>
        <v>#DIV/0!</v>
      </c>
      <c r="Q277" s="4" t="str">
        <f t="shared" si="77"/>
        <v>#DIV/0!</v>
      </c>
      <c r="R277" s="4" t="str">
        <f t="shared" si="77"/>
        <v>#DIV/0!</v>
      </c>
      <c r="S277" s="4" t="str">
        <f t="shared" si="77"/>
        <v>#DIV/0!</v>
      </c>
      <c r="T277" s="4" t="str">
        <f t="shared" si="77"/>
        <v>#DIV/0!</v>
      </c>
      <c r="U277" s="4" t="str">
        <f t="shared" si="77"/>
        <v>#DIV/0!</v>
      </c>
      <c r="V277" s="4" t="str">
        <f t="shared" si="77"/>
        <v>#DIV/0!</v>
      </c>
      <c r="W277" s="4" t="str">
        <f t="shared" si="77"/>
        <v>#DIV/0!</v>
      </c>
      <c r="X277" s="4" t="str">
        <f t="shared" si="77"/>
        <v>#DIV/0!</v>
      </c>
      <c r="Y277" s="4" t="str">
        <f t="shared" si="77"/>
        <v>#DIV/0!</v>
      </c>
      <c r="Z277" s="4" t="str">
        <f t="shared" si="77"/>
        <v>#DIV/0!</v>
      </c>
      <c r="AA277" s="4" t="str">
        <f t="shared" si="77"/>
        <v>#DIV/0!</v>
      </c>
      <c r="AB277" s="4" t="str">
        <f t="shared" si="77"/>
        <v>#DIV/0!</v>
      </c>
      <c r="AC277" s="4" t="str">
        <f t="shared" si="77"/>
        <v>#DIV/0!</v>
      </c>
      <c r="AD277" s="4" t="str">
        <f t="shared" si="77"/>
        <v>#DIV/0!</v>
      </c>
      <c r="AE277" s="4" t="str">
        <f t="shared" si="77"/>
        <v>#DIV/0!</v>
      </c>
      <c r="AF277" s="4" t="str">
        <f t="shared" si="77"/>
        <v>#DIV/0!</v>
      </c>
      <c r="AG277" s="4" t="str">
        <f t="shared" si="77"/>
        <v>#DIV/0!</v>
      </c>
      <c r="AH277" s="4" t="str">
        <f t="shared" si="77"/>
        <v>#DIV/0!</v>
      </c>
      <c r="AI277" s="4" t="str">
        <f t="shared" si="77"/>
        <v>#DIV/0!</v>
      </c>
      <c r="AJ277" s="4" t="str">
        <f t="shared" si="77"/>
        <v>#DIV/0!</v>
      </c>
      <c r="AK277" s="4" t="str">
        <f t="shared" si="77"/>
        <v>#DIV/0!</v>
      </c>
      <c r="AL277" s="4" t="str">
        <f t="shared" si="77"/>
        <v>#DIV/0!</v>
      </c>
      <c r="AM277" s="4" t="str">
        <f t="shared" si="77"/>
        <v>#DIV/0!</v>
      </c>
      <c r="AN277" s="4" t="str">
        <f t="shared" si="77"/>
        <v>#DIV/0!</v>
      </c>
      <c r="AO277" s="4" t="str">
        <f t="shared" si="77"/>
        <v>#DIV/0!</v>
      </c>
      <c r="AP277" s="4" t="str">
        <f t="shared" si="77"/>
        <v>#DIV/0!</v>
      </c>
      <c r="AQ277" s="4" t="str">
        <f t="shared" si="77"/>
        <v>#DIV/0!</v>
      </c>
      <c r="AR277" s="4" t="str">
        <f t="shared" si="77"/>
        <v>#DIV/0!</v>
      </c>
      <c r="AS277" s="4" t="str">
        <f t="shared" si="77"/>
        <v>#DIV/0!</v>
      </c>
      <c r="AT277" s="4" t="str">
        <f t="shared" si="77"/>
        <v>#DIV/0!</v>
      </c>
      <c r="AU277" s="4" t="str">
        <f t="shared" si="77"/>
        <v>#DIV/0!</v>
      </c>
      <c r="AV277" s="4" t="str">
        <f t="shared" si="77"/>
        <v>#DIV/0!</v>
      </c>
      <c r="AW277" s="4" t="str">
        <f t="shared" si="77"/>
        <v>#DIV/0!</v>
      </c>
      <c r="AX277" s="4" t="str">
        <f t="shared" si="77"/>
        <v>#DIV/0!</v>
      </c>
      <c r="AY277" s="4" t="str">
        <f t="shared" si="77"/>
        <v>#DIV/0!</v>
      </c>
      <c r="AZ277" s="4" t="str">
        <f t="shared" si="77"/>
        <v>#DIV/0!</v>
      </c>
      <c r="BA277" s="4" t="str">
        <f t="shared" si="77"/>
        <v>#DIV/0!</v>
      </c>
      <c r="BB277" s="4" t="str">
        <f t="shared" si="77"/>
        <v>#DIV/0!</v>
      </c>
      <c r="BC277" s="4" t="str">
        <f t="shared" si="77"/>
        <v>#DIV/0!</v>
      </c>
      <c r="BD277" s="4" t="str">
        <f t="shared" si="77"/>
        <v>#DIV/0!</v>
      </c>
      <c r="BE277" s="4" t="str">
        <f t="shared" si="77"/>
        <v>#DIV/0!</v>
      </c>
      <c r="BF277" s="4" t="str">
        <f t="shared" si="77"/>
        <v>#DIV/0!</v>
      </c>
      <c r="BG277" s="4" t="str">
        <f t="shared" si="77"/>
        <v>#DIV/0!</v>
      </c>
      <c r="BH277" s="4" t="str">
        <f t="shared" si="77"/>
        <v>#DIV/0!</v>
      </c>
      <c r="BI277" s="4" t="str">
        <f t="shared" si="77"/>
        <v>#DIV/0!</v>
      </c>
      <c r="BJ277" s="4" t="str">
        <f t="shared" si="77"/>
        <v>#DIV/0!</v>
      </c>
      <c r="BK277" s="4" t="str">
        <f t="shared" si="77"/>
        <v>#DIV/0!</v>
      </c>
      <c r="BL277" s="4" t="str">
        <f t="shared" si="77"/>
        <v>#DIV/0!</v>
      </c>
      <c r="BM277" s="4" t="str">
        <f t="shared" si="77"/>
        <v>#DIV/0!</v>
      </c>
      <c r="BN277" s="4" t="str">
        <f t="shared" si="77"/>
        <v>#DIV/0!</v>
      </c>
      <c r="BO277" s="4" t="str">
        <f t="shared" si="77"/>
        <v>#DIV/0!</v>
      </c>
      <c r="BP277" s="4" t="str">
        <f t="shared" si="77"/>
        <v>#DIV/0!</v>
      </c>
      <c r="BQ277" s="4" t="str">
        <f t="shared" si="77"/>
        <v>#DIV/0!</v>
      </c>
      <c r="BR277" s="4" t="str">
        <f t="shared" si="77"/>
        <v>#DIV/0!</v>
      </c>
      <c r="BS277" s="4" t="str">
        <f t="shared" si="77"/>
        <v>#DIV/0!</v>
      </c>
      <c r="BT277" s="4" t="str">
        <f t="shared" si="77"/>
        <v>#DIV/0!</v>
      </c>
      <c r="BU277" s="4" t="str">
        <f t="shared" si="77"/>
        <v>#DIV/0!</v>
      </c>
      <c r="BV277" s="4" t="str">
        <f t="shared" si="77"/>
        <v>#DIV/0!</v>
      </c>
      <c r="BW277" s="4" t="str">
        <f t="shared" si="77"/>
        <v>#DIV/0!</v>
      </c>
      <c r="BX277" s="4" t="str">
        <f t="shared" si="77"/>
        <v>#DIV/0!</v>
      </c>
      <c r="BY277" s="4" t="str">
        <f t="shared" si="77"/>
        <v>#DIV/0!</v>
      </c>
      <c r="BZ277" s="4" t="str">
        <f t="shared" si="77"/>
        <v>#DIV/0!</v>
      </c>
      <c r="CA277" s="4" t="str">
        <f t="shared" si="77"/>
        <v>#DIV/0!</v>
      </c>
      <c r="CB277" s="4" t="str">
        <f t="shared" si="77"/>
        <v>#DIV/0!</v>
      </c>
      <c r="CC277" s="4" t="str">
        <f t="shared" si="77"/>
        <v>#DIV/0!</v>
      </c>
      <c r="CD277" s="4" t="str">
        <f t="shared" si="77"/>
        <v>#DIV/0!</v>
      </c>
      <c r="CE277" s="4" t="str">
        <f t="shared" si="77"/>
        <v>#DIV/0!</v>
      </c>
      <c r="CF277" s="4" t="str">
        <f t="shared" si="77"/>
        <v>#DIV/0!</v>
      </c>
      <c r="CG277" s="4" t="str">
        <f t="shared" si="77"/>
        <v>#DIV/0!</v>
      </c>
      <c r="CH277" s="4" t="str">
        <f t="shared" si="77"/>
        <v>#DIV/0!</v>
      </c>
      <c r="CI277" s="4" t="str">
        <f t="shared" si="77"/>
        <v>#DIV/0!</v>
      </c>
      <c r="CJ277" s="4" t="str">
        <f t="shared" si="77"/>
        <v>#DIV/0!</v>
      </c>
    </row>
    <row r="278" ht="15.75" customHeight="1">
      <c r="A278" s="15"/>
      <c r="B278" s="4" t="s">
        <v>179</v>
      </c>
      <c r="C278" s="4" t="str">
        <f t="shared" ref="C278:CJ278" si="78">C179/$E80</f>
        <v>#DIV/0!</v>
      </c>
      <c r="D278" s="4" t="str">
        <f t="shared" si="78"/>
        <v>#DIV/0!</v>
      </c>
      <c r="E278" s="4" t="str">
        <f t="shared" si="78"/>
        <v>#DIV/0!</v>
      </c>
      <c r="F278" s="4" t="str">
        <f t="shared" si="78"/>
        <v>#DIV/0!</v>
      </c>
      <c r="G278" s="4" t="str">
        <f t="shared" si="78"/>
        <v>#DIV/0!</v>
      </c>
      <c r="H278" s="4" t="str">
        <f t="shared" si="78"/>
        <v>#DIV/0!</v>
      </c>
      <c r="I278" s="4" t="str">
        <f t="shared" si="78"/>
        <v>#DIV/0!</v>
      </c>
      <c r="J278" s="4" t="str">
        <f t="shared" si="78"/>
        <v>#DIV/0!</v>
      </c>
      <c r="K278" s="4" t="str">
        <f t="shared" si="78"/>
        <v>#DIV/0!</v>
      </c>
      <c r="L278" s="4" t="str">
        <f t="shared" si="78"/>
        <v>#DIV/0!</v>
      </c>
      <c r="M278" s="4" t="str">
        <f t="shared" si="78"/>
        <v>#DIV/0!</v>
      </c>
      <c r="N278" s="4" t="str">
        <f t="shared" si="78"/>
        <v>#DIV/0!</v>
      </c>
      <c r="O278" s="4" t="str">
        <f t="shared" si="78"/>
        <v>#DIV/0!</v>
      </c>
      <c r="P278" s="4" t="str">
        <f t="shared" si="78"/>
        <v>#DIV/0!</v>
      </c>
      <c r="Q278" s="4" t="str">
        <f t="shared" si="78"/>
        <v>#DIV/0!</v>
      </c>
      <c r="R278" s="4" t="str">
        <f t="shared" si="78"/>
        <v>#DIV/0!</v>
      </c>
      <c r="S278" s="4" t="str">
        <f t="shared" si="78"/>
        <v>#DIV/0!</v>
      </c>
      <c r="T278" s="4" t="str">
        <f t="shared" si="78"/>
        <v>#DIV/0!</v>
      </c>
      <c r="U278" s="4" t="str">
        <f t="shared" si="78"/>
        <v>#DIV/0!</v>
      </c>
      <c r="V278" s="4" t="str">
        <f t="shared" si="78"/>
        <v>#DIV/0!</v>
      </c>
      <c r="W278" s="4" t="str">
        <f t="shared" si="78"/>
        <v>#DIV/0!</v>
      </c>
      <c r="X278" s="4" t="str">
        <f t="shared" si="78"/>
        <v>#DIV/0!</v>
      </c>
      <c r="Y278" s="4" t="str">
        <f t="shared" si="78"/>
        <v>#DIV/0!</v>
      </c>
      <c r="Z278" s="4" t="str">
        <f t="shared" si="78"/>
        <v>#DIV/0!</v>
      </c>
      <c r="AA278" s="4" t="str">
        <f t="shared" si="78"/>
        <v>#DIV/0!</v>
      </c>
      <c r="AB278" s="4" t="str">
        <f t="shared" si="78"/>
        <v>#DIV/0!</v>
      </c>
      <c r="AC278" s="4" t="str">
        <f t="shared" si="78"/>
        <v>#DIV/0!</v>
      </c>
      <c r="AD278" s="4" t="str">
        <f t="shared" si="78"/>
        <v>#DIV/0!</v>
      </c>
      <c r="AE278" s="4" t="str">
        <f t="shared" si="78"/>
        <v>#DIV/0!</v>
      </c>
      <c r="AF278" s="4" t="str">
        <f t="shared" si="78"/>
        <v>#DIV/0!</v>
      </c>
      <c r="AG278" s="4" t="str">
        <f t="shared" si="78"/>
        <v>#DIV/0!</v>
      </c>
      <c r="AH278" s="4" t="str">
        <f t="shared" si="78"/>
        <v>#DIV/0!</v>
      </c>
      <c r="AI278" s="4" t="str">
        <f t="shared" si="78"/>
        <v>#DIV/0!</v>
      </c>
      <c r="AJ278" s="4" t="str">
        <f t="shared" si="78"/>
        <v>#DIV/0!</v>
      </c>
      <c r="AK278" s="4" t="str">
        <f t="shared" si="78"/>
        <v>#DIV/0!</v>
      </c>
      <c r="AL278" s="4" t="str">
        <f t="shared" si="78"/>
        <v>#DIV/0!</v>
      </c>
      <c r="AM278" s="4" t="str">
        <f t="shared" si="78"/>
        <v>#DIV/0!</v>
      </c>
      <c r="AN278" s="4" t="str">
        <f t="shared" si="78"/>
        <v>#DIV/0!</v>
      </c>
      <c r="AO278" s="4" t="str">
        <f t="shared" si="78"/>
        <v>#DIV/0!</v>
      </c>
      <c r="AP278" s="4" t="str">
        <f t="shared" si="78"/>
        <v>#DIV/0!</v>
      </c>
      <c r="AQ278" s="4" t="str">
        <f t="shared" si="78"/>
        <v>#DIV/0!</v>
      </c>
      <c r="AR278" s="4" t="str">
        <f t="shared" si="78"/>
        <v>#DIV/0!</v>
      </c>
      <c r="AS278" s="4" t="str">
        <f t="shared" si="78"/>
        <v>#DIV/0!</v>
      </c>
      <c r="AT278" s="4" t="str">
        <f t="shared" si="78"/>
        <v>#DIV/0!</v>
      </c>
      <c r="AU278" s="4" t="str">
        <f t="shared" si="78"/>
        <v>#DIV/0!</v>
      </c>
      <c r="AV278" s="4" t="str">
        <f t="shared" si="78"/>
        <v>#DIV/0!</v>
      </c>
      <c r="AW278" s="4" t="str">
        <f t="shared" si="78"/>
        <v>#DIV/0!</v>
      </c>
      <c r="AX278" s="4" t="str">
        <f t="shared" si="78"/>
        <v>#DIV/0!</v>
      </c>
      <c r="AY278" s="4" t="str">
        <f t="shared" si="78"/>
        <v>#DIV/0!</v>
      </c>
      <c r="AZ278" s="4" t="str">
        <f t="shared" si="78"/>
        <v>#DIV/0!</v>
      </c>
      <c r="BA278" s="4" t="str">
        <f t="shared" si="78"/>
        <v>#DIV/0!</v>
      </c>
      <c r="BB278" s="4" t="str">
        <f t="shared" si="78"/>
        <v>#DIV/0!</v>
      </c>
      <c r="BC278" s="4" t="str">
        <f t="shared" si="78"/>
        <v>#DIV/0!</v>
      </c>
      <c r="BD278" s="4" t="str">
        <f t="shared" si="78"/>
        <v>#DIV/0!</v>
      </c>
      <c r="BE278" s="4" t="str">
        <f t="shared" si="78"/>
        <v>#DIV/0!</v>
      </c>
      <c r="BF278" s="4" t="str">
        <f t="shared" si="78"/>
        <v>#DIV/0!</v>
      </c>
      <c r="BG278" s="4" t="str">
        <f t="shared" si="78"/>
        <v>#DIV/0!</v>
      </c>
      <c r="BH278" s="4" t="str">
        <f t="shared" si="78"/>
        <v>#DIV/0!</v>
      </c>
      <c r="BI278" s="4" t="str">
        <f t="shared" si="78"/>
        <v>#DIV/0!</v>
      </c>
      <c r="BJ278" s="4" t="str">
        <f t="shared" si="78"/>
        <v>#DIV/0!</v>
      </c>
      <c r="BK278" s="4" t="str">
        <f t="shared" si="78"/>
        <v>#DIV/0!</v>
      </c>
      <c r="BL278" s="4" t="str">
        <f t="shared" si="78"/>
        <v>#DIV/0!</v>
      </c>
      <c r="BM278" s="4" t="str">
        <f t="shared" si="78"/>
        <v>#DIV/0!</v>
      </c>
      <c r="BN278" s="4" t="str">
        <f t="shared" si="78"/>
        <v>#DIV/0!</v>
      </c>
      <c r="BO278" s="4" t="str">
        <f t="shared" si="78"/>
        <v>#DIV/0!</v>
      </c>
      <c r="BP278" s="4" t="str">
        <f t="shared" si="78"/>
        <v>#DIV/0!</v>
      </c>
      <c r="BQ278" s="4" t="str">
        <f t="shared" si="78"/>
        <v>#DIV/0!</v>
      </c>
      <c r="BR278" s="4" t="str">
        <f t="shared" si="78"/>
        <v>#DIV/0!</v>
      </c>
      <c r="BS278" s="4" t="str">
        <f t="shared" si="78"/>
        <v>#DIV/0!</v>
      </c>
      <c r="BT278" s="4" t="str">
        <f t="shared" si="78"/>
        <v>#DIV/0!</v>
      </c>
      <c r="BU278" s="4" t="str">
        <f t="shared" si="78"/>
        <v>#DIV/0!</v>
      </c>
      <c r="BV278" s="4" t="str">
        <f t="shared" si="78"/>
        <v>#DIV/0!</v>
      </c>
      <c r="BW278" s="4" t="str">
        <f t="shared" si="78"/>
        <v>#DIV/0!</v>
      </c>
      <c r="BX278" s="4" t="str">
        <f t="shared" si="78"/>
        <v>#DIV/0!</v>
      </c>
      <c r="BY278" s="4" t="str">
        <f t="shared" si="78"/>
        <v>#DIV/0!</v>
      </c>
      <c r="BZ278" s="4" t="str">
        <f t="shared" si="78"/>
        <v>#DIV/0!</v>
      </c>
      <c r="CA278" s="4" t="str">
        <f t="shared" si="78"/>
        <v>#DIV/0!</v>
      </c>
      <c r="CB278" s="4" t="str">
        <f t="shared" si="78"/>
        <v>#DIV/0!</v>
      </c>
      <c r="CC278" s="4" t="str">
        <f t="shared" si="78"/>
        <v>#DIV/0!</v>
      </c>
      <c r="CD278" s="4" t="str">
        <f t="shared" si="78"/>
        <v>#DIV/0!</v>
      </c>
      <c r="CE278" s="4" t="str">
        <f t="shared" si="78"/>
        <v>#DIV/0!</v>
      </c>
      <c r="CF278" s="4" t="str">
        <f t="shared" si="78"/>
        <v>#DIV/0!</v>
      </c>
      <c r="CG278" s="4" t="str">
        <f t="shared" si="78"/>
        <v>#DIV/0!</v>
      </c>
      <c r="CH278" s="4" t="str">
        <f t="shared" si="78"/>
        <v>#DIV/0!</v>
      </c>
      <c r="CI278" s="4" t="str">
        <f t="shared" si="78"/>
        <v>#DIV/0!</v>
      </c>
      <c r="CJ278" s="4" t="str">
        <f t="shared" si="78"/>
        <v>#DIV/0!</v>
      </c>
    </row>
    <row r="279" ht="15.75" customHeight="1">
      <c r="A279" s="16"/>
      <c r="B279" s="4" t="s">
        <v>180</v>
      </c>
      <c r="C279" s="4" t="str">
        <f t="shared" ref="C279:CJ279" si="79">C180/$E81</f>
        <v>#DIV/0!</v>
      </c>
      <c r="D279" s="4" t="str">
        <f t="shared" si="79"/>
        <v>#DIV/0!</v>
      </c>
      <c r="E279" s="4" t="str">
        <f t="shared" si="79"/>
        <v>#DIV/0!</v>
      </c>
      <c r="F279" s="4" t="str">
        <f t="shared" si="79"/>
        <v>#DIV/0!</v>
      </c>
      <c r="G279" s="4" t="str">
        <f t="shared" si="79"/>
        <v>#DIV/0!</v>
      </c>
      <c r="H279" s="4" t="str">
        <f t="shared" si="79"/>
        <v>#DIV/0!</v>
      </c>
      <c r="I279" s="4" t="str">
        <f t="shared" si="79"/>
        <v>#DIV/0!</v>
      </c>
      <c r="J279" s="4" t="str">
        <f t="shared" si="79"/>
        <v>#DIV/0!</v>
      </c>
      <c r="K279" s="4" t="str">
        <f t="shared" si="79"/>
        <v>#DIV/0!</v>
      </c>
      <c r="L279" s="4" t="str">
        <f t="shared" si="79"/>
        <v>#DIV/0!</v>
      </c>
      <c r="M279" s="4" t="str">
        <f t="shared" si="79"/>
        <v>#DIV/0!</v>
      </c>
      <c r="N279" s="4" t="str">
        <f t="shared" si="79"/>
        <v>#DIV/0!</v>
      </c>
      <c r="O279" s="4" t="str">
        <f t="shared" si="79"/>
        <v>#DIV/0!</v>
      </c>
      <c r="P279" s="4" t="str">
        <f t="shared" si="79"/>
        <v>#DIV/0!</v>
      </c>
      <c r="Q279" s="4" t="str">
        <f t="shared" si="79"/>
        <v>#DIV/0!</v>
      </c>
      <c r="R279" s="4" t="str">
        <f t="shared" si="79"/>
        <v>#DIV/0!</v>
      </c>
      <c r="S279" s="4" t="str">
        <f t="shared" si="79"/>
        <v>#DIV/0!</v>
      </c>
      <c r="T279" s="4" t="str">
        <f t="shared" si="79"/>
        <v>#DIV/0!</v>
      </c>
      <c r="U279" s="4" t="str">
        <f t="shared" si="79"/>
        <v>#DIV/0!</v>
      </c>
      <c r="V279" s="4" t="str">
        <f t="shared" si="79"/>
        <v>#DIV/0!</v>
      </c>
      <c r="W279" s="4" t="str">
        <f t="shared" si="79"/>
        <v>#DIV/0!</v>
      </c>
      <c r="X279" s="4" t="str">
        <f t="shared" si="79"/>
        <v>#DIV/0!</v>
      </c>
      <c r="Y279" s="4" t="str">
        <f t="shared" si="79"/>
        <v>#DIV/0!</v>
      </c>
      <c r="Z279" s="4" t="str">
        <f t="shared" si="79"/>
        <v>#DIV/0!</v>
      </c>
      <c r="AA279" s="4" t="str">
        <f t="shared" si="79"/>
        <v>#DIV/0!</v>
      </c>
      <c r="AB279" s="4" t="str">
        <f t="shared" si="79"/>
        <v>#DIV/0!</v>
      </c>
      <c r="AC279" s="4" t="str">
        <f t="shared" si="79"/>
        <v>#DIV/0!</v>
      </c>
      <c r="AD279" s="4" t="str">
        <f t="shared" si="79"/>
        <v>#DIV/0!</v>
      </c>
      <c r="AE279" s="4" t="str">
        <f t="shared" si="79"/>
        <v>#DIV/0!</v>
      </c>
      <c r="AF279" s="4" t="str">
        <f t="shared" si="79"/>
        <v>#DIV/0!</v>
      </c>
      <c r="AG279" s="4" t="str">
        <f t="shared" si="79"/>
        <v>#DIV/0!</v>
      </c>
      <c r="AH279" s="4" t="str">
        <f t="shared" si="79"/>
        <v>#DIV/0!</v>
      </c>
      <c r="AI279" s="4" t="str">
        <f t="shared" si="79"/>
        <v>#DIV/0!</v>
      </c>
      <c r="AJ279" s="4" t="str">
        <f t="shared" si="79"/>
        <v>#DIV/0!</v>
      </c>
      <c r="AK279" s="4" t="str">
        <f t="shared" si="79"/>
        <v>#DIV/0!</v>
      </c>
      <c r="AL279" s="4" t="str">
        <f t="shared" si="79"/>
        <v>#DIV/0!</v>
      </c>
      <c r="AM279" s="4" t="str">
        <f t="shared" si="79"/>
        <v>#DIV/0!</v>
      </c>
      <c r="AN279" s="4" t="str">
        <f t="shared" si="79"/>
        <v>#DIV/0!</v>
      </c>
      <c r="AO279" s="4" t="str">
        <f t="shared" si="79"/>
        <v>#DIV/0!</v>
      </c>
      <c r="AP279" s="4" t="str">
        <f t="shared" si="79"/>
        <v>#DIV/0!</v>
      </c>
      <c r="AQ279" s="4" t="str">
        <f t="shared" si="79"/>
        <v>#DIV/0!</v>
      </c>
      <c r="AR279" s="4" t="str">
        <f t="shared" si="79"/>
        <v>#DIV/0!</v>
      </c>
      <c r="AS279" s="4" t="str">
        <f t="shared" si="79"/>
        <v>#DIV/0!</v>
      </c>
      <c r="AT279" s="4" t="str">
        <f t="shared" si="79"/>
        <v>#DIV/0!</v>
      </c>
      <c r="AU279" s="4" t="str">
        <f t="shared" si="79"/>
        <v>#DIV/0!</v>
      </c>
      <c r="AV279" s="4" t="str">
        <f t="shared" si="79"/>
        <v>#DIV/0!</v>
      </c>
      <c r="AW279" s="4" t="str">
        <f t="shared" si="79"/>
        <v>#DIV/0!</v>
      </c>
      <c r="AX279" s="4" t="str">
        <f t="shared" si="79"/>
        <v>#DIV/0!</v>
      </c>
      <c r="AY279" s="4" t="str">
        <f t="shared" si="79"/>
        <v>#DIV/0!</v>
      </c>
      <c r="AZ279" s="4" t="str">
        <f t="shared" si="79"/>
        <v>#DIV/0!</v>
      </c>
      <c r="BA279" s="4" t="str">
        <f t="shared" si="79"/>
        <v>#DIV/0!</v>
      </c>
      <c r="BB279" s="4" t="str">
        <f t="shared" si="79"/>
        <v>#DIV/0!</v>
      </c>
      <c r="BC279" s="4" t="str">
        <f t="shared" si="79"/>
        <v>#DIV/0!</v>
      </c>
      <c r="BD279" s="4" t="str">
        <f t="shared" si="79"/>
        <v>#DIV/0!</v>
      </c>
      <c r="BE279" s="4" t="str">
        <f t="shared" si="79"/>
        <v>#DIV/0!</v>
      </c>
      <c r="BF279" s="4" t="str">
        <f t="shared" si="79"/>
        <v>#DIV/0!</v>
      </c>
      <c r="BG279" s="4" t="str">
        <f t="shared" si="79"/>
        <v>#DIV/0!</v>
      </c>
      <c r="BH279" s="4" t="str">
        <f t="shared" si="79"/>
        <v>#DIV/0!</v>
      </c>
      <c r="BI279" s="4" t="str">
        <f t="shared" si="79"/>
        <v>#DIV/0!</v>
      </c>
      <c r="BJ279" s="4" t="str">
        <f t="shared" si="79"/>
        <v>#DIV/0!</v>
      </c>
      <c r="BK279" s="4" t="str">
        <f t="shared" si="79"/>
        <v>#DIV/0!</v>
      </c>
      <c r="BL279" s="4" t="str">
        <f t="shared" si="79"/>
        <v>#DIV/0!</v>
      </c>
      <c r="BM279" s="4" t="str">
        <f t="shared" si="79"/>
        <v>#DIV/0!</v>
      </c>
      <c r="BN279" s="4" t="str">
        <f t="shared" si="79"/>
        <v>#DIV/0!</v>
      </c>
      <c r="BO279" s="4" t="str">
        <f t="shared" si="79"/>
        <v>#DIV/0!</v>
      </c>
      <c r="BP279" s="4" t="str">
        <f t="shared" si="79"/>
        <v>#DIV/0!</v>
      </c>
      <c r="BQ279" s="4" t="str">
        <f t="shared" si="79"/>
        <v>#DIV/0!</v>
      </c>
      <c r="BR279" s="4" t="str">
        <f t="shared" si="79"/>
        <v>#DIV/0!</v>
      </c>
      <c r="BS279" s="4" t="str">
        <f t="shared" si="79"/>
        <v>#DIV/0!</v>
      </c>
      <c r="BT279" s="4" t="str">
        <f t="shared" si="79"/>
        <v>#DIV/0!</v>
      </c>
      <c r="BU279" s="4" t="str">
        <f t="shared" si="79"/>
        <v>#DIV/0!</v>
      </c>
      <c r="BV279" s="4" t="str">
        <f t="shared" si="79"/>
        <v>#DIV/0!</v>
      </c>
      <c r="BW279" s="4" t="str">
        <f t="shared" si="79"/>
        <v>#DIV/0!</v>
      </c>
      <c r="BX279" s="4" t="str">
        <f t="shared" si="79"/>
        <v>#DIV/0!</v>
      </c>
      <c r="BY279" s="4" t="str">
        <f t="shared" si="79"/>
        <v>#DIV/0!</v>
      </c>
      <c r="BZ279" s="4" t="str">
        <f t="shared" si="79"/>
        <v>#DIV/0!</v>
      </c>
      <c r="CA279" s="4" t="str">
        <f t="shared" si="79"/>
        <v>#DIV/0!</v>
      </c>
      <c r="CB279" s="4" t="str">
        <f t="shared" si="79"/>
        <v>#DIV/0!</v>
      </c>
      <c r="CC279" s="4" t="str">
        <f t="shared" si="79"/>
        <v>#DIV/0!</v>
      </c>
      <c r="CD279" s="4" t="str">
        <f t="shared" si="79"/>
        <v>#DIV/0!</v>
      </c>
      <c r="CE279" s="4" t="str">
        <f t="shared" si="79"/>
        <v>#DIV/0!</v>
      </c>
      <c r="CF279" s="4" t="str">
        <f t="shared" si="79"/>
        <v>#DIV/0!</v>
      </c>
      <c r="CG279" s="4" t="str">
        <f t="shared" si="79"/>
        <v>#DIV/0!</v>
      </c>
      <c r="CH279" s="4" t="str">
        <f t="shared" si="79"/>
        <v>#DIV/0!</v>
      </c>
      <c r="CI279" s="4" t="str">
        <f t="shared" si="79"/>
        <v>#DIV/0!</v>
      </c>
      <c r="CJ279" s="4" t="str">
        <f t="shared" si="79"/>
        <v>#DIV/0!</v>
      </c>
    </row>
    <row r="280" ht="15.75" customHeight="1">
      <c r="A280" s="8" t="s">
        <v>79</v>
      </c>
      <c r="B280" s="4" t="s">
        <v>181</v>
      </c>
      <c r="C280" s="4" t="str">
        <f t="shared" ref="C280:CJ280" si="80">C181/$E82</f>
        <v>#DIV/0!</v>
      </c>
      <c r="D280" s="4" t="str">
        <f t="shared" si="80"/>
        <v>#DIV/0!</v>
      </c>
      <c r="E280" s="4" t="str">
        <f t="shared" si="80"/>
        <v>#DIV/0!</v>
      </c>
      <c r="F280" s="4" t="str">
        <f t="shared" si="80"/>
        <v>#DIV/0!</v>
      </c>
      <c r="G280" s="4" t="str">
        <f t="shared" si="80"/>
        <v>#DIV/0!</v>
      </c>
      <c r="H280" s="4" t="str">
        <f t="shared" si="80"/>
        <v>#DIV/0!</v>
      </c>
      <c r="I280" s="4" t="str">
        <f t="shared" si="80"/>
        <v>#DIV/0!</v>
      </c>
      <c r="J280" s="4" t="str">
        <f t="shared" si="80"/>
        <v>#DIV/0!</v>
      </c>
      <c r="K280" s="4" t="str">
        <f t="shared" si="80"/>
        <v>#DIV/0!</v>
      </c>
      <c r="L280" s="4" t="str">
        <f t="shared" si="80"/>
        <v>#DIV/0!</v>
      </c>
      <c r="M280" s="4" t="str">
        <f t="shared" si="80"/>
        <v>#DIV/0!</v>
      </c>
      <c r="N280" s="4" t="str">
        <f t="shared" si="80"/>
        <v>#DIV/0!</v>
      </c>
      <c r="O280" s="4" t="str">
        <f t="shared" si="80"/>
        <v>#DIV/0!</v>
      </c>
      <c r="P280" s="4" t="str">
        <f t="shared" si="80"/>
        <v>#DIV/0!</v>
      </c>
      <c r="Q280" s="4" t="str">
        <f t="shared" si="80"/>
        <v>#DIV/0!</v>
      </c>
      <c r="R280" s="4" t="str">
        <f t="shared" si="80"/>
        <v>#DIV/0!</v>
      </c>
      <c r="S280" s="4" t="str">
        <f t="shared" si="80"/>
        <v>#DIV/0!</v>
      </c>
      <c r="T280" s="4" t="str">
        <f t="shared" si="80"/>
        <v>#DIV/0!</v>
      </c>
      <c r="U280" s="4" t="str">
        <f t="shared" si="80"/>
        <v>#DIV/0!</v>
      </c>
      <c r="V280" s="4" t="str">
        <f t="shared" si="80"/>
        <v>#DIV/0!</v>
      </c>
      <c r="W280" s="4" t="str">
        <f t="shared" si="80"/>
        <v>#DIV/0!</v>
      </c>
      <c r="X280" s="4" t="str">
        <f t="shared" si="80"/>
        <v>#DIV/0!</v>
      </c>
      <c r="Y280" s="4" t="str">
        <f t="shared" si="80"/>
        <v>#DIV/0!</v>
      </c>
      <c r="Z280" s="4" t="str">
        <f t="shared" si="80"/>
        <v>#DIV/0!</v>
      </c>
      <c r="AA280" s="4" t="str">
        <f t="shared" si="80"/>
        <v>#DIV/0!</v>
      </c>
      <c r="AB280" s="4" t="str">
        <f t="shared" si="80"/>
        <v>#DIV/0!</v>
      </c>
      <c r="AC280" s="4" t="str">
        <f t="shared" si="80"/>
        <v>#DIV/0!</v>
      </c>
      <c r="AD280" s="4" t="str">
        <f t="shared" si="80"/>
        <v>#DIV/0!</v>
      </c>
      <c r="AE280" s="4" t="str">
        <f t="shared" si="80"/>
        <v>#DIV/0!</v>
      </c>
      <c r="AF280" s="4" t="str">
        <f t="shared" si="80"/>
        <v>#DIV/0!</v>
      </c>
      <c r="AG280" s="4" t="str">
        <f t="shared" si="80"/>
        <v>#DIV/0!</v>
      </c>
      <c r="AH280" s="4" t="str">
        <f t="shared" si="80"/>
        <v>#DIV/0!</v>
      </c>
      <c r="AI280" s="4" t="str">
        <f t="shared" si="80"/>
        <v>#DIV/0!</v>
      </c>
      <c r="AJ280" s="4" t="str">
        <f t="shared" si="80"/>
        <v>#DIV/0!</v>
      </c>
      <c r="AK280" s="4" t="str">
        <f t="shared" si="80"/>
        <v>#DIV/0!</v>
      </c>
      <c r="AL280" s="4" t="str">
        <f t="shared" si="80"/>
        <v>#DIV/0!</v>
      </c>
      <c r="AM280" s="4" t="str">
        <f t="shared" si="80"/>
        <v>#DIV/0!</v>
      </c>
      <c r="AN280" s="4" t="str">
        <f t="shared" si="80"/>
        <v>#DIV/0!</v>
      </c>
      <c r="AO280" s="4" t="str">
        <f t="shared" si="80"/>
        <v>#DIV/0!</v>
      </c>
      <c r="AP280" s="4" t="str">
        <f t="shared" si="80"/>
        <v>#DIV/0!</v>
      </c>
      <c r="AQ280" s="4" t="str">
        <f t="shared" si="80"/>
        <v>#DIV/0!</v>
      </c>
      <c r="AR280" s="4" t="str">
        <f t="shared" si="80"/>
        <v>#DIV/0!</v>
      </c>
      <c r="AS280" s="4" t="str">
        <f t="shared" si="80"/>
        <v>#DIV/0!</v>
      </c>
      <c r="AT280" s="4" t="str">
        <f t="shared" si="80"/>
        <v>#DIV/0!</v>
      </c>
      <c r="AU280" s="4" t="str">
        <f t="shared" si="80"/>
        <v>#DIV/0!</v>
      </c>
      <c r="AV280" s="4" t="str">
        <f t="shared" si="80"/>
        <v>#DIV/0!</v>
      </c>
      <c r="AW280" s="4" t="str">
        <f t="shared" si="80"/>
        <v>#DIV/0!</v>
      </c>
      <c r="AX280" s="4" t="str">
        <f t="shared" si="80"/>
        <v>#DIV/0!</v>
      </c>
      <c r="AY280" s="4" t="str">
        <f t="shared" si="80"/>
        <v>#DIV/0!</v>
      </c>
      <c r="AZ280" s="4" t="str">
        <f t="shared" si="80"/>
        <v>#DIV/0!</v>
      </c>
      <c r="BA280" s="4" t="str">
        <f t="shared" si="80"/>
        <v>#DIV/0!</v>
      </c>
      <c r="BB280" s="4" t="str">
        <f t="shared" si="80"/>
        <v>#DIV/0!</v>
      </c>
      <c r="BC280" s="4" t="str">
        <f t="shared" si="80"/>
        <v>#DIV/0!</v>
      </c>
      <c r="BD280" s="4" t="str">
        <f t="shared" si="80"/>
        <v>#DIV/0!</v>
      </c>
      <c r="BE280" s="4" t="str">
        <f t="shared" si="80"/>
        <v>#DIV/0!</v>
      </c>
      <c r="BF280" s="4" t="str">
        <f t="shared" si="80"/>
        <v>#DIV/0!</v>
      </c>
      <c r="BG280" s="4" t="str">
        <f t="shared" si="80"/>
        <v>#DIV/0!</v>
      </c>
      <c r="BH280" s="4" t="str">
        <f t="shared" si="80"/>
        <v>#DIV/0!</v>
      </c>
      <c r="BI280" s="4" t="str">
        <f t="shared" si="80"/>
        <v>#DIV/0!</v>
      </c>
      <c r="BJ280" s="4" t="str">
        <f t="shared" si="80"/>
        <v>#DIV/0!</v>
      </c>
      <c r="BK280" s="4" t="str">
        <f t="shared" si="80"/>
        <v>#DIV/0!</v>
      </c>
      <c r="BL280" s="4" t="str">
        <f t="shared" si="80"/>
        <v>#DIV/0!</v>
      </c>
      <c r="BM280" s="4" t="str">
        <f t="shared" si="80"/>
        <v>#DIV/0!</v>
      </c>
      <c r="BN280" s="4" t="str">
        <f t="shared" si="80"/>
        <v>#DIV/0!</v>
      </c>
      <c r="BO280" s="4" t="str">
        <f t="shared" si="80"/>
        <v>#DIV/0!</v>
      </c>
      <c r="BP280" s="4" t="str">
        <f t="shared" si="80"/>
        <v>#DIV/0!</v>
      </c>
      <c r="BQ280" s="4" t="str">
        <f t="shared" si="80"/>
        <v>#DIV/0!</v>
      </c>
      <c r="BR280" s="4" t="str">
        <f t="shared" si="80"/>
        <v>#DIV/0!</v>
      </c>
      <c r="BS280" s="4" t="str">
        <f t="shared" si="80"/>
        <v>#DIV/0!</v>
      </c>
      <c r="BT280" s="4" t="str">
        <f t="shared" si="80"/>
        <v>#DIV/0!</v>
      </c>
      <c r="BU280" s="4" t="str">
        <f t="shared" si="80"/>
        <v>#DIV/0!</v>
      </c>
      <c r="BV280" s="4" t="str">
        <f t="shared" si="80"/>
        <v>#DIV/0!</v>
      </c>
      <c r="BW280" s="4" t="str">
        <f t="shared" si="80"/>
        <v>#DIV/0!</v>
      </c>
      <c r="BX280" s="4" t="str">
        <f t="shared" si="80"/>
        <v>#DIV/0!</v>
      </c>
      <c r="BY280" s="4" t="str">
        <f t="shared" si="80"/>
        <v>#DIV/0!</v>
      </c>
      <c r="BZ280" s="4" t="str">
        <f t="shared" si="80"/>
        <v>#DIV/0!</v>
      </c>
      <c r="CA280" s="4" t="str">
        <f t="shared" si="80"/>
        <v>#DIV/0!</v>
      </c>
      <c r="CB280" s="4" t="str">
        <f t="shared" si="80"/>
        <v>#DIV/0!</v>
      </c>
      <c r="CC280" s="4" t="str">
        <f t="shared" si="80"/>
        <v>#DIV/0!</v>
      </c>
      <c r="CD280" s="4" t="str">
        <f t="shared" si="80"/>
        <v>#DIV/0!</v>
      </c>
      <c r="CE280" s="4" t="str">
        <f t="shared" si="80"/>
        <v>#DIV/0!</v>
      </c>
      <c r="CF280" s="4" t="str">
        <f t="shared" si="80"/>
        <v>#DIV/0!</v>
      </c>
      <c r="CG280" s="4" t="str">
        <f t="shared" si="80"/>
        <v>#DIV/0!</v>
      </c>
      <c r="CH280" s="4" t="str">
        <f t="shared" si="80"/>
        <v>#DIV/0!</v>
      </c>
      <c r="CI280" s="4" t="str">
        <f t="shared" si="80"/>
        <v>#DIV/0!</v>
      </c>
      <c r="CJ280" s="4" t="str">
        <f t="shared" si="80"/>
        <v>#DIV/0!</v>
      </c>
    </row>
    <row r="281" ht="15.75" customHeight="1">
      <c r="A281" s="15"/>
      <c r="B281" s="4" t="s">
        <v>182</v>
      </c>
      <c r="C281" s="4" t="str">
        <f t="shared" ref="C281:CJ281" si="81">C182/$E83</f>
        <v>#DIV/0!</v>
      </c>
      <c r="D281" s="4" t="str">
        <f t="shared" si="81"/>
        <v>#DIV/0!</v>
      </c>
      <c r="E281" s="4" t="str">
        <f t="shared" si="81"/>
        <v>#DIV/0!</v>
      </c>
      <c r="F281" s="4" t="str">
        <f t="shared" si="81"/>
        <v>#DIV/0!</v>
      </c>
      <c r="G281" s="4" t="str">
        <f t="shared" si="81"/>
        <v>#DIV/0!</v>
      </c>
      <c r="H281" s="4" t="str">
        <f t="shared" si="81"/>
        <v>#DIV/0!</v>
      </c>
      <c r="I281" s="4" t="str">
        <f t="shared" si="81"/>
        <v>#DIV/0!</v>
      </c>
      <c r="J281" s="4" t="str">
        <f t="shared" si="81"/>
        <v>#DIV/0!</v>
      </c>
      <c r="K281" s="4" t="str">
        <f t="shared" si="81"/>
        <v>#DIV/0!</v>
      </c>
      <c r="L281" s="4" t="str">
        <f t="shared" si="81"/>
        <v>#DIV/0!</v>
      </c>
      <c r="M281" s="4" t="str">
        <f t="shared" si="81"/>
        <v>#DIV/0!</v>
      </c>
      <c r="N281" s="4" t="str">
        <f t="shared" si="81"/>
        <v>#DIV/0!</v>
      </c>
      <c r="O281" s="4" t="str">
        <f t="shared" si="81"/>
        <v>#DIV/0!</v>
      </c>
      <c r="P281" s="4" t="str">
        <f t="shared" si="81"/>
        <v>#DIV/0!</v>
      </c>
      <c r="Q281" s="4" t="str">
        <f t="shared" si="81"/>
        <v>#DIV/0!</v>
      </c>
      <c r="R281" s="4" t="str">
        <f t="shared" si="81"/>
        <v>#DIV/0!</v>
      </c>
      <c r="S281" s="4" t="str">
        <f t="shared" si="81"/>
        <v>#DIV/0!</v>
      </c>
      <c r="T281" s="4" t="str">
        <f t="shared" si="81"/>
        <v>#DIV/0!</v>
      </c>
      <c r="U281" s="4" t="str">
        <f t="shared" si="81"/>
        <v>#DIV/0!</v>
      </c>
      <c r="V281" s="4" t="str">
        <f t="shared" si="81"/>
        <v>#DIV/0!</v>
      </c>
      <c r="W281" s="4" t="str">
        <f t="shared" si="81"/>
        <v>#DIV/0!</v>
      </c>
      <c r="X281" s="4" t="str">
        <f t="shared" si="81"/>
        <v>#DIV/0!</v>
      </c>
      <c r="Y281" s="4" t="str">
        <f t="shared" si="81"/>
        <v>#DIV/0!</v>
      </c>
      <c r="Z281" s="4" t="str">
        <f t="shared" si="81"/>
        <v>#DIV/0!</v>
      </c>
      <c r="AA281" s="4" t="str">
        <f t="shared" si="81"/>
        <v>#DIV/0!</v>
      </c>
      <c r="AB281" s="4" t="str">
        <f t="shared" si="81"/>
        <v>#DIV/0!</v>
      </c>
      <c r="AC281" s="4" t="str">
        <f t="shared" si="81"/>
        <v>#DIV/0!</v>
      </c>
      <c r="AD281" s="4" t="str">
        <f t="shared" si="81"/>
        <v>#DIV/0!</v>
      </c>
      <c r="AE281" s="4" t="str">
        <f t="shared" si="81"/>
        <v>#DIV/0!</v>
      </c>
      <c r="AF281" s="4" t="str">
        <f t="shared" si="81"/>
        <v>#DIV/0!</v>
      </c>
      <c r="AG281" s="4" t="str">
        <f t="shared" si="81"/>
        <v>#DIV/0!</v>
      </c>
      <c r="AH281" s="4" t="str">
        <f t="shared" si="81"/>
        <v>#DIV/0!</v>
      </c>
      <c r="AI281" s="4" t="str">
        <f t="shared" si="81"/>
        <v>#DIV/0!</v>
      </c>
      <c r="AJ281" s="4" t="str">
        <f t="shared" si="81"/>
        <v>#DIV/0!</v>
      </c>
      <c r="AK281" s="4" t="str">
        <f t="shared" si="81"/>
        <v>#DIV/0!</v>
      </c>
      <c r="AL281" s="4" t="str">
        <f t="shared" si="81"/>
        <v>#DIV/0!</v>
      </c>
      <c r="AM281" s="4" t="str">
        <f t="shared" si="81"/>
        <v>#DIV/0!</v>
      </c>
      <c r="AN281" s="4" t="str">
        <f t="shared" si="81"/>
        <v>#DIV/0!</v>
      </c>
      <c r="AO281" s="4" t="str">
        <f t="shared" si="81"/>
        <v>#DIV/0!</v>
      </c>
      <c r="AP281" s="4" t="str">
        <f t="shared" si="81"/>
        <v>#DIV/0!</v>
      </c>
      <c r="AQ281" s="4" t="str">
        <f t="shared" si="81"/>
        <v>#DIV/0!</v>
      </c>
      <c r="AR281" s="4" t="str">
        <f t="shared" si="81"/>
        <v>#DIV/0!</v>
      </c>
      <c r="AS281" s="4" t="str">
        <f t="shared" si="81"/>
        <v>#DIV/0!</v>
      </c>
      <c r="AT281" s="4" t="str">
        <f t="shared" si="81"/>
        <v>#DIV/0!</v>
      </c>
      <c r="AU281" s="4" t="str">
        <f t="shared" si="81"/>
        <v>#DIV/0!</v>
      </c>
      <c r="AV281" s="4" t="str">
        <f t="shared" si="81"/>
        <v>#DIV/0!</v>
      </c>
      <c r="AW281" s="4" t="str">
        <f t="shared" si="81"/>
        <v>#DIV/0!</v>
      </c>
      <c r="AX281" s="4" t="str">
        <f t="shared" si="81"/>
        <v>#DIV/0!</v>
      </c>
      <c r="AY281" s="4" t="str">
        <f t="shared" si="81"/>
        <v>#DIV/0!</v>
      </c>
      <c r="AZ281" s="4" t="str">
        <f t="shared" si="81"/>
        <v>#DIV/0!</v>
      </c>
      <c r="BA281" s="4" t="str">
        <f t="shared" si="81"/>
        <v>#DIV/0!</v>
      </c>
      <c r="BB281" s="4" t="str">
        <f t="shared" si="81"/>
        <v>#DIV/0!</v>
      </c>
      <c r="BC281" s="4" t="str">
        <f t="shared" si="81"/>
        <v>#DIV/0!</v>
      </c>
      <c r="BD281" s="4" t="str">
        <f t="shared" si="81"/>
        <v>#DIV/0!</v>
      </c>
      <c r="BE281" s="4" t="str">
        <f t="shared" si="81"/>
        <v>#DIV/0!</v>
      </c>
      <c r="BF281" s="4" t="str">
        <f t="shared" si="81"/>
        <v>#DIV/0!</v>
      </c>
      <c r="BG281" s="4" t="str">
        <f t="shared" si="81"/>
        <v>#DIV/0!</v>
      </c>
      <c r="BH281" s="4" t="str">
        <f t="shared" si="81"/>
        <v>#DIV/0!</v>
      </c>
      <c r="BI281" s="4" t="str">
        <f t="shared" si="81"/>
        <v>#DIV/0!</v>
      </c>
      <c r="BJ281" s="4" t="str">
        <f t="shared" si="81"/>
        <v>#DIV/0!</v>
      </c>
      <c r="BK281" s="4" t="str">
        <f t="shared" si="81"/>
        <v>#DIV/0!</v>
      </c>
      <c r="BL281" s="4" t="str">
        <f t="shared" si="81"/>
        <v>#DIV/0!</v>
      </c>
      <c r="BM281" s="4" t="str">
        <f t="shared" si="81"/>
        <v>#DIV/0!</v>
      </c>
      <c r="BN281" s="4" t="str">
        <f t="shared" si="81"/>
        <v>#DIV/0!</v>
      </c>
      <c r="BO281" s="4" t="str">
        <f t="shared" si="81"/>
        <v>#DIV/0!</v>
      </c>
      <c r="BP281" s="4" t="str">
        <f t="shared" si="81"/>
        <v>#DIV/0!</v>
      </c>
      <c r="BQ281" s="4" t="str">
        <f t="shared" si="81"/>
        <v>#DIV/0!</v>
      </c>
      <c r="BR281" s="4" t="str">
        <f t="shared" si="81"/>
        <v>#DIV/0!</v>
      </c>
      <c r="BS281" s="4" t="str">
        <f t="shared" si="81"/>
        <v>#DIV/0!</v>
      </c>
      <c r="BT281" s="4" t="str">
        <f t="shared" si="81"/>
        <v>#DIV/0!</v>
      </c>
      <c r="BU281" s="4" t="str">
        <f t="shared" si="81"/>
        <v>#DIV/0!</v>
      </c>
      <c r="BV281" s="4" t="str">
        <f t="shared" si="81"/>
        <v>#DIV/0!</v>
      </c>
      <c r="BW281" s="4" t="str">
        <f t="shared" si="81"/>
        <v>#DIV/0!</v>
      </c>
      <c r="BX281" s="4" t="str">
        <f t="shared" si="81"/>
        <v>#DIV/0!</v>
      </c>
      <c r="BY281" s="4" t="str">
        <f t="shared" si="81"/>
        <v>#DIV/0!</v>
      </c>
      <c r="BZ281" s="4" t="str">
        <f t="shared" si="81"/>
        <v>#DIV/0!</v>
      </c>
      <c r="CA281" s="4" t="str">
        <f t="shared" si="81"/>
        <v>#DIV/0!</v>
      </c>
      <c r="CB281" s="4" t="str">
        <f t="shared" si="81"/>
        <v>#DIV/0!</v>
      </c>
      <c r="CC281" s="4" t="str">
        <f t="shared" si="81"/>
        <v>#DIV/0!</v>
      </c>
      <c r="CD281" s="4" t="str">
        <f t="shared" si="81"/>
        <v>#DIV/0!</v>
      </c>
      <c r="CE281" s="4" t="str">
        <f t="shared" si="81"/>
        <v>#DIV/0!</v>
      </c>
      <c r="CF281" s="4" t="str">
        <f t="shared" si="81"/>
        <v>#DIV/0!</v>
      </c>
      <c r="CG281" s="4" t="str">
        <f t="shared" si="81"/>
        <v>#DIV/0!</v>
      </c>
      <c r="CH281" s="4" t="str">
        <f t="shared" si="81"/>
        <v>#DIV/0!</v>
      </c>
      <c r="CI281" s="4" t="str">
        <f t="shared" si="81"/>
        <v>#DIV/0!</v>
      </c>
      <c r="CJ281" s="4" t="str">
        <f t="shared" si="81"/>
        <v>#DIV/0!</v>
      </c>
    </row>
    <row r="282" ht="15.75" customHeight="1">
      <c r="A282" s="15"/>
      <c r="B282" s="4" t="s">
        <v>183</v>
      </c>
      <c r="C282" s="4" t="str">
        <f t="shared" ref="C282:CJ282" si="82">C183/$E84</f>
        <v>#DIV/0!</v>
      </c>
      <c r="D282" s="4" t="str">
        <f t="shared" si="82"/>
        <v>#DIV/0!</v>
      </c>
      <c r="E282" s="4" t="str">
        <f t="shared" si="82"/>
        <v>#DIV/0!</v>
      </c>
      <c r="F282" s="4" t="str">
        <f t="shared" si="82"/>
        <v>#DIV/0!</v>
      </c>
      <c r="G282" s="4" t="str">
        <f t="shared" si="82"/>
        <v>#DIV/0!</v>
      </c>
      <c r="H282" s="4" t="str">
        <f t="shared" si="82"/>
        <v>#DIV/0!</v>
      </c>
      <c r="I282" s="4" t="str">
        <f t="shared" si="82"/>
        <v>#DIV/0!</v>
      </c>
      <c r="J282" s="4" t="str">
        <f t="shared" si="82"/>
        <v>#DIV/0!</v>
      </c>
      <c r="K282" s="4" t="str">
        <f t="shared" si="82"/>
        <v>#DIV/0!</v>
      </c>
      <c r="L282" s="4" t="str">
        <f t="shared" si="82"/>
        <v>#DIV/0!</v>
      </c>
      <c r="M282" s="4" t="str">
        <f t="shared" si="82"/>
        <v>#DIV/0!</v>
      </c>
      <c r="N282" s="4" t="str">
        <f t="shared" si="82"/>
        <v>#DIV/0!</v>
      </c>
      <c r="O282" s="4" t="str">
        <f t="shared" si="82"/>
        <v>#DIV/0!</v>
      </c>
      <c r="P282" s="4" t="str">
        <f t="shared" si="82"/>
        <v>#DIV/0!</v>
      </c>
      <c r="Q282" s="4" t="str">
        <f t="shared" si="82"/>
        <v>#DIV/0!</v>
      </c>
      <c r="R282" s="4" t="str">
        <f t="shared" si="82"/>
        <v>#DIV/0!</v>
      </c>
      <c r="S282" s="4" t="str">
        <f t="shared" si="82"/>
        <v>#DIV/0!</v>
      </c>
      <c r="T282" s="4" t="str">
        <f t="shared" si="82"/>
        <v>#DIV/0!</v>
      </c>
      <c r="U282" s="4" t="str">
        <f t="shared" si="82"/>
        <v>#DIV/0!</v>
      </c>
      <c r="V282" s="4" t="str">
        <f t="shared" si="82"/>
        <v>#DIV/0!</v>
      </c>
      <c r="W282" s="4" t="str">
        <f t="shared" si="82"/>
        <v>#DIV/0!</v>
      </c>
      <c r="X282" s="4" t="str">
        <f t="shared" si="82"/>
        <v>#DIV/0!</v>
      </c>
      <c r="Y282" s="4" t="str">
        <f t="shared" si="82"/>
        <v>#DIV/0!</v>
      </c>
      <c r="Z282" s="4" t="str">
        <f t="shared" si="82"/>
        <v>#DIV/0!</v>
      </c>
      <c r="AA282" s="4" t="str">
        <f t="shared" si="82"/>
        <v>#DIV/0!</v>
      </c>
      <c r="AB282" s="4" t="str">
        <f t="shared" si="82"/>
        <v>#DIV/0!</v>
      </c>
      <c r="AC282" s="4" t="str">
        <f t="shared" si="82"/>
        <v>#DIV/0!</v>
      </c>
      <c r="AD282" s="4" t="str">
        <f t="shared" si="82"/>
        <v>#DIV/0!</v>
      </c>
      <c r="AE282" s="4" t="str">
        <f t="shared" si="82"/>
        <v>#DIV/0!</v>
      </c>
      <c r="AF282" s="4" t="str">
        <f t="shared" si="82"/>
        <v>#DIV/0!</v>
      </c>
      <c r="AG282" s="4" t="str">
        <f t="shared" si="82"/>
        <v>#DIV/0!</v>
      </c>
      <c r="AH282" s="4" t="str">
        <f t="shared" si="82"/>
        <v>#DIV/0!</v>
      </c>
      <c r="AI282" s="4" t="str">
        <f t="shared" si="82"/>
        <v>#DIV/0!</v>
      </c>
      <c r="AJ282" s="4" t="str">
        <f t="shared" si="82"/>
        <v>#DIV/0!</v>
      </c>
      <c r="AK282" s="4" t="str">
        <f t="shared" si="82"/>
        <v>#DIV/0!</v>
      </c>
      <c r="AL282" s="4" t="str">
        <f t="shared" si="82"/>
        <v>#DIV/0!</v>
      </c>
      <c r="AM282" s="4" t="str">
        <f t="shared" si="82"/>
        <v>#DIV/0!</v>
      </c>
      <c r="AN282" s="4" t="str">
        <f t="shared" si="82"/>
        <v>#DIV/0!</v>
      </c>
      <c r="AO282" s="4" t="str">
        <f t="shared" si="82"/>
        <v>#DIV/0!</v>
      </c>
      <c r="AP282" s="4" t="str">
        <f t="shared" si="82"/>
        <v>#DIV/0!</v>
      </c>
      <c r="AQ282" s="4" t="str">
        <f t="shared" si="82"/>
        <v>#DIV/0!</v>
      </c>
      <c r="AR282" s="4" t="str">
        <f t="shared" si="82"/>
        <v>#DIV/0!</v>
      </c>
      <c r="AS282" s="4" t="str">
        <f t="shared" si="82"/>
        <v>#DIV/0!</v>
      </c>
      <c r="AT282" s="4" t="str">
        <f t="shared" si="82"/>
        <v>#DIV/0!</v>
      </c>
      <c r="AU282" s="4" t="str">
        <f t="shared" si="82"/>
        <v>#DIV/0!</v>
      </c>
      <c r="AV282" s="4" t="str">
        <f t="shared" si="82"/>
        <v>#DIV/0!</v>
      </c>
      <c r="AW282" s="4" t="str">
        <f t="shared" si="82"/>
        <v>#DIV/0!</v>
      </c>
      <c r="AX282" s="4" t="str">
        <f t="shared" si="82"/>
        <v>#DIV/0!</v>
      </c>
      <c r="AY282" s="4" t="str">
        <f t="shared" si="82"/>
        <v>#DIV/0!</v>
      </c>
      <c r="AZ282" s="4" t="str">
        <f t="shared" si="82"/>
        <v>#DIV/0!</v>
      </c>
      <c r="BA282" s="4" t="str">
        <f t="shared" si="82"/>
        <v>#DIV/0!</v>
      </c>
      <c r="BB282" s="4" t="str">
        <f t="shared" si="82"/>
        <v>#DIV/0!</v>
      </c>
      <c r="BC282" s="4" t="str">
        <f t="shared" si="82"/>
        <v>#DIV/0!</v>
      </c>
      <c r="BD282" s="4" t="str">
        <f t="shared" si="82"/>
        <v>#DIV/0!</v>
      </c>
      <c r="BE282" s="4" t="str">
        <f t="shared" si="82"/>
        <v>#DIV/0!</v>
      </c>
      <c r="BF282" s="4" t="str">
        <f t="shared" si="82"/>
        <v>#DIV/0!</v>
      </c>
      <c r="BG282" s="4" t="str">
        <f t="shared" si="82"/>
        <v>#DIV/0!</v>
      </c>
      <c r="BH282" s="4" t="str">
        <f t="shared" si="82"/>
        <v>#DIV/0!</v>
      </c>
      <c r="BI282" s="4" t="str">
        <f t="shared" si="82"/>
        <v>#DIV/0!</v>
      </c>
      <c r="BJ282" s="4" t="str">
        <f t="shared" si="82"/>
        <v>#DIV/0!</v>
      </c>
      <c r="BK282" s="4" t="str">
        <f t="shared" si="82"/>
        <v>#DIV/0!</v>
      </c>
      <c r="BL282" s="4" t="str">
        <f t="shared" si="82"/>
        <v>#DIV/0!</v>
      </c>
      <c r="BM282" s="4" t="str">
        <f t="shared" si="82"/>
        <v>#DIV/0!</v>
      </c>
      <c r="BN282" s="4" t="str">
        <f t="shared" si="82"/>
        <v>#DIV/0!</v>
      </c>
      <c r="BO282" s="4" t="str">
        <f t="shared" si="82"/>
        <v>#DIV/0!</v>
      </c>
      <c r="BP282" s="4" t="str">
        <f t="shared" si="82"/>
        <v>#DIV/0!</v>
      </c>
      <c r="BQ282" s="4" t="str">
        <f t="shared" si="82"/>
        <v>#DIV/0!</v>
      </c>
      <c r="BR282" s="4" t="str">
        <f t="shared" si="82"/>
        <v>#DIV/0!</v>
      </c>
      <c r="BS282" s="4" t="str">
        <f t="shared" si="82"/>
        <v>#DIV/0!</v>
      </c>
      <c r="BT282" s="4" t="str">
        <f t="shared" si="82"/>
        <v>#DIV/0!</v>
      </c>
      <c r="BU282" s="4" t="str">
        <f t="shared" si="82"/>
        <v>#DIV/0!</v>
      </c>
      <c r="BV282" s="4" t="str">
        <f t="shared" si="82"/>
        <v>#DIV/0!</v>
      </c>
      <c r="BW282" s="4" t="str">
        <f t="shared" si="82"/>
        <v>#DIV/0!</v>
      </c>
      <c r="BX282" s="4" t="str">
        <f t="shared" si="82"/>
        <v>#DIV/0!</v>
      </c>
      <c r="BY282" s="4" t="str">
        <f t="shared" si="82"/>
        <v>#DIV/0!</v>
      </c>
      <c r="BZ282" s="4" t="str">
        <f t="shared" si="82"/>
        <v>#DIV/0!</v>
      </c>
      <c r="CA282" s="4" t="str">
        <f t="shared" si="82"/>
        <v>#DIV/0!</v>
      </c>
      <c r="CB282" s="4" t="str">
        <f t="shared" si="82"/>
        <v>#DIV/0!</v>
      </c>
      <c r="CC282" s="4" t="str">
        <f t="shared" si="82"/>
        <v>#DIV/0!</v>
      </c>
      <c r="CD282" s="4" t="str">
        <f t="shared" si="82"/>
        <v>#DIV/0!</v>
      </c>
      <c r="CE282" s="4" t="str">
        <f t="shared" si="82"/>
        <v>#DIV/0!</v>
      </c>
      <c r="CF282" s="4" t="str">
        <f t="shared" si="82"/>
        <v>#DIV/0!</v>
      </c>
      <c r="CG282" s="4" t="str">
        <f t="shared" si="82"/>
        <v>#DIV/0!</v>
      </c>
      <c r="CH282" s="4" t="str">
        <f t="shared" si="82"/>
        <v>#DIV/0!</v>
      </c>
      <c r="CI282" s="4" t="str">
        <f t="shared" si="82"/>
        <v>#DIV/0!</v>
      </c>
      <c r="CJ282" s="4" t="str">
        <f t="shared" si="82"/>
        <v>#DIV/0!</v>
      </c>
    </row>
    <row r="283" ht="15.75" customHeight="1">
      <c r="A283" s="15"/>
      <c r="B283" s="4" t="s">
        <v>184</v>
      </c>
      <c r="C283" s="4" t="str">
        <f t="shared" ref="C283:CJ283" si="83">C184/$E85</f>
        <v>#DIV/0!</v>
      </c>
      <c r="D283" s="4" t="str">
        <f t="shared" si="83"/>
        <v>#DIV/0!</v>
      </c>
      <c r="E283" s="4" t="str">
        <f t="shared" si="83"/>
        <v>#DIV/0!</v>
      </c>
      <c r="F283" s="4" t="str">
        <f t="shared" si="83"/>
        <v>#DIV/0!</v>
      </c>
      <c r="G283" s="4" t="str">
        <f t="shared" si="83"/>
        <v>#DIV/0!</v>
      </c>
      <c r="H283" s="4" t="str">
        <f t="shared" si="83"/>
        <v>#DIV/0!</v>
      </c>
      <c r="I283" s="4" t="str">
        <f t="shared" si="83"/>
        <v>#DIV/0!</v>
      </c>
      <c r="J283" s="4" t="str">
        <f t="shared" si="83"/>
        <v>#DIV/0!</v>
      </c>
      <c r="K283" s="4" t="str">
        <f t="shared" si="83"/>
        <v>#DIV/0!</v>
      </c>
      <c r="L283" s="4" t="str">
        <f t="shared" si="83"/>
        <v>#DIV/0!</v>
      </c>
      <c r="M283" s="4" t="str">
        <f t="shared" si="83"/>
        <v>#DIV/0!</v>
      </c>
      <c r="N283" s="4" t="str">
        <f t="shared" si="83"/>
        <v>#DIV/0!</v>
      </c>
      <c r="O283" s="4" t="str">
        <f t="shared" si="83"/>
        <v>#DIV/0!</v>
      </c>
      <c r="P283" s="4" t="str">
        <f t="shared" si="83"/>
        <v>#DIV/0!</v>
      </c>
      <c r="Q283" s="4" t="str">
        <f t="shared" si="83"/>
        <v>#DIV/0!</v>
      </c>
      <c r="R283" s="4" t="str">
        <f t="shared" si="83"/>
        <v>#DIV/0!</v>
      </c>
      <c r="S283" s="4" t="str">
        <f t="shared" si="83"/>
        <v>#DIV/0!</v>
      </c>
      <c r="T283" s="4" t="str">
        <f t="shared" si="83"/>
        <v>#DIV/0!</v>
      </c>
      <c r="U283" s="4" t="str">
        <f t="shared" si="83"/>
        <v>#DIV/0!</v>
      </c>
      <c r="V283" s="4" t="str">
        <f t="shared" si="83"/>
        <v>#DIV/0!</v>
      </c>
      <c r="W283" s="4" t="str">
        <f t="shared" si="83"/>
        <v>#DIV/0!</v>
      </c>
      <c r="X283" s="4" t="str">
        <f t="shared" si="83"/>
        <v>#DIV/0!</v>
      </c>
      <c r="Y283" s="4" t="str">
        <f t="shared" si="83"/>
        <v>#DIV/0!</v>
      </c>
      <c r="Z283" s="4" t="str">
        <f t="shared" si="83"/>
        <v>#DIV/0!</v>
      </c>
      <c r="AA283" s="4" t="str">
        <f t="shared" si="83"/>
        <v>#DIV/0!</v>
      </c>
      <c r="AB283" s="4" t="str">
        <f t="shared" si="83"/>
        <v>#DIV/0!</v>
      </c>
      <c r="AC283" s="4" t="str">
        <f t="shared" si="83"/>
        <v>#DIV/0!</v>
      </c>
      <c r="AD283" s="4" t="str">
        <f t="shared" si="83"/>
        <v>#DIV/0!</v>
      </c>
      <c r="AE283" s="4" t="str">
        <f t="shared" si="83"/>
        <v>#DIV/0!</v>
      </c>
      <c r="AF283" s="4" t="str">
        <f t="shared" si="83"/>
        <v>#DIV/0!</v>
      </c>
      <c r="AG283" s="4" t="str">
        <f t="shared" si="83"/>
        <v>#DIV/0!</v>
      </c>
      <c r="AH283" s="4" t="str">
        <f t="shared" si="83"/>
        <v>#DIV/0!</v>
      </c>
      <c r="AI283" s="4" t="str">
        <f t="shared" si="83"/>
        <v>#DIV/0!</v>
      </c>
      <c r="AJ283" s="4" t="str">
        <f t="shared" si="83"/>
        <v>#DIV/0!</v>
      </c>
      <c r="AK283" s="4" t="str">
        <f t="shared" si="83"/>
        <v>#DIV/0!</v>
      </c>
      <c r="AL283" s="4" t="str">
        <f t="shared" si="83"/>
        <v>#DIV/0!</v>
      </c>
      <c r="AM283" s="4" t="str">
        <f t="shared" si="83"/>
        <v>#DIV/0!</v>
      </c>
      <c r="AN283" s="4" t="str">
        <f t="shared" si="83"/>
        <v>#DIV/0!</v>
      </c>
      <c r="AO283" s="4" t="str">
        <f t="shared" si="83"/>
        <v>#DIV/0!</v>
      </c>
      <c r="AP283" s="4" t="str">
        <f t="shared" si="83"/>
        <v>#DIV/0!</v>
      </c>
      <c r="AQ283" s="4" t="str">
        <f t="shared" si="83"/>
        <v>#DIV/0!</v>
      </c>
      <c r="AR283" s="4" t="str">
        <f t="shared" si="83"/>
        <v>#DIV/0!</v>
      </c>
      <c r="AS283" s="4" t="str">
        <f t="shared" si="83"/>
        <v>#DIV/0!</v>
      </c>
      <c r="AT283" s="4" t="str">
        <f t="shared" si="83"/>
        <v>#DIV/0!</v>
      </c>
      <c r="AU283" s="4" t="str">
        <f t="shared" si="83"/>
        <v>#DIV/0!</v>
      </c>
      <c r="AV283" s="4" t="str">
        <f t="shared" si="83"/>
        <v>#DIV/0!</v>
      </c>
      <c r="AW283" s="4" t="str">
        <f t="shared" si="83"/>
        <v>#DIV/0!</v>
      </c>
      <c r="AX283" s="4" t="str">
        <f t="shared" si="83"/>
        <v>#DIV/0!</v>
      </c>
      <c r="AY283" s="4" t="str">
        <f t="shared" si="83"/>
        <v>#DIV/0!</v>
      </c>
      <c r="AZ283" s="4" t="str">
        <f t="shared" si="83"/>
        <v>#DIV/0!</v>
      </c>
      <c r="BA283" s="4" t="str">
        <f t="shared" si="83"/>
        <v>#DIV/0!</v>
      </c>
      <c r="BB283" s="4" t="str">
        <f t="shared" si="83"/>
        <v>#DIV/0!</v>
      </c>
      <c r="BC283" s="4" t="str">
        <f t="shared" si="83"/>
        <v>#DIV/0!</v>
      </c>
      <c r="BD283" s="4" t="str">
        <f t="shared" si="83"/>
        <v>#DIV/0!</v>
      </c>
      <c r="BE283" s="4" t="str">
        <f t="shared" si="83"/>
        <v>#DIV/0!</v>
      </c>
      <c r="BF283" s="4" t="str">
        <f t="shared" si="83"/>
        <v>#DIV/0!</v>
      </c>
      <c r="BG283" s="4" t="str">
        <f t="shared" si="83"/>
        <v>#DIV/0!</v>
      </c>
      <c r="BH283" s="4" t="str">
        <f t="shared" si="83"/>
        <v>#DIV/0!</v>
      </c>
      <c r="BI283" s="4" t="str">
        <f t="shared" si="83"/>
        <v>#DIV/0!</v>
      </c>
      <c r="BJ283" s="4" t="str">
        <f t="shared" si="83"/>
        <v>#DIV/0!</v>
      </c>
      <c r="BK283" s="4" t="str">
        <f t="shared" si="83"/>
        <v>#DIV/0!</v>
      </c>
      <c r="BL283" s="4" t="str">
        <f t="shared" si="83"/>
        <v>#DIV/0!</v>
      </c>
      <c r="BM283" s="4" t="str">
        <f t="shared" si="83"/>
        <v>#DIV/0!</v>
      </c>
      <c r="BN283" s="4" t="str">
        <f t="shared" si="83"/>
        <v>#DIV/0!</v>
      </c>
      <c r="BO283" s="4" t="str">
        <f t="shared" si="83"/>
        <v>#DIV/0!</v>
      </c>
      <c r="BP283" s="4" t="str">
        <f t="shared" si="83"/>
        <v>#DIV/0!</v>
      </c>
      <c r="BQ283" s="4" t="str">
        <f t="shared" si="83"/>
        <v>#DIV/0!</v>
      </c>
      <c r="BR283" s="4" t="str">
        <f t="shared" si="83"/>
        <v>#DIV/0!</v>
      </c>
      <c r="BS283" s="4" t="str">
        <f t="shared" si="83"/>
        <v>#DIV/0!</v>
      </c>
      <c r="BT283" s="4" t="str">
        <f t="shared" si="83"/>
        <v>#DIV/0!</v>
      </c>
      <c r="BU283" s="4" t="str">
        <f t="shared" si="83"/>
        <v>#DIV/0!</v>
      </c>
      <c r="BV283" s="4" t="str">
        <f t="shared" si="83"/>
        <v>#DIV/0!</v>
      </c>
      <c r="BW283" s="4" t="str">
        <f t="shared" si="83"/>
        <v>#DIV/0!</v>
      </c>
      <c r="BX283" s="4" t="str">
        <f t="shared" si="83"/>
        <v>#DIV/0!</v>
      </c>
      <c r="BY283" s="4" t="str">
        <f t="shared" si="83"/>
        <v>#DIV/0!</v>
      </c>
      <c r="BZ283" s="4" t="str">
        <f t="shared" si="83"/>
        <v>#DIV/0!</v>
      </c>
      <c r="CA283" s="4" t="str">
        <f t="shared" si="83"/>
        <v>#DIV/0!</v>
      </c>
      <c r="CB283" s="4" t="str">
        <f t="shared" si="83"/>
        <v>#DIV/0!</v>
      </c>
      <c r="CC283" s="4" t="str">
        <f t="shared" si="83"/>
        <v>#DIV/0!</v>
      </c>
      <c r="CD283" s="4" t="str">
        <f t="shared" si="83"/>
        <v>#DIV/0!</v>
      </c>
      <c r="CE283" s="4" t="str">
        <f t="shared" si="83"/>
        <v>#DIV/0!</v>
      </c>
      <c r="CF283" s="4" t="str">
        <f t="shared" si="83"/>
        <v>#DIV/0!</v>
      </c>
      <c r="CG283" s="4" t="str">
        <f t="shared" si="83"/>
        <v>#DIV/0!</v>
      </c>
      <c r="CH283" s="4" t="str">
        <f t="shared" si="83"/>
        <v>#DIV/0!</v>
      </c>
      <c r="CI283" s="4" t="str">
        <f t="shared" si="83"/>
        <v>#DIV/0!</v>
      </c>
      <c r="CJ283" s="4" t="str">
        <f t="shared" si="83"/>
        <v>#DIV/0!</v>
      </c>
    </row>
    <row r="284" ht="15.75" customHeight="1">
      <c r="A284" s="15"/>
      <c r="B284" s="4" t="s">
        <v>185</v>
      </c>
      <c r="C284" s="4" t="str">
        <f t="shared" ref="C284:CJ284" si="84">C185/$E86</f>
        <v>#DIV/0!</v>
      </c>
      <c r="D284" s="4" t="str">
        <f t="shared" si="84"/>
        <v>#DIV/0!</v>
      </c>
      <c r="E284" s="4" t="str">
        <f t="shared" si="84"/>
        <v>#DIV/0!</v>
      </c>
      <c r="F284" s="4" t="str">
        <f t="shared" si="84"/>
        <v>#DIV/0!</v>
      </c>
      <c r="G284" s="4" t="str">
        <f t="shared" si="84"/>
        <v>#DIV/0!</v>
      </c>
      <c r="H284" s="4" t="str">
        <f t="shared" si="84"/>
        <v>#DIV/0!</v>
      </c>
      <c r="I284" s="4" t="str">
        <f t="shared" si="84"/>
        <v>#DIV/0!</v>
      </c>
      <c r="J284" s="4" t="str">
        <f t="shared" si="84"/>
        <v>#DIV/0!</v>
      </c>
      <c r="K284" s="4" t="str">
        <f t="shared" si="84"/>
        <v>#DIV/0!</v>
      </c>
      <c r="L284" s="4" t="str">
        <f t="shared" si="84"/>
        <v>#DIV/0!</v>
      </c>
      <c r="M284" s="4" t="str">
        <f t="shared" si="84"/>
        <v>#DIV/0!</v>
      </c>
      <c r="N284" s="4" t="str">
        <f t="shared" si="84"/>
        <v>#DIV/0!</v>
      </c>
      <c r="O284" s="4" t="str">
        <f t="shared" si="84"/>
        <v>#DIV/0!</v>
      </c>
      <c r="P284" s="4" t="str">
        <f t="shared" si="84"/>
        <v>#DIV/0!</v>
      </c>
      <c r="Q284" s="4" t="str">
        <f t="shared" si="84"/>
        <v>#DIV/0!</v>
      </c>
      <c r="R284" s="4" t="str">
        <f t="shared" si="84"/>
        <v>#DIV/0!</v>
      </c>
      <c r="S284" s="4" t="str">
        <f t="shared" si="84"/>
        <v>#DIV/0!</v>
      </c>
      <c r="T284" s="4" t="str">
        <f t="shared" si="84"/>
        <v>#DIV/0!</v>
      </c>
      <c r="U284" s="4" t="str">
        <f t="shared" si="84"/>
        <v>#DIV/0!</v>
      </c>
      <c r="V284" s="4" t="str">
        <f t="shared" si="84"/>
        <v>#DIV/0!</v>
      </c>
      <c r="W284" s="4" t="str">
        <f t="shared" si="84"/>
        <v>#DIV/0!</v>
      </c>
      <c r="X284" s="4" t="str">
        <f t="shared" si="84"/>
        <v>#DIV/0!</v>
      </c>
      <c r="Y284" s="4" t="str">
        <f t="shared" si="84"/>
        <v>#DIV/0!</v>
      </c>
      <c r="Z284" s="4" t="str">
        <f t="shared" si="84"/>
        <v>#DIV/0!</v>
      </c>
      <c r="AA284" s="4" t="str">
        <f t="shared" si="84"/>
        <v>#DIV/0!</v>
      </c>
      <c r="AB284" s="4" t="str">
        <f t="shared" si="84"/>
        <v>#DIV/0!</v>
      </c>
      <c r="AC284" s="4" t="str">
        <f t="shared" si="84"/>
        <v>#DIV/0!</v>
      </c>
      <c r="AD284" s="4" t="str">
        <f t="shared" si="84"/>
        <v>#DIV/0!</v>
      </c>
      <c r="AE284" s="4" t="str">
        <f t="shared" si="84"/>
        <v>#DIV/0!</v>
      </c>
      <c r="AF284" s="4" t="str">
        <f t="shared" si="84"/>
        <v>#DIV/0!</v>
      </c>
      <c r="AG284" s="4" t="str">
        <f t="shared" si="84"/>
        <v>#DIV/0!</v>
      </c>
      <c r="AH284" s="4" t="str">
        <f t="shared" si="84"/>
        <v>#DIV/0!</v>
      </c>
      <c r="AI284" s="4" t="str">
        <f t="shared" si="84"/>
        <v>#DIV/0!</v>
      </c>
      <c r="AJ284" s="4" t="str">
        <f t="shared" si="84"/>
        <v>#DIV/0!</v>
      </c>
      <c r="AK284" s="4" t="str">
        <f t="shared" si="84"/>
        <v>#DIV/0!</v>
      </c>
      <c r="AL284" s="4" t="str">
        <f t="shared" si="84"/>
        <v>#DIV/0!</v>
      </c>
      <c r="AM284" s="4" t="str">
        <f t="shared" si="84"/>
        <v>#DIV/0!</v>
      </c>
      <c r="AN284" s="4" t="str">
        <f t="shared" si="84"/>
        <v>#DIV/0!</v>
      </c>
      <c r="AO284" s="4" t="str">
        <f t="shared" si="84"/>
        <v>#DIV/0!</v>
      </c>
      <c r="AP284" s="4" t="str">
        <f t="shared" si="84"/>
        <v>#DIV/0!</v>
      </c>
      <c r="AQ284" s="4" t="str">
        <f t="shared" si="84"/>
        <v>#DIV/0!</v>
      </c>
      <c r="AR284" s="4" t="str">
        <f t="shared" si="84"/>
        <v>#DIV/0!</v>
      </c>
      <c r="AS284" s="4" t="str">
        <f t="shared" si="84"/>
        <v>#DIV/0!</v>
      </c>
      <c r="AT284" s="4" t="str">
        <f t="shared" si="84"/>
        <v>#DIV/0!</v>
      </c>
      <c r="AU284" s="4" t="str">
        <f t="shared" si="84"/>
        <v>#DIV/0!</v>
      </c>
      <c r="AV284" s="4" t="str">
        <f t="shared" si="84"/>
        <v>#DIV/0!</v>
      </c>
      <c r="AW284" s="4" t="str">
        <f t="shared" si="84"/>
        <v>#DIV/0!</v>
      </c>
      <c r="AX284" s="4" t="str">
        <f t="shared" si="84"/>
        <v>#DIV/0!</v>
      </c>
      <c r="AY284" s="4" t="str">
        <f t="shared" si="84"/>
        <v>#DIV/0!</v>
      </c>
      <c r="AZ284" s="4" t="str">
        <f t="shared" si="84"/>
        <v>#DIV/0!</v>
      </c>
      <c r="BA284" s="4" t="str">
        <f t="shared" si="84"/>
        <v>#DIV/0!</v>
      </c>
      <c r="BB284" s="4" t="str">
        <f t="shared" si="84"/>
        <v>#DIV/0!</v>
      </c>
      <c r="BC284" s="4" t="str">
        <f t="shared" si="84"/>
        <v>#DIV/0!</v>
      </c>
      <c r="BD284" s="4" t="str">
        <f t="shared" si="84"/>
        <v>#DIV/0!</v>
      </c>
      <c r="BE284" s="4" t="str">
        <f t="shared" si="84"/>
        <v>#DIV/0!</v>
      </c>
      <c r="BF284" s="4" t="str">
        <f t="shared" si="84"/>
        <v>#DIV/0!</v>
      </c>
      <c r="BG284" s="4" t="str">
        <f t="shared" si="84"/>
        <v>#DIV/0!</v>
      </c>
      <c r="BH284" s="4" t="str">
        <f t="shared" si="84"/>
        <v>#DIV/0!</v>
      </c>
      <c r="BI284" s="4" t="str">
        <f t="shared" si="84"/>
        <v>#DIV/0!</v>
      </c>
      <c r="BJ284" s="4" t="str">
        <f t="shared" si="84"/>
        <v>#DIV/0!</v>
      </c>
      <c r="BK284" s="4" t="str">
        <f t="shared" si="84"/>
        <v>#DIV/0!</v>
      </c>
      <c r="BL284" s="4" t="str">
        <f t="shared" si="84"/>
        <v>#DIV/0!</v>
      </c>
      <c r="BM284" s="4" t="str">
        <f t="shared" si="84"/>
        <v>#DIV/0!</v>
      </c>
      <c r="BN284" s="4" t="str">
        <f t="shared" si="84"/>
        <v>#DIV/0!</v>
      </c>
      <c r="BO284" s="4" t="str">
        <f t="shared" si="84"/>
        <v>#DIV/0!</v>
      </c>
      <c r="BP284" s="4" t="str">
        <f t="shared" si="84"/>
        <v>#DIV/0!</v>
      </c>
      <c r="BQ284" s="4" t="str">
        <f t="shared" si="84"/>
        <v>#DIV/0!</v>
      </c>
      <c r="BR284" s="4" t="str">
        <f t="shared" si="84"/>
        <v>#DIV/0!</v>
      </c>
      <c r="BS284" s="4" t="str">
        <f t="shared" si="84"/>
        <v>#DIV/0!</v>
      </c>
      <c r="BT284" s="4" t="str">
        <f t="shared" si="84"/>
        <v>#DIV/0!</v>
      </c>
      <c r="BU284" s="4" t="str">
        <f t="shared" si="84"/>
        <v>#DIV/0!</v>
      </c>
      <c r="BV284" s="4" t="str">
        <f t="shared" si="84"/>
        <v>#DIV/0!</v>
      </c>
      <c r="BW284" s="4" t="str">
        <f t="shared" si="84"/>
        <v>#DIV/0!</v>
      </c>
      <c r="BX284" s="4" t="str">
        <f t="shared" si="84"/>
        <v>#DIV/0!</v>
      </c>
      <c r="BY284" s="4" t="str">
        <f t="shared" si="84"/>
        <v>#DIV/0!</v>
      </c>
      <c r="BZ284" s="4" t="str">
        <f t="shared" si="84"/>
        <v>#DIV/0!</v>
      </c>
      <c r="CA284" s="4" t="str">
        <f t="shared" si="84"/>
        <v>#DIV/0!</v>
      </c>
      <c r="CB284" s="4" t="str">
        <f t="shared" si="84"/>
        <v>#DIV/0!</v>
      </c>
      <c r="CC284" s="4" t="str">
        <f t="shared" si="84"/>
        <v>#DIV/0!</v>
      </c>
      <c r="CD284" s="4" t="str">
        <f t="shared" si="84"/>
        <v>#DIV/0!</v>
      </c>
      <c r="CE284" s="4" t="str">
        <f t="shared" si="84"/>
        <v>#DIV/0!</v>
      </c>
      <c r="CF284" s="4" t="str">
        <f t="shared" si="84"/>
        <v>#DIV/0!</v>
      </c>
      <c r="CG284" s="4" t="str">
        <f t="shared" si="84"/>
        <v>#DIV/0!</v>
      </c>
      <c r="CH284" s="4" t="str">
        <f t="shared" si="84"/>
        <v>#DIV/0!</v>
      </c>
      <c r="CI284" s="4" t="str">
        <f t="shared" si="84"/>
        <v>#DIV/0!</v>
      </c>
      <c r="CJ284" s="4" t="str">
        <f t="shared" si="84"/>
        <v>#DIV/0!</v>
      </c>
    </row>
    <row r="285" ht="15.75" customHeight="1">
      <c r="A285" s="15"/>
      <c r="B285" s="4" t="s">
        <v>186</v>
      </c>
      <c r="C285" s="4" t="str">
        <f t="shared" ref="C285:CJ285" si="85">C186/$E87</f>
        <v>#DIV/0!</v>
      </c>
      <c r="D285" s="4" t="str">
        <f t="shared" si="85"/>
        <v>#DIV/0!</v>
      </c>
      <c r="E285" s="4" t="str">
        <f t="shared" si="85"/>
        <v>#DIV/0!</v>
      </c>
      <c r="F285" s="4" t="str">
        <f t="shared" si="85"/>
        <v>#DIV/0!</v>
      </c>
      <c r="G285" s="4" t="str">
        <f t="shared" si="85"/>
        <v>#DIV/0!</v>
      </c>
      <c r="H285" s="4" t="str">
        <f t="shared" si="85"/>
        <v>#DIV/0!</v>
      </c>
      <c r="I285" s="4" t="str">
        <f t="shared" si="85"/>
        <v>#DIV/0!</v>
      </c>
      <c r="J285" s="4" t="str">
        <f t="shared" si="85"/>
        <v>#DIV/0!</v>
      </c>
      <c r="K285" s="4" t="str">
        <f t="shared" si="85"/>
        <v>#DIV/0!</v>
      </c>
      <c r="L285" s="4" t="str">
        <f t="shared" si="85"/>
        <v>#DIV/0!</v>
      </c>
      <c r="M285" s="4" t="str">
        <f t="shared" si="85"/>
        <v>#DIV/0!</v>
      </c>
      <c r="N285" s="4" t="str">
        <f t="shared" si="85"/>
        <v>#DIV/0!</v>
      </c>
      <c r="O285" s="4" t="str">
        <f t="shared" si="85"/>
        <v>#DIV/0!</v>
      </c>
      <c r="P285" s="4" t="str">
        <f t="shared" si="85"/>
        <v>#DIV/0!</v>
      </c>
      <c r="Q285" s="4" t="str">
        <f t="shared" si="85"/>
        <v>#DIV/0!</v>
      </c>
      <c r="R285" s="4" t="str">
        <f t="shared" si="85"/>
        <v>#DIV/0!</v>
      </c>
      <c r="S285" s="4" t="str">
        <f t="shared" si="85"/>
        <v>#DIV/0!</v>
      </c>
      <c r="T285" s="4" t="str">
        <f t="shared" si="85"/>
        <v>#DIV/0!</v>
      </c>
      <c r="U285" s="4" t="str">
        <f t="shared" si="85"/>
        <v>#DIV/0!</v>
      </c>
      <c r="V285" s="4" t="str">
        <f t="shared" si="85"/>
        <v>#DIV/0!</v>
      </c>
      <c r="W285" s="4" t="str">
        <f t="shared" si="85"/>
        <v>#DIV/0!</v>
      </c>
      <c r="X285" s="4" t="str">
        <f t="shared" si="85"/>
        <v>#DIV/0!</v>
      </c>
      <c r="Y285" s="4" t="str">
        <f t="shared" si="85"/>
        <v>#DIV/0!</v>
      </c>
      <c r="Z285" s="4" t="str">
        <f t="shared" si="85"/>
        <v>#DIV/0!</v>
      </c>
      <c r="AA285" s="4" t="str">
        <f t="shared" si="85"/>
        <v>#DIV/0!</v>
      </c>
      <c r="AB285" s="4" t="str">
        <f t="shared" si="85"/>
        <v>#DIV/0!</v>
      </c>
      <c r="AC285" s="4" t="str">
        <f t="shared" si="85"/>
        <v>#DIV/0!</v>
      </c>
      <c r="AD285" s="4" t="str">
        <f t="shared" si="85"/>
        <v>#DIV/0!</v>
      </c>
      <c r="AE285" s="4" t="str">
        <f t="shared" si="85"/>
        <v>#DIV/0!</v>
      </c>
      <c r="AF285" s="4" t="str">
        <f t="shared" si="85"/>
        <v>#DIV/0!</v>
      </c>
      <c r="AG285" s="4" t="str">
        <f t="shared" si="85"/>
        <v>#DIV/0!</v>
      </c>
      <c r="AH285" s="4" t="str">
        <f t="shared" si="85"/>
        <v>#DIV/0!</v>
      </c>
      <c r="AI285" s="4" t="str">
        <f t="shared" si="85"/>
        <v>#DIV/0!</v>
      </c>
      <c r="AJ285" s="4" t="str">
        <f t="shared" si="85"/>
        <v>#DIV/0!</v>
      </c>
      <c r="AK285" s="4" t="str">
        <f t="shared" si="85"/>
        <v>#DIV/0!</v>
      </c>
      <c r="AL285" s="4" t="str">
        <f t="shared" si="85"/>
        <v>#DIV/0!</v>
      </c>
      <c r="AM285" s="4" t="str">
        <f t="shared" si="85"/>
        <v>#DIV/0!</v>
      </c>
      <c r="AN285" s="4" t="str">
        <f t="shared" si="85"/>
        <v>#DIV/0!</v>
      </c>
      <c r="AO285" s="4" t="str">
        <f t="shared" si="85"/>
        <v>#DIV/0!</v>
      </c>
      <c r="AP285" s="4" t="str">
        <f t="shared" si="85"/>
        <v>#DIV/0!</v>
      </c>
      <c r="AQ285" s="4" t="str">
        <f t="shared" si="85"/>
        <v>#DIV/0!</v>
      </c>
      <c r="AR285" s="4" t="str">
        <f t="shared" si="85"/>
        <v>#DIV/0!</v>
      </c>
      <c r="AS285" s="4" t="str">
        <f t="shared" si="85"/>
        <v>#DIV/0!</v>
      </c>
      <c r="AT285" s="4" t="str">
        <f t="shared" si="85"/>
        <v>#DIV/0!</v>
      </c>
      <c r="AU285" s="4" t="str">
        <f t="shared" si="85"/>
        <v>#DIV/0!</v>
      </c>
      <c r="AV285" s="4" t="str">
        <f t="shared" si="85"/>
        <v>#DIV/0!</v>
      </c>
      <c r="AW285" s="4" t="str">
        <f t="shared" si="85"/>
        <v>#DIV/0!</v>
      </c>
      <c r="AX285" s="4" t="str">
        <f t="shared" si="85"/>
        <v>#DIV/0!</v>
      </c>
      <c r="AY285" s="4" t="str">
        <f t="shared" si="85"/>
        <v>#DIV/0!</v>
      </c>
      <c r="AZ285" s="4" t="str">
        <f t="shared" si="85"/>
        <v>#DIV/0!</v>
      </c>
      <c r="BA285" s="4" t="str">
        <f t="shared" si="85"/>
        <v>#DIV/0!</v>
      </c>
      <c r="BB285" s="4" t="str">
        <f t="shared" si="85"/>
        <v>#DIV/0!</v>
      </c>
      <c r="BC285" s="4" t="str">
        <f t="shared" si="85"/>
        <v>#DIV/0!</v>
      </c>
      <c r="BD285" s="4" t="str">
        <f t="shared" si="85"/>
        <v>#DIV/0!</v>
      </c>
      <c r="BE285" s="4" t="str">
        <f t="shared" si="85"/>
        <v>#DIV/0!</v>
      </c>
      <c r="BF285" s="4" t="str">
        <f t="shared" si="85"/>
        <v>#DIV/0!</v>
      </c>
      <c r="BG285" s="4" t="str">
        <f t="shared" si="85"/>
        <v>#DIV/0!</v>
      </c>
      <c r="BH285" s="4" t="str">
        <f t="shared" si="85"/>
        <v>#DIV/0!</v>
      </c>
      <c r="BI285" s="4" t="str">
        <f t="shared" si="85"/>
        <v>#DIV/0!</v>
      </c>
      <c r="BJ285" s="4" t="str">
        <f t="shared" si="85"/>
        <v>#DIV/0!</v>
      </c>
      <c r="BK285" s="4" t="str">
        <f t="shared" si="85"/>
        <v>#DIV/0!</v>
      </c>
      <c r="BL285" s="4" t="str">
        <f t="shared" si="85"/>
        <v>#DIV/0!</v>
      </c>
      <c r="BM285" s="4" t="str">
        <f t="shared" si="85"/>
        <v>#DIV/0!</v>
      </c>
      <c r="BN285" s="4" t="str">
        <f t="shared" si="85"/>
        <v>#DIV/0!</v>
      </c>
      <c r="BO285" s="4" t="str">
        <f t="shared" si="85"/>
        <v>#DIV/0!</v>
      </c>
      <c r="BP285" s="4" t="str">
        <f t="shared" si="85"/>
        <v>#DIV/0!</v>
      </c>
      <c r="BQ285" s="4" t="str">
        <f t="shared" si="85"/>
        <v>#DIV/0!</v>
      </c>
      <c r="BR285" s="4" t="str">
        <f t="shared" si="85"/>
        <v>#DIV/0!</v>
      </c>
      <c r="BS285" s="4" t="str">
        <f t="shared" si="85"/>
        <v>#DIV/0!</v>
      </c>
      <c r="BT285" s="4" t="str">
        <f t="shared" si="85"/>
        <v>#DIV/0!</v>
      </c>
      <c r="BU285" s="4" t="str">
        <f t="shared" si="85"/>
        <v>#DIV/0!</v>
      </c>
      <c r="BV285" s="4" t="str">
        <f t="shared" si="85"/>
        <v>#DIV/0!</v>
      </c>
      <c r="BW285" s="4" t="str">
        <f t="shared" si="85"/>
        <v>#DIV/0!</v>
      </c>
      <c r="BX285" s="4" t="str">
        <f t="shared" si="85"/>
        <v>#DIV/0!</v>
      </c>
      <c r="BY285" s="4" t="str">
        <f t="shared" si="85"/>
        <v>#DIV/0!</v>
      </c>
      <c r="BZ285" s="4" t="str">
        <f t="shared" si="85"/>
        <v>#DIV/0!</v>
      </c>
      <c r="CA285" s="4" t="str">
        <f t="shared" si="85"/>
        <v>#DIV/0!</v>
      </c>
      <c r="CB285" s="4" t="str">
        <f t="shared" si="85"/>
        <v>#DIV/0!</v>
      </c>
      <c r="CC285" s="4" t="str">
        <f t="shared" si="85"/>
        <v>#DIV/0!</v>
      </c>
      <c r="CD285" s="4" t="str">
        <f t="shared" si="85"/>
        <v>#DIV/0!</v>
      </c>
      <c r="CE285" s="4" t="str">
        <f t="shared" si="85"/>
        <v>#DIV/0!</v>
      </c>
      <c r="CF285" s="4" t="str">
        <f t="shared" si="85"/>
        <v>#DIV/0!</v>
      </c>
      <c r="CG285" s="4" t="str">
        <f t="shared" si="85"/>
        <v>#DIV/0!</v>
      </c>
      <c r="CH285" s="4" t="str">
        <f t="shared" si="85"/>
        <v>#DIV/0!</v>
      </c>
      <c r="CI285" s="4" t="str">
        <f t="shared" si="85"/>
        <v>#DIV/0!</v>
      </c>
      <c r="CJ285" s="4" t="str">
        <f t="shared" si="85"/>
        <v>#DIV/0!</v>
      </c>
    </row>
    <row r="286" ht="15.75" customHeight="1">
      <c r="A286" s="15"/>
      <c r="B286" s="4" t="s">
        <v>187</v>
      </c>
      <c r="C286" s="4" t="str">
        <f t="shared" ref="C286:CJ286" si="86">C187/$E88</f>
        <v>#DIV/0!</v>
      </c>
      <c r="D286" s="4" t="str">
        <f t="shared" si="86"/>
        <v>#DIV/0!</v>
      </c>
      <c r="E286" s="4" t="str">
        <f t="shared" si="86"/>
        <v>#DIV/0!</v>
      </c>
      <c r="F286" s="4" t="str">
        <f t="shared" si="86"/>
        <v>#DIV/0!</v>
      </c>
      <c r="G286" s="4" t="str">
        <f t="shared" si="86"/>
        <v>#DIV/0!</v>
      </c>
      <c r="H286" s="4" t="str">
        <f t="shared" si="86"/>
        <v>#DIV/0!</v>
      </c>
      <c r="I286" s="4" t="str">
        <f t="shared" si="86"/>
        <v>#DIV/0!</v>
      </c>
      <c r="J286" s="4" t="str">
        <f t="shared" si="86"/>
        <v>#DIV/0!</v>
      </c>
      <c r="K286" s="4" t="str">
        <f t="shared" si="86"/>
        <v>#DIV/0!</v>
      </c>
      <c r="L286" s="4" t="str">
        <f t="shared" si="86"/>
        <v>#DIV/0!</v>
      </c>
      <c r="M286" s="4" t="str">
        <f t="shared" si="86"/>
        <v>#DIV/0!</v>
      </c>
      <c r="N286" s="4" t="str">
        <f t="shared" si="86"/>
        <v>#DIV/0!</v>
      </c>
      <c r="O286" s="4" t="str">
        <f t="shared" si="86"/>
        <v>#DIV/0!</v>
      </c>
      <c r="P286" s="4" t="str">
        <f t="shared" si="86"/>
        <v>#DIV/0!</v>
      </c>
      <c r="Q286" s="4" t="str">
        <f t="shared" si="86"/>
        <v>#DIV/0!</v>
      </c>
      <c r="R286" s="4" t="str">
        <f t="shared" si="86"/>
        <v>#DIV/0!</v>
      </c>
      <c r="S286" s="4" t="str">
        <f t="shared" si="86"/>
        <v>#DIV/0!</v>
      </c>
      <c r="T286" s="4" t="str">
        <f t="shared" si="86"/>
        <v>#DIV/0!</v>
      </c>
      <c r="U286" s="4" t="str">
        <f t="shared" si="86"/>
        <v>#DIV/0!</v>
      </c>
      <c r="V286" s="4" t="str">
        <f t="shared" si="86"/>
        <v>#DIV/0!</v>
      </c>
      <c r="W286" s="4" t="str">
        <f t="shared" si="86"/>
        <v>#DIV/0!</v>
      </c>
      <c r="X286" s="4" t="str">
        <f t="shared" si="86"/>
        <v>#DIV/0!</v>
      </c>
      <c r="Y286" s="4" t="str">
        <f t="shared" si="86"/>
        <v>#DIV/0!</v>
      </c>
      <c r="Z286" s="4" t="str">
        <f t="shared" si="86"/>
        <v>#DIV/0!</v>
      </c>
      <c r="AA286" s="4" t="str">
        <f t="shared" si="86"/>
        <v>#DIV/0!</v>
      </c>
      <c r="AB286" s="4" t="str">
        <f t="shared" si="86"/>
        <v>#DIV/0!</v>
      </c>
      <c r="AC286" s="4" t="str">
        <f t="shared" si="86"/>
        <v>#DIV/0!</v>
      </c>
      <c r="AD286" s="4" t="str">
        <f t="shared" si="86"/>
        <v>#DIV/0!</v>
      </c>
      <c r="AE286" s="4" t="str">
        <f t="shared" si="86"/>
        <v>#DIV/0!</v>
      </c>
      <c r="AF286" s="4" t="str">
        <f t="shared" si="86"/>
        <v>#DIV/0!</v>
      </c>
      <c r="AG286" s="4" t="str">
        <f t="shared" si="86"/>
        <v>#DIV/0!</v>
      </c>
      <c r="AH286" s="4" t="str">
        <f t="shared" si="86"/>
        <v>#DIV/0!</v>
      </c>
      <c r="AI286" s="4" t="str">
        <f t="shared" si="86"/>
        <v>#DIV/0!</v>
      </c>
      <c r="AJ286" s="4" t="str">
        <f t="shared" si="86"/>
        <v>#DIV/0!</v>
      </c>
      <c r="AK286" s="4" t="str">
        <f t="shared" si="86"/>
        <v>#DIV/0!</v>
      </c>
      <c r="AL286" s="4" t="str">
        <f t="shared" si="86"/>
        <v>#DIV/0!</v>
      </c>
      <c r="AM286" s="4" t="str">
        <f t="shared" si="86"/>
        <v>#DIV/0!</v>
      </c>
      <c r="AN286" s="4" t="str">
        <f t="shared" si="86"/>
        <v>#DIV/0!</v>
      </c>
      <c r="AO286" s="4" t="str">
        <f t="shared" si="86"/>
        <v>#DIV/0!</v>
      </c>
      <c r="AP286" s="4" t="str">
        <f t="shared" si="86"/>
        <v>#DIV/0!</v>
      </c>
      <c r="AQ286" s="4" t="str">
        <f t="shared" si="86"/>
        <v>#DIV/0!</v>
      </c>
      <c r="AR286" s="4" t="str">
        <f t="shared" si="86"/>
        <v>#DIV/0!</v>
      </c>
      <c r="AS286" s="4" t="str">
        <f t="shared" si="86"/>
        <v>#DIV/0!</v>
      </c>
      <c r="AT286" s="4" t="str">
        <f t="shared" si="86"/>
        <v>#DIV/0!</v>
      </c>
      <c r="AU286" s="4" t="str">
        <f t="shared" si="86"/>
        <v>#DIV/0!</v>
      </c>
      <c r="AV286" s="4" t="str">
        <f t="shared" si="86"/>
        <v>#DIV/0!</v>
      </c>
      <c r="AW286" s="4" t="str">
        <f t="shared" si="86"/>
        <v>#DIV/0!</v>
      </c>
      <c r="AX286" s="4" t="str">
        <f t="shared" si="86"/>
        <v>#DIV/0!</v>
      </c>
      <c r="AY286" s="4" t="str">
        <f t="shared" si="86"/>
        <v>#DIV/0!</v>
      </c>
      <c r="AZ286" s="4" t="str">
        <f t="shared" si="86"/>
        <v>#DIV/0!</v>
      </c>
      <c r="BA286" s="4" t="str">
        <f t="shared" si="86"/>
        <v>#DIV/0!</v>
      </c>
      <c r="BB286" s="4" t="str">
        <f t="shared" si="86"/>
        <v>#DIV/0!</v>
      </c>
      <c r="BC286" s="4" t="str">
        <f t="shared" si="86"/>
        <v>#DIV/0!</v>
      </c>
      <c r="BD286" s="4" t="str">
        <f t="shared" si="86"/>
        <v>#DIV/0!</v>
      </c>
      <c r="BE286" s="4" t="str">
        <f t="shared" si="86"/>
        <v>#DIV/0!</v>
      </c>
      <c r="BF286" s="4" t="str">
        <f t="shared" si="86"/>
        <v>#DIV/0!</v>
      </c>
      <c r="BG286" s="4" t="str">
        <f t="shared" si="86"/>
        <v>#DIV/0!</v>
      </c>
      <c r="BH286" s="4" t="str">
        <f t="shared" si="86"/>
        <v>#DIV/0!</v>
      </c>
      <c r="BI286" s="4" t="str">
        <f t="shared" si="86"/>
        <v>#DIV/0!</v>
      </c>
      <c r="BJ286" s="4" t="str">
        <f t="shared" si="86"/>
        <v>#DIV/0!</v>
      </c>
      <c r="BK286" s="4" t="str">
        <f t="shared" si="86"/>
        <v>#DIV/0!</v>
      </c>
      <c r="BL286" s="4" t="str">
        <f t="shared" si="86"/>
        <v>#DIV/0!</v>
      </c>
      <c r="BM286" s="4" t="str">
        <f t="shared" si="86"/>
        <v>#DIV/0!</v>
      </c>
      <c r="BN286" s="4" t="str">
        <f t="shared" si="86"/>
        <v>#DIV/0!</v>
      </c>
      <c r="BO286" s="4" t="str">
        <f t="shared" si="86"/>
        <v>#DIV/0!</v>
      </c>
      <c r="BP286" s="4" t="str">
        <f t="shared" si="86"/>
        <v>#DIV/0!</v>
      </c>
      <c r="BQ286" s="4" t="str">
        <f t="shared" si="86"/>
        <v>#DIV/0!</v>
      </c>
      <c r="BR286" s="4" t="str">
        <f t="shared" si="86"/>
        <v>#DIV/0!</v>
      </c>
      <c r="BS286" s="4" t="str">
        <f t="shared" si="86"/>
        <v>#DIV/0!</v>
      </c>
      <c r="BT286" s="4" t="str">
        <f t="shared" si="86"/>
        <v>#DIV/0!</v>
      </c>
      <c r="BU286" s="4" t="str">
        <f t="shared" si="86"/>
        <v>#DIV/0!</v>
      </c>
      <c r="BV286" s="4" t="str">
        <f t="shared" si="86"/>
        <v>#DIV/0!</v>
      </c>
      <c r="BW286" s="4" t="str">
        <f t="shared" si="86"/>
        <v>#DIV/0!</v>
      </c>
      <c r="BX286" s="4" t="str">
        <f t="shared" si="86"/>
        <v>#DIV/0!</v>
      </c>
      <c r="BY286" s="4" t="str">
        <f t="shared" si="86"/>
        <v>#DIV/0!</v>
      </c>
      <c r="BZ286" s="4" t="str">
        <f t="shared" si="86"/>
        <v>#DIV/0!</v>
      </c>
      <c r="CA286" s="4" t="str">
        <f t="shared" si="86"/>
        <v>#DIV/0!</v>
      </c>
      <c r="CB286" s="4" t="str">
        <f t="shared" si="86"/>
        <v>#DIV/0!</v>
      </c>
      <c r="CC286" s="4" t="str">
        <f t="shared" si="86"/>
        <v>#DIV/0!</v>
      </c>
      <c r="CD286" s="4" t="str">
        <f t="shared" si="86"/>
        <v>#DIV/0!</v>
      </c>
      <c r="CE286" s="4" t="str">
        <f t="shared" si="86"/>
        <v>#DIV/0!</v>
      </c>
      <c r="CF286" s="4" t="str">
        <f t="shared" si="86"/>
        <v>#DIV/0!</v>
      </c>
      <c r="CG286" s="4" t="str">
        <f t="shared" si="86"/>
        <v>#DIV/0!</v>
      </c>
      <c r="CH286" s="4" t="str">
        <f t="shared" si="86"/>
        <v>#DIV/0!</v>
      </c>
      <c r="CI286" s="4" t="str">
        <f t="shared" si="86"/>
        <v>#DIV/0!</v>
      </c>
      <c r="CJ286" s="4" t="str">
        <f t="shared" si="86"/>
        <v>#DIV/0!</v>
      </c>
    </row>
    <row r="287" ht="15.75" customHeight="1">
      <c r="A287" s="16"/>
      <c r="B287" s="4" t="s">
        <v>188</v>
      </c>
      <c r="C287" s="4" t="str">
        <f t="shared" ref="C287:CJ287" si="87">C188/$E89</f>
        <v>#DIV/0!</v>
      </c>
      <c r="D287" s="4" t="str">
        <f t="shared" si="87"/>
        <v>#DIV/0!</v>
      </c>
      <c r="E287" s="4" t="str">
        <f t="shared" si="87"/>
        <v>#DIV/0!</v>
      </c>
      <c r="F287" s="4" t="str">
        <f t="shared" si="87"/>
        <v>#DIV/0!</v>
      </c>
      <c r="G287" s="4" t="str">
        <f t="shared" si="87"/>
        <v>#DIV/0!</v>
      </c>
      <c r="H287" s="4" t="str">
        <f t="shared" si="87"/>
        <v>#DIV/0!</v>
      </c>
      <c r="I287" s="4" t="str">
        <f t="shared" si="87"/>
        <v>#DIV/0!</v>
      </c>
      <c r="J287" s="4" t="str">
        <f t="shared" si="87"/>
        <v>#DIV/0!</v>
      </c>
      <c r="K287" s="4" t="str">
        <f t="shared" si="87"/>
        <v>#DIV/0!</v>
      </c>
      <c r="L287" s="4" t="str">
        <f t="shared" si="87"/>
        <v>#DIV/0!</v>
      </c>
      <c r="M287" s="4" t="str">
        <f t="shared" si="87"/>
        <v>#DIV/0!</v>
      </c>
      <c r="N287" s="4" t="str">
        <f t="shared" si="87"/>
        <v>#DIV/0!</v>
      </c>
      <c r="O287" s="4" t="str">
        <f t="shared" si="87"/>
        <v>#DIV/0!</v>
      </c>
      <c r="P287" s="4" t="str">
        <f t="shared" si="87"/>
        <v>#DIV/0!</v>
      </c>
      <c r="Q287" s="4" t="str">
        <f t="shared" si="87"/>
        <v>#DIV/0!</v>
      </c>
      <c r="R287" s="4" t="str">
        <f t="shared" si="87"/>
        <v>#DIV/0!</v>
      </c>
      <c r="S287" s="4" t="str">
        <f t="shared" si="87"/>
        <v>#DIV/0!</v>
      </c>
      <c r="T287" s="4" t="str">
        <f t="shared" si="87"/>
        <v>#DIV/0!</v>
      </c>
      <c r="U287" s="4" t="str">
        <f t="shared" si="87"/>
        <v>#DIV/0!</v>
      </c>
      <c r="V287" s="4" t="str">
        <f t="shared" si="87"/>
        <v>#DIV/0!</v>
      </c>
      <c r="W287" s="4" t="str">
        <f t="shared" si="87"/>
        <v>#DIV/0!</v>
      </c>
      <c r="X287" s="4" t="str">
        <f t="shared" si="87"/>
        <v>#DIV/0!</v>
      </c>
      <c r="Y287" s="4" t="str">
        <f t="shared" si="87"/>
        <v>#DIV/0!</v>
      </c>
      <c r="Z287" s="4" t="str">
        <f t="shared" si="87"/>
        <v>#DIV/0!</v>
      </c>
      <c r="AA287" s="4" t="str">
        <f t="shared" si="87"/>
        <v>#DIV/0!</v>
      </c>
      <c r="AB287" s="4" t="str">
        <f t="shared" si="87"/>
        <v>#DIV/0!</v>
      </c>
      <c r="AC287" s="4" t="str">
        <f t="shared" si="87"/>
        <v>#DIV/0!</v>
      </c>
      <c r="AD287" s="4" t="str">
        <f t="shared" si="87"/>
        <v>#DIV/0!</v>
      </c>
      <c r="AE287" s="4" t="str">
        <f t="shared" si="87"/>
        <v>#DIV/0!</v>
      </c>
      <c r="AF287" s="4" t="str">
        <f t="shared" si="87"/>
        <v>#DIV/0!</v>
      </c>
      <c r="AG287" s="4" t="str">
        <f t="shared" si="87"/>
        <v>#DIV/0!</v>
      </c>
      <c r="AH287" s="4" t="str">
        <f t="shared" si="87"/>
        <v>#DIV/0!</v>
      </c>
      <c r="AI287" s="4" t="str">
        <f t="shared" si="87"/>
        <v>#DIV/0!</v>
      </c>
      <c r="AJ287" s="4" t="str">
        <f t="shared" si="87"/>
        <v>#DIV/0!</v>
      </c>
      <c r="AK287" s="4" t="str">
        <f t="shared" si="87"/>
        <v>#DIV/0!</v>
      </c>
      <c r="AL287" s="4" t="str">
        <f t="shared" si="87"/>
        <v>#DIV/0!</v>
      </c>
      <c r="AM287" s="4" t="str">
        <f t="shared" si="87"/>
        <v>#DIV/0!</v>
      </c>
      <c r="AN287" s="4" t="str">
        <f t="shared" si="87"/>
        <v>#DIV/0!</v>
      </c>
      <c r="AO287" s="4" t="str">
        <f t="shared" si="87"/>
        <v>#DIV/0!</v>
      </c>
      <c r="AP287" s="4" t="str">
        <f t="shared" si="87"/>
        <v>#DIV/0!</v>
      </c>
      <c r="AQ287" s="4" t="str">
        <f t="shared" si="87"/>
        <v>#DIV/0!</v>
      </c>
      <c r="AR287" s="4" t="str">
        <f t="shared" si="87"/>
        <v>#DIV/0!</v>
      </c>
      <c r="AS287" s="4" t="str">
        <f t="shared" si="87"/>
        <v>#DIV/0!</v>
      </c>
      <c r="AT287" s="4" t="str">
        <f t="shared" si="87"/>
        <v>#DIV/0!</v>
      </c>
      <c r="AU287" s="4" t="str">
        <f t="shared" si="87"/>
        <v>#DIV/0!</v>
      </c>
      <c r="AV287" s="4" t="str">
        <f t="shared" si="87"/>
        <v>#DIV/0!</v>
      </c>
      <c r="AW287" s="4" t="str">
        <f t="shared" si="87"/>
        <v>#DIV/0!</v>
      </c>
      <c r="AX287" s="4" t="str">
        <f t="shared" si="87"/>
        <v>#DIV/0!</v>
      </c>
      <c r="AY287" s="4" t="str">
        <f t="shared" si="87"/>
        <v>#DIV/0!</v>
      </c>
      <c r="AZ287" s="4" t="str">
        <f t="shared" si="87"/>
        <v>#DIV/0!</v>
      </c>
      <c r="BA287" s="4" t="str">
        <f t="shared" si="87"/>
        <v>#DIV/0!</v>
      </c>
      <c r="BB287" s="4" t="str">
        <f t="shared" si="87"/>
        <v>#DIV/0!</v>
      </c>
      <c r="BC287" s="4" t="str">
        <f t="shared" si="87"/>
        <v>#DIV/0!</v>
      </c>
      <c r="BD287" s="4" t="str">
        <f t="shared" si="87"/>
        <v>#DIV/0!</v>
      </c>
      <c r="BE287" s="4" t="str">
        <f t="shared" si="87"/>
        <v>#DIV/0!</v>
      </c>
      <c r="BF287" s="4" t="str">
        <f t="shared" si="87"/>
        <v>#DIV/0!</v>
      </c>
      <c r="BG287" s="4" t="str">
        <f t="shared" si="87"/>
        <v>#DIV/0!</v>
      </c>
      <c r="BH287" s="4" t="str">
        <f t="shared" si="87"/>
        <v>#DIV/0!</v>
      </c>
      <c r="BI287" s="4" t="str">
        <f t="shared" si="87"/>
        <v>#DIV/0!</v>
      </c>
      <c r="BJ287" s="4" t="str">
        <f t="shared" si="87"/>
        <v>#DIV/0!</v>
      </c>
      <c r="BK287" s="4" t="str">
        <f t="shared" si="87"/>
        <v>#DIV/0!</v>
      </c>
      <c r="BL287" s="4" t="str">
        <f t="shared" si="87"/>
        <v>#DIV/0!</v>
      </c>
      <c r="BM287" s="4" t="str">
        <f t="shared" si="87"/>
        <v>#DIV/0!</v>
      </c>
      <c r="BN287" s="4" t="str">
        <f t="shared" si="87"/>
        <v>#DIV/0!</v>
      </c>
      <c r="BO287" s="4" t="str">
        <f t="shared" si="87"/>
        <v>#DIV/0!</v>
      </c>
      <c r="BP287" s="4" t="str">
        <f t="shared" si="87"/>
        <v>#DIV/0!</v>
      </c>
      <c r="BQ287" s="4" t="str">
        <f t="shared" si="87"/>
        <v>#DIV/0!</v>
      </c>
      <c r="BR287" s="4" t="str">
        <f t="shared" si="87"/>
        <v>#DIV/0!</v>
      </c>
      <c r="BS287" s="4" t="str">
        <f t="shared" si="87"/>
        <v>#DIV/0!</v>
      </c>
      <c r="BT287" s="4" t="str">
        <f t="shared" si="87"/>
        <v>#DIV/0!</v>
      </c>
      <c r="BU287" s="4" t="str">
        <f t="shared" si="87"/>
        <v>#DIV/0!</v>
      </c>
      <c r="BV287" s="4" t="str">
        <f t="shared" si="87"/>
        <v>#DIV/0!</v>
      </c>
      <c r="BW287" s="4" t="str">
        <f t="shared" si="87"/>
        <v>#DIV/0!</v>
      </c>
      <c r="BX287" s="4" t="str">
        <f t="shared" si="87"/>
        <v>#DIV/0!</v>
      </c>
      <c r="BY287" s="4" t="str">
        <f t="shared" si="87"/>
        <v>#DIV/0!</v>
      </c>
      <c r="BZ287" s="4" t="str">
        <f t="shared" si="87"/>
        <v>#DIV/0!</v>
      </c>
      <c r="CA287" s="4" t="str">
        <f t="shared" si="87"/>
        <v>#DIV/0!</v>
      </c>
      <c r="CB287" s="4" t="str">
        <f t="shared" si="87"/>
        <v>#DIV/0!</v>
      </c>
      <c r="CC287" s="4" t="str">
        <f t="shared" si="87"/>
        <v>#DIV/0!</v>
      </c>
      <c r="CD287" s="4" t="str">
        <f t="shared" si="87"/>
        <v>#DIV/0!</v>
      </c>
      <c r="CE287" s="4" t="str">
        <f t="shared" si="87"/>
        <v>#DIV/0!</v>
      </c>
      <c r="CF287" s="4" t="str">
        <f t="shared" si="87"/>
        <v>#DIV/0!</v>
      </c>
      <c r="CG287" s="4" t="str">
        <f t="shared" si="87"/>
        <v>#DIV/0!</v>
      </c>
      <c r="CH287" s="4" t="str">
        <f t="shared" si="87"/>
        <v>#DIV/0!</v>
      </c>
      <c r="CI287" s="4" t="str">
        <f t="shared" si="87"/>
        <v>#DIV/0!</v>
      </c>
      <c r="CJ287" s="4" t="str">
        <f t="shared" si="87"/>
        <v>#DIV/0!</v>
      </c>
    </row>
    <row r="288" ht="15.75" customHeight="1">
      <c r="A288" s="8" t="s">
        <v>189</v>
      </c>
      <c r="B288" s="4" t="s">
        <v>190</v>
      </c>
      <c r="C288" s="4" t="str">
        <f t="shared" ref="C288:CJ288" si="88">C189/$E90</f>
        <v>#DIV/0!</v>
      </c>
      <c r="D288" s="4" t="str">
        <f t="shared" si="88"/>
        <v>#DIV/0!</v>
      </c>
      <c r="E288" s="4" t="str">
        <f t="shared" si="88"/>
        <v>#DIV/0!</v>
      </c>
      <c r="F288" s="4" t="str">
        <f t="shared" si="88"/>
        <v>#DIV/0!</v>
      </c>
      <c r="G288" s="4" t="str">
        <f t="shared" si="88"/>
        <v>#DIV/0!</v>
      </c>
      <c r="H288" s="4" t="str">
        <f t="shared" si="88"/>
        <v>#DIV/0!</v>
      </c>
      <c r="I288" s="4" t="str">
        <f t="shared" si="88"/>
        <v>#DIV/0!</v>
      </c>
      <c r="J288" s="4" t="str">
        <f t="shared" si="88"/>
        <v>#DIV/0!</v>
      </c>
      <c r="K288" s="4" t="str">
        <f t="shared" si="88"/>
        <v>#DIV/0!</v>
      </c>
      <c r="L288" s="4" t="str">
        <f t="shared" si="88"/>
        <v>#DIV/0!</v>
      </c>
      <c r="M288" s="4" t="str">
        <f t="shared" si="88"/>
        <v>#DIV/0!</v>
      </c>
      <c r="N288" s="4" t="str">
        <f t="shared" si="88"/>
        <v>#DIV/0!</v>
      </c>
      <c r="O288" s="4" t="str">
        <f t="shared" si="88"/>
        <v>#DIV/0!</v>
      </c>
      <c r="P288" s="4" t="str">
        <f t="shared" si="88"/>
        <v>#DIV/0!</v>
      </c>
      <c r="Q288" s="4" t="str">
        <f t="shared" si="88"/>
        <v>#DIV/0!</v>
      </c>
      <c r="R288" s="4" t="str">
        <f t="shared" si="88"/>
        <v>#DIV/0!</v>
      </c>
      <c r="S288" s="4" t="str">
        <f t="shared" si="88"/>
        <v>#DIV/0!</v>
      </c>
      <c r="T288" s="4" t="str">
        <f t="shared" si="88"/>
        <v>#DIV/0!</v>
      </c>
      <c r="U288" s="4" t="str">
        <f t="shared" si="88"/>
        <v>#DIV/0!</v>
      </c>
      <c r="V288" s="4" t="str">
        <f t="shared" si="88"/>
        <v>#DIV/0!</v>
      </c>
      <c r="W288" s="4" t="str">
        <f t="shared" si="88"/>
        <v>#DIV/0!</v>
      </c>
      <c r="X288" s="4" t="str">
        <f t="shared" si="88"/>
        <v>#DIV/0!</v>
      </c>
      <c r="Y288" s="4" t="str">
        <f t="shared" si="88"/>
        <v>#DIV/0!</v>
      </c>
      <c r="Z288" s="4" t="str">
        <f t="shared" si="88"/>
        <v>#DIV/0!</v>
      </c>
      <c r="AA288" s="4" t="str">
        <f t="shared" si="88"/>
        <v>#DIV/0!</v>
      </c>
      <c r="AB288" s="4" t="str">
        <f t="shared" si="88"/>
        <v>#DIV/0!</v>
      </c>
      <c r="AC288" s="4" t="str">
        <f t="shared" si="88"/>
        <v>#DIV/0!</v>
      </c>
      <c r="AD288" s="4" t="str">
        <f t="shared" si="88"/>
        <v>#DIV/0!</v>
      </c>
      <c r="AE288" s="4" t="str">
        <f t="shared" si="88"/>
        <v>#DIV/0!</v>
      </c>
      <c r="AF288" s="4" t="str">
        <f t="shared" si="88"/>
        <v>#DIV/0!</v>
      </c>
      <c r="AG288" s="4" t="str">
        <f t="shared" si="88"/>
        <v>#DIV/0!</v>
      </c>
      <c r="AH288" s="4" t="str">
        <f t="shared" si="88"/>
        <v>#DIV/0!</v>
      </c>
      <c r="AI288" s="4" t="str">
        <f t="shared" si="88"/>
        <v>#DIV/0!</v>
      </c>
      <c r="AJ288" s="4" t="str">
        <f t="shared" si="88"/>
        <v>#DIV/0!</v>
      </c>
      <c r="AK288" s="4" t="str">
        <f t="shared" si="88"/>
        <v>#DIV/0!</v>
      </c>
      <c r="AL288" s="4" t="str">
        <f t="shared" si="88"/>
        <v>#DIV/0!</v>
      </c>
      <c r="AM288" s="4" t="str">
        <f t="shared" si="88"/>
        <v>#DIV/0!</v>
      </c>
      <c r="AN288" s="4" t="str">
        <f t="shared" si="88"/>
        <v>#DIV/0!</v>
      </c>
      <c r="AO288" s="4" t="str">
        <f t="shared" si="88"/>
        <v>#DIV/0!</v>
      </c>
      <c r="AP288" s="4" t="str">
        <f t="shared" si="88"/>
        <v>#DIV/0!</v>
      </c>
      <c r="AQ288" s="4" t="str">
        <f t="shared" si="88"/>
        <v>#DIV/0!</v>
      </c>
      <c r="AR288" s="4" t="str">
        <f t="shared" si="88"/>
        <v>#DIV/0!</v>
      </c>
      <c r="AS288" s="4" t="str">
        <f t="shared" si="88"/>
        <v>#DIV/0!</v>
      </c>
      <c r="AT288" s="4" t="str">
        <f t="shared" si="88"/>
        <v>#DIV/0!</v>
      </c>
      <c r="AU288" s="4" t="str">
        <f t="shared" si="88"/>
        <v>#DIV/0!</v>
      </c>
      <c r="AV288" s="4" t="str">
        <f t="shared" si="88"/>
        <v>#DIV/0!</v>
      </c>
      <c r="AW288" s="4" t="str">
        <f t="shared" si="88"/>
        <v>#DIV/0!</v>
      </c>
      <c r="AX288" s="4" t="str">
        <f t="shared" si="88"/>
        <v>#DIV/0!</v>
      </c>
      <c r="AY288" s="4" t="str">
        <f t="shared" si="88"/>
        <v>#DIV/0!</v>
      </c>
      <c r="AZ288" s="4" t="str">
        <f t="shared" si="88"/>
        <v>#DIV/0!</v>
      </c>
      <c r="BA288" s="4" t="str">
        <f t="shared" si="88"/>
        <v>#DIV/0!</v>
      </c>
      <c r="BB288" s="4" t="str">
        <f t="shared" si="88"/>
        <v>#DIV/0!</v>
      </c>
      <c r="BC288" s="4" t="str">
        <f t="shared" si="88"/>
        <v>#DIV/0!</v>
      </c>
      <c r="BD288" s="4" t="str">
        <f t="shared" si="88"/>
        <v>#DIV/0!</v>
      </c>
      <c r="BE288" s="4" t="str">
        <f t="shared" si="88"/>
        <v>#DIV/0!</v>
      </c>
      <c r="BF288" s="4" t="str">
        <f t="shared" si="88"/>
        <v>#DIV/0!</v>
      </c>
      <c r="BG288" s="4" t="str">
        <f t="shared" si="88"/>
        <v>#DIV/0!</v>
      </c>
      <c r="BH288" s="4" t="str">
        <f t="shared" si="88"/>
        <v>#DIV/0!</v>
      </c>
      <c r="BI288" s="4" t="str">
        <f t="shared" si="88"/>
        <v>#DIV/0!</v>
      </c>
      <c r="BJ288" s="4" t="str">
        <f t="shared" si="88"/>
        <v>#DIV/0!</v>
      </c>
      <c r="BK288" s="4" t="str">
        <f t="shared" si="88"/>
        <v>#DIV/0!</v>
      </c>
      <c r="BL288" s="4" t="str">
        <f t="shared" si="88"/>
        <v>#DIV/0!</v>
      </c>
      <c r="BM288" s="4" t="str">
        <f t="shared" si="88"/>
        <v>#DIV/0!</v>
      </c>
      <c r="BN288" s="4" t="str">
        <f t="shared" si="88"/>
        <v>#DIV/0!</v>
      </c>
      <c r="BO288" s="4" t="str">
        <f t="shared" si="88"/>
        <v>#DIV/0!</v>
      </c>
      <c r="BP288" s="4" t="str">
        <f t="shared" si="88"/>
        <v>#DIV/0!</v>
      </c>
      <c r="BQ288" s="4" t="str">
        <f t="shared" si="88"/>
        <v>#DIV/0!</v>
      </c>
      <c r="BR288" s="4" t="str">
        <f t="shared" si="88"/>
        <v>#DIV/0!</v>
      </c>
      <c r="BS288" s="4" t="str">
        <f t="shared" si="88"/>
        <v>#DIV/0!</v>
      </c>
      <c r="BT288" s="4" t="str">
        <f t="shared" si="88"/>
        <v>#DIV/0!</v>
      </c>
      <c r="BU288" s="4" t="str">
        <f t="shared" si="88"/>
        <v>#DIV/0!</v>
      </c>
      <c r="BV288" s="4" t="str">
        <f t="shared" si="88"/>
        <v>#DIV/0!</v>
      </c>
      <c r="BW288" s="4" t="str">
        <f t="shared" si="88"/>
        <v>#DIV/0!</v>
      </c>
      <c r="BX288" s="4" t="str">
        <f t="shared" si="88"/>
        <v>#DIV/0!</v>
      </c>
      <c r="BY288" s="4" t="str">
        <f t="shared" si="88"/>
        <v>#DIV/0!</v>
      </c>
      <c r="BZ288" s="4" t="str">
        <f t="shared" si="88"/>
        <v>#DIV/0!</v>
      </c>
      <c r="CA288" s="4" t="str">
        <f t="shared" si="88"/>
        <v>#DIV/0!</v>
      </c>
      <c r="CB288" s="4" t="str">
        <f t="shared" si="88"/>
        <v>#DIV/0!</v>
      </c>
      <c r="CC288" s="4" t="str">
        <f t="shared" si="88"/>
        <v>#DIV/0!</v>
      </c>
      <c r="CD288" s="4" t="str">
        <f t="shared" si="88"/>
        <v>#DIV/0!</v>
      </c>
      <c r="CE288" s="4" t="str">
        <f t="shared" si="88"/>
        <v>#DIV/0!</v>
      </c>
      <c r="CF288" s="4" t="str">
        <f t="shared" si="88"/>
        <v>#DIV/0!</v>
      </c>
      <c r="CG288" s="4" t="str">
        <f t="shared" si="88"/>
        <v>#DIV/0!</v>
      </c>
      <c r="CH288" s="4" t="str">
        <f t="shared" si="88"/>
        <v>#DIV/0!</v>
      </c>
      <c r="CI288" s="4" t="str">
        <f t="shared" si="88"/>
        <v>#DIV/0!</v>
      </c>
      <c r="CJ288" s="4" t="str">
        <f t="shared" si="88"/>
        <v>#DIV/0!</v>
      </c>
    </row>
    <row r="289" ht="15.75" customHeight="1">
      <c r="A289" s="15"/>
      <c r="B289" s="4" t="s">
        <v>191</v>
      </c>
      <c r="C289" s="4" t="str">
        <f t="shared" ref="C289:CJ289" si="89">C190/$E91</f>
        <v>#DIV/0!</v>
      </c>
      <c r="D289" s="4" t="str">
        <f t="shared" si="89"/>
        <v>#DIV/0!</v>
      </c>
      <c r="E289" s="4" t="str">
        <f t="shared" si="89"/>
        <v>#DIV/0!</v>
      </c>
      <c r="F289" s="4" t="str">
        <f t="shared" si="89"/>
        <v>#DIV/0!</v>
      </c>
      <c r="G289" s="4" t="str">
        <f t="shared" si="89"/>
        <v>#DIV/0!</v>
      </c>
      <c r="H289" s="4" t="str">
        <f t="shared" si="89"/>
        <v>#DIV/0!</v>
      </c>
      <c r="I289" s="4" t="str">
        <f t="shared" si="89"/>
        <v>#DIV/0!</v>
      </c>
      <c r="J289" s="4" t="str">
        <f t="shared" si="89"/>
        <v>#DIV/0!</v>
      </c>
      <c r="K289" s="4" t="str">
        <f t="shared" si="89"/>
        <v>#DIV/0!</v>
      </c>
      <c r="L289" s="4" t="str">
        <f t="shared" si="89"/>
        <v>#DIV/0!</v>
      </c>
      <c r="M289" s="4" t="str">
        <f t="shared" si="89"/>
        <v>#DIV/0!</v>
      </c>
      <c r="N289" s="4" t="str">
        <f t="shared" si="89"/>
        <v>#DIV/0!</v>
      </c>
      <c r="O289" s="4" t="str">
        <f t="shared" si="89"/>
        <v>#DIV/0!</v>
      </c>
      <c r="P289" s="4" t="str">
        <f t="shared" si="89"/>
        <v>#DIV/0!</v>
      </c>
      <c r="Q289" s="4" t="str">
        <f t="shared" si="89"/>
        <v>#DIV/0!</v>
      </c>
      <c r="R289" s="4" t="str">
        <f t="shared" si="89"/>
        <v>#DIV/0!</v>
      </c>
      <c r="S289" s="4" t="str">
        <f t="shared" si="89"/>
        <v>#DIV/0!</v>
      </c>
      <c r="T289" s="4" t="str">
        <f t="shared" si="89"/>
        <v>#DIV/0!</v>
      </c>
      <c r="U289" s="4" t="str">
        <f t="shared" si="89"/>
        <v>#DIV/0!</v>
      </c>
      <c r="V289" s="4" t="str">
        <f t="shared" si="89"/>
        <v>#DIV/0!</v>
      </c>
      <c r="W289" s="4" t="str">
        <f t="shared" si="89"/>
        <v>#DIV/0!</v>
      </c>
      <c r="X289" s="4" t="str">
        <f t="shared" si="89"/>
        <v>#DIV/0!</v>
      </c>
      <c r="Y289" s="4" t="str">
        <f t="shared" si="89"/>
        <v>#DIV/0!</v>
      </c>
      <c r="Z289" s="4" t="str">
        <f t="shared" si="89"/>
        <v>#DIV/0!</v>
      </c>
      <c r="AA289" s="4" t="str">
        <f t="shared" si="89"/>
        <v>#DIV/0!</v>
      </c>
      <c r="AB289" s="4" t="str">
        <f t="shared" si="89"/>
        <v>#DIV/0!</v>
      </c>
      <c r="AC289" s="4" t="str">
        <f t="shared" si="89"/>
        <v>#DIV/0!</v>
      </c>
      <c r="AD289" s="4" t="str">
        <f t="shared" si="89"/>
        <v>#DIV/0!</v>
      </c>
      <c r="AE289" s="4" t="str">
        <f t="shared" si="89"/>
        <v>#DIV/0!</v>
      </c>
      <c r="AF289" s="4" t="str">
        <f t="shared" si="89"/>
        <v>#DIV/0!</v>
      </c>
      <c r="AG289" s="4" t="str">
        <f t="shared" si="89"/>
        <v>#DIV/0!</v>
      </c>
      <c r="AH289" s="4" t="str">
        <f t="shared" si="89"/>
        <v>#DIV/0!</v>
      </c>
      <c r="AI289" s="4" t="str">
        <f t="shared" si="89"/>
        <v>#DIV/0!</v>
      </c>
      <c r="AJ289" s="4" t="str">
        <f t="shared" si="89"/>
        <v>#DIV/0!</v>
      </c>
      <c r="AK289" s="4" t="str">
        <f t="shared" si="89"/>
        <v>#DIV/0!</v>
      </c>
      <c r="AL289" s="4" t="str">
        <f t="shared" si="89"/>
        <v>#DIV/0!</v>
      </c>
      <c r="AM289" s="4" t="str">
        <f t="shared" si="89"/>
        <v>#DIV/0!</v>
      </c>
      <c r="AN289" s="4" t="str">
        <f t="shared" si="89"/>
        <v>#DIV/0!</v>
      </c>
      <c r="AO289" s="4" t="str">
        <f t="shared" si="89"/>
        <v>#DIV/0!</v>
      </c>
      <c r="AP289" s="4" t="str">
        <f t="shared" si="89"/>
        <v>#DIV/0!</v>
      </c>
      <c r="AQ289" s="4" t="str">
        <f t="shared" si="89"/>
        <v>#DIV/0!</v>
      </c>
      <c r="AR289" s="4" t="str">
        <f t="shared" si="89"/>
        <v>#DIV/0!</v>
      </c>
      <c r="AS289" s="4" t="str">
        <f t="shared" si="89"/>
        <v>#DIV/0!</v>
      </c>
      <c r="AT289" s="4" t="str">
        <f t="shared" si="89"/>
        <v>#DIV/0!</v>
      </c>
      <c r="AU289" s="4" t="str">
        <f t="shared" si="89"/>
        <v>#DIV/0!</v>
      </c>
      <c r="AV289" s="4" t="str">
        <f t="shared" si="89"/>
        <v>#DIV/0!</v>
      </c>
      <c r="AW289" s="4" t="str">
        <f t="shared" si="89"/>
        <v>#DIV/0!</v>
      </c>
      <c r="AX289" s="4" t="str">
        <f t="shared" si="89"/>
        <v>#DIV/0!</v>
      </c>
      <c r="AY289" s="4" t="str">
        <f t="shared" si="89"/>
        <v>#DIV/0!</v>
      </c>
      <c r="AZ289" s="4" t="str">
        <f t="shared" si="89"/>
        <v>#DIV/0!</v>
      </c>
      <c r="BA289" s="4" t="str">
        <f t="shared" si="89"/>
        <v>#DIV/0!</v>
      </c>
      <c r="BB289" s="4" t="str">
        <f t="shared" si="89"/>
        <v>#DIV/0!</v>
      </c>
      <c r="BC289" s="4" t="str">
        <f t="shared" si="89"/>
        <v>#DIV/0!</v>
      </c>
      <c r="BD289" s="4" t="str">
        <f t="shared" si="89"/>
        <v>#DIV/0!</v>
      </c>
      <c r="BE289" s="4" t="str">
        <f t="shared" si="89"/>
        <v>#DIV/0!</v>
      </c>
      <c r="BF289" s="4" t="str">
        <f t="shared" si="89"/>
        <v>#DIV/0!</v>
      </c>
      <c r="BG289" s="4" t="str">
        <f t="shared" si="89"/>
        <v>#DIV/0!</v>
      </c>
      <c r="BH289" s="4" t="str">
        <f t="shared" si="89"/>
        <v>#DIV/0!</v>
      </c>
      <c r="BI289" s="4" t="str">
        <f t="shared" si="89"/>
        <v>#DIV/0!</v>
      </c>
      <c r="BJ289" s="4" t="str">
        <f t="shared" si="89"/>
        <v>#DIV/0!</v>
      </c>
      <c r="BK289" s="4" t="str">
        <f t="shared" si="89"/>
        <v>#DIV/0!</v>
      </c>
      <c r="BL289" s="4" t="str">
        <f t="shared" si="89"/>
        <v>#DIV/0!</v>
      </c>
      <c r="BM289" s="4" t="str">
        <f t="shared" si="89"/>
        <v>#DIV/0!</v>
      </c>
      <c r="BN289" s="4" t="str">
        <f t="shared" si="89"/>
        <v>#DIV/0!</v>
      </c>
      <c r="BO289" s="4" t="str">
        <f t="shared" si="89"/>
        <v>#DIV/0!</v>
      </c>
      <c r="BP289" s="4" t="str">
        <f t="shared" si="89"/>
        <v>#DIV/0!</v>
      </c>
      <c r="BQ289" s="4" t="str">
        <f t="shared" si="89"/>
        <v>#DIV/0!</v>
      </c>
      <c r="BR289" s="4" t="str">
        <f t="shared" si="89"/>
        <v>#DIV/0!</v>
      </c>
      <c r="BS289" s="4" t="str">
        <f t="shared" si="89"/>
        <v>#DIV/0!</v>
      </c>
      <c r="BT289" s="4" t="str">
        <f t="shared" si="89"/>
        <v>#DIV/0!</v>
      </c>
      <c r="BU289" s="4" t="str">
        <f t="shared" si="89"/>
        <v>#DIV/0!</v>
      </c>
      <c r="BV289" s="4" t="str">
        <f t="shared" si="89"/>
        <v>#DIV/0!</v>
      </c>
      <c r="BW289" s="4" t="str">
        <f t="shared" si="89"/>
        <v>#DIV/0!</v>
      </c>
      <c r="BX289" s="4" t="str">
        <f t="shared" si="89"/>
        <v>#DIV/0!</v>
      </c>
      <c r="BY289" s="4" t="str">
        <f t="shared" si="89"/>
        <v>#DIV/0!</v>
      </c>
      <c r="BZ289" s="4" t="str">
        <f t="shared" si="89"/>
        <v>#DIV/0!</v>
      </c>
      <c r="CA289" s="4" t="str">
        <f t="shared" si="89"/>
        <v>#DIV/0!</v>
      </c>
      <c r="CB289" s="4" t="str">
        <f t="shared" si="89"/>
        <v>#DIV/0!</v>
      </c>
      <c r="CC289" s="4" t="str">
        <f t="shared" si="89"/>
        <v>#DIV/0!</v>
      </c>
      <c r="CD289" s="4" t="str">
        <f t="shared" si="89"/>
        <v>#DIV/0!</v>
      </c>
      <c r="CE289" s="4" t="str">
        <f t="shared" si="89"/>
        <v>#DIV/0!</v>
      </c>
      <c r="CF289" s="4" t="str">
        <f t="shared" si="89"/>
        <v>#DIV/0!</v>
      </c>
      <c r="CG289" s="4" t="str">
        <f t="shared" si="89"/>
        <v>#DIV/0!</v>
      </c>
      <c r="CH289" s="4" t="str">
        <f t="shared" si="89"/>
        <v>#DIV/0!</v>
      </c>
      <c r="CI289" s="4" t="str">
        <f t="shared" si="89"/>
        <v>#DIV/0!</v>
      </c>
      <c r="CJ289" s="4" t="str">
        <f t="shared" si="89"/>
        <v>#DIV/0!</v>
      </c>
    </row>
    <row r="290" ht="15.75" customHeight="1">
      <c r="A290" s="15"/>
      <c r="B290" s="4" t="s">
        <v>192</v>
      </c>
      <c r="C290" s="4" t="str">
        <f t="shared" ref="C290:CJ290" si="90">C191/$E92</f>
        <v>#DIV/0!</v>
      </c>
      <c r="D290" s="4" t="str">
        <f t="shared" si="90"/>
        <v>#DIV/0!</v>
      </c>
      <c r="E290" s="4" t="str">
        <f t="shared" si="90"/>
        <v>#DIV/0!</v>
      </c>
      <c r="F290" s="4" t="str">
        <f t="shared" si="90"/>
        <v>#DIV/0!</v>
      </c>
      <c r="G290" s="4" t="str">
        <f t="shared" si="90"/>
        <v>#DIV/0!</v>
      </c>
      <c r="H290" s="4" t="str">
        <f t="shared" si="90"/>
        <v>#DIV/0!</v>
      </c>
      <c r="I290" s="4" t="str">
        <f t="shared" si="90"/>
        <v>#DIV/0!</v>
      </c>
      <c r="J290" s="4" t="str">
        <f t="shared" si="90"/>
        <v>#DIV/0!</v>
      </c>
      <c r="K290" s="4" t="str">
        <f t="shared" si="90"/>
        <v>#DIV/0!</v>
      </c>
      <c r="L290" s="4" t="str">
        <f t="shared" si="90"/>
        <v>#DIV/0!</v>
      </c>
      <c r="M290" s="4" t="str">
        <f t="shared" si="90"/>
        <v>#DIV/0!</v>
      </c>
      <c r="N290" s="4" t="str">
        <f t="shared" si="90"/>
        <v>#DIV/0!</v>
      </c>
      <c r="O290" s="4" t="str">
        <f t="shared" si="90"/>
        <v>#DIV/0!</v>
      </c>
      <c r="P290" s="4" t="str">
        <f t="shared" si="90"/>
        <v>#DIV/0!</v>
      </c>
      <c r="Q290" s="4" t="str">
        <f t="shared" si="90"/>
        <v>#DIV/0!</v>
      </c>
      <c r="R290" s="4" t="str">
        <f t="shared" si="90"/>
        <v>#DIV/0!</v>
      </c>
      <c r="S290" s="4" t="str">
        <f t="shared" si="90"/>
        <v>#DIV/0!</v>
      </c>
      <c r="T290" s="4" t="str">
        <f t="shared" si="90"/>
        <v>#DIV/0!</v>
      </c>
      <c r="U290" s="4" t="str">
        <f t="shared" si="90"/>
        <v>#DIV/0!</v>
      </c>
      <c r="V290" s="4" t="str">
        <f t="shared" si="90"/>
        <v>#DIV/0!</v>
      </c>
      <c r="W290" s="4" t="str">
        <f t="shared" si="90"/>
        <v>#DIV/0!</v>
      </c>
      <c r="X290" s="4" t="str">
        <f t="shared" si="90"/>
        <v>#DIV/0!</v>
      </c>
      <c r="Y290" s="4" t="str">
        <f t="shared" si="90"/>
        <v>#DIV/0!</v>
      </c>
      <c r="Z290" s="4" t="str">
        <f t="shared" si="90"/>
        <v>#DIV/0!</v>
      </c>
      <c r="AA290" s="4" t="str">
        <f t="shared" si="90"/>
        <v>#DIV/0!</v>
      </c>
      <c r="AB290" s="4" t="str">
        <f t="shared" si="90"/>
        <v>#DIV/0!</v>
      </c>
      <c r="AC290" s="4" t="str">
        <f t="shared" si="90"/>
        <v>#DIV/0!</v>
      </c>
      <c r="AD290" s="4" t="str">
        <f t="shared" si="90"/>
        <v>#DIV/0!</v>
      </c>
      <c r="AE290" s="4" t="str">
        <f t="shared" si="90"/>
        <v>#DIV/0!</v>
      </c>
      <c r="AF290" s="4" t="str">
        <f t="shared" si="90"/>
        <v>#DIV/0!</v>
      </c>
      <c r="AG290" s="4" t="str">
        <f t="shared" si="90"/>
        <v>#DIV/0!</v>
      </c>
      <c r="AH290" s="4" t="str">
        <f t="shared" si="90"/>
        <v>#DIV/0!</v>
      </c>
      <c r="AI290" s="4" t="str">
        <f t="shared" si="90"/>
        <v>#DIV/0!</v>
      </c>
      <c r="AJ290" s="4" t="str">
        <f t="shared" si="90"/>
        <v>#DIV/0!</v>
      </c>
      <c r="AK290" s="4" t="str">
        <f t="shared" si="90"/>
        <v>#DIV/0!</v>
      </c>
      <c r="AL290" s="4" t="str">
        <f t="shared" si="90"/>
        <v>#DIV/0!</v>
      </c>
      <c r="AM290" s="4" t="str">
        <f t="shared" si="90"/>
        <v>#DIV/0!</v>
      </c>
      <c r="AN290" s="4" t="str">
        <f t="shared" si="90"/>
        <v>#DIV/0!</v>
      </c>
      <c r="AO290" s="4" t="str">
        <f t="shared" si="90"/>
        <v>#DIV/0!</v>
      </c>
      <c r="AP290" s="4" t="str">
        <f t="shared" si="90"/>
        <v>#DIV/0!</v>
      </c>
      <c r="AQ290" s="4" t="str">
        <f t="shared" si="90"/>
        <v>#DIV/0!</v>
      </c>
      <c r="AR290" s="4" t="str">
        <f t="shared" si="90"/>
        <v>#DIV/0!</v>
      </c>
      <c r="AS290" s="4" t="str">
        <f t="shared" si="90"/>
        <v>#DIV/0!</v>
      </c>
      <c r="AT290" s="4" t="str">
        <f t="shared" si="90"/>
        <v>#DIV/0!</v>
      </c>
      <c r="AU290" s="4" t="str">
        <f t="shared" si="90"/>
        <v>#DIV/0!</v>
      </c>
      <c r="AV290" s="4" t="str">
        <f t="shared" si="90"/>
        <v>#DIV/0!</v>
      </c>
      <c r="AW290" s="4" t="str">
        <f t="shared" si="90"/>
        <v>#DIV/0!</v>
      </c>
      <c r="AX290" s="4" t="str">
        <f t="shared" si="90"/>
        <v>#DIV/0!</v>
      </c>
      <c r="AY290" s="4" t="str">
        <f t="shared" si="90"/>
        <v>#DIV/0!</v>
      </c>
      <c r="AZ290" s="4" t="str">
        <f t="shared" si="90"/>
        <v>#DIV/0!</v>
      </c>
      <c r="BA290" s="4" t="str">
        <f t="shared" si="90"/>
        <v>#DIV/0!</v>
      </c>
      <c r="BB290" s="4" t="str">
        <f t="shared" si="90"/>
        <v>#DIV/0!</v>
      </c>
      <c r="BC290" s="4" t="str">
        <f t="shared" si="90"/>
        <v>#DIV/0!</v>
      </c>
      <c r="BD290" s="4" t="str">
        <f t="shared" si="90"/>
        <v>#DIV/0!</v>
      </c>
      <c r="BE290" s="4" t="str">
        <f t="shared" si="90"/>
        <v>#DIV/0!</v>
      </c>
      <c r="BF290" s="4" t="str">
        <f t="shared" si="90"/>
        <v>#DIV/0!</v>
      </c>
      <c r="BG290" s="4" t="str">
        <f t="shared" si="90"/>
        <v>#DIV/0!</v>
      </c>
      <c r="BH290" s="4" t="str">
        <f t="shared" si="90"/>
        <v>#DIV/0!</v>
      </c>
      <c r="BI290" s="4" t="str">
        <f t="shared" si="90"/>
        <v>#DIV/0!</v>
      </c>
      <c r="BJ290" s="4" t="str">
        <f t="shared" si="90"/>
        <v>#DIV/0!</v>
      </c>
      <c r="BK290" s="4" t="str">
        <f t="shared" si="90"/>
        <v>#DIV/0!</v>
      </c>
      <c r="BL290" s="4" t="str">
        <f t="shared" si="90"/>
        <v>#DIV/0!</v>
      </c>
      <c r="BM290" s="4" t="str">
        <f t="shared" si="90"/>
        <v>#DIV/0!</v>
      </c>
      <c r="BN290" s="4" t="str">
        <f t="shared" si="90"/>
        <v>#DIV/0!</v>
      </c>
      <c r="BO290" s="4" t="str">
        <f t="shared" si="90"/>
        <v>#DIV/0!</v>
      </c>
      <c r="BP290" s="4" t="str">
        <f t="shared" si="90"/>
        <v>#DIV/0!</v>
      </c>
      <c r="BQ290" s="4" t="str">
        <f t="shared" si="90"/>
        <v>#DIV/0!</v>
      </c>
      <c r="BR290" s="4" t="str">
        <f t="shared" si="90"/>
        <v>#DIV/0!</v>
      </c>
      <c r="BS290" s="4" t="str">
        <f t="shared" si="90"/>
        <v>#DIV/0!</v>
      </c>
      <c r="BT290" s="4" t="str">
        <f t="shared" si="90"/>
        <v>#DIV/0!</v>
      </c>
      <c r="BU290" s="4" t="str">
        <f t="shared" si="90"/>
        <v>#DIV/0!</v>
      </c>
      <c r="BV290" s="4" t="str">
        <f t="shared" si="90"/>
        <v>#DIV/0!</v>
      </c>
      <c r="BW290" s="4" t="str">
        <f t="shared" si="90"/>
        <v>#DIV/0!</v>
      </c>
      <c r="BX290" s="4" t="str">
        <f t="shared" si="90"/>
        <v>#DIV/0!</v>
      </c>
      <c r="BY290" s="4" t="str">
        <f t="shared" si="90"/>
        <v>#DIV/0!</v>
      </c>
      <c r="BZ290" s="4" t="str">
        <f t="shared" si="90"/>
        <v>#DIV/0!</v>
      </c>
      <c r="CA290" s="4" t="str">
        <f t="shared" si="90"/>
        <v>#DIV/0!</v>
      </c>
      <c r="CB290" s="4" t="str">
        <f t="shared" si="90"/>
        <v>#DIV/0!</v>
      </c>
      <c r="CC290" s="4" t="str">
        <f t="shared" si="90"/>
        <v>#DIV/0!</v>
      </c>
      <c r="CD290" s="4" t="str">
        <f t="shared" si="90"/>
        <v>#DIV/0!</v>
      </c>
      <c r="CE290" s="4" t="str">
        <f t="shared" si="90"/>
        <v>#DIV/0!</v>
      </c>
      <c r="CF290" s="4" t="str">
        <f t="shared" si="90"/>
        <v>#DIV/0!</v>
      </c>
      <c r="CG290" s="4" t="str">
        <f t="shared" si="90"/>
        <v>#DIV/0!</v>
      </c>
      <c r="CH290" s="4" t="str">
        <f t="shared" si="90"/>
        <v>#DIV/0!</v>
      </c>
      <c r="CI290" s="4" t="str">
        <f t="shared" si="90"/>
        <v>#DIV/0!</v>
      </c>
      <c r="CJ290" s="4" t="str">
        <f t="shared" si="90"/>
        <v>#DIV/0!</v>
      </c>
    </row>
    <row r="291" ht="15.75" customHeight="1">
      <c r="A291" s="15"/>
      <c r="B291" s="4" t="s">
        <v>193</v>
      </c>
      <c r="C291" s="4" t="str">
        <f t="shared" ref="C291:CJ291" si="91">C192/$E93</f>
        <v>#DIV/0!</v>
      </c>
      <c r="D291" s="4" t="str">
        <f t="shared" si="91"/>
        <v>#DIV/0!</v>
      </c>
      <c r="E291" s="4" t="str">
        <f t="shared" si="91"/>
        <v>#DIV/0!</v>
      </c>
      <c r="F291" s="4" t="str">
        <f t="shared" si="91"/>
        <v>#DIV/0!</v>
      </c>
      <c r="G291" s="4" t="str">
        <f t="shared" si="91"/>
        <v>#DIV/0!</v>
      </c>
      <c r="H291" s="4" t="str">
        <f t="shared" si="91"/>
        <v>#DIV/0!</v>
      </c>
      <c r="I291" s="4" t="str">
        <f t="shared" si="91"/>
        <v>#DIV/0!</v>
      </c>
      <c r="J291" s="4" t="str">
        <f t="shared" si="91"/>
        <v>#DIV/0!</v>
      </c>
      <c r="K291" s="4" t="str">
        <f t="shared" si="91"/>
        <v>#DIV/0!</v>
      </c>
      <c r="L291" s="4" t="str">
        <f t="shared" si="91"/>
        <v>#DIV/0!</v>
      </c>
      <c r="M291" s="4" t="str">
        <f t="shared" si="91"/>
        <v>#DIV/0!</v>
      </c>
      <c r="N291" s="4" t="str">
        <f t="shared" si="91"/>
        <v>#DIV/0!</v>
      </c>
      <c r="O291" s="4" t="str">
        <f t="shared" si="91"/>
        <v>#DIV/0!</v>
      </c>
      <c r="P291" s="4" t="str">
        <f t="shared" si="91"/>
        <v>#DIV/0!</v>
      </c>
      <c r="Q291" s="4" t="str">
        <f t="shared" si="91"/>
        <v>#DIV/0!</v>
      </c>
      <c r="R291" s="4" t="str">
        <f t="shared" si="91"/>
        <v>#DIV/0!</v>
      </c>
      <c r="S291" s="4" t="str">
        <f t="shared" si="91"/>
        <v>#DIV/0!</v>
      </c>
      <c r="T291" s="4" t="str">
        <f t="shared" si="91"/>
        <v>#DIV/0!</v>
      </c>
      <c r="U291" s="4" t="str">
        <f t="shared" si="91"/>
        <v>#DIV/0!</v>
      </c>
      <c r="V291" s="4" t="str">
        <f t="shared" si="91"/>
        <v>#DIV/0!</v>
      </c>
      <c r="W291" s="4" t="str">
        <f t="shared" si="91"/>
        <v>#DIV/0!</v>
      </c>
      <c r="X291" s="4" t="str">
        <f t="shared" si="91"/>
        <v>#DIV/0!</v>
      </c>
      <c r="Y291" s="4" t="str">
        <f t="shared" si="91"/>
        <v>#DIV/0!</v>
      </c>
      <c r="Z291" s="4" t="str">
        <f t="shared" si="91"/>
        <v>#DIV/0!</v>
      </c>
      <c r="AA291" s="4" t="str">
        <f t="shared" si="91"/>
        <v>#DIV/0!</v>
      </c>
      <c r="AB291" s="4" t="str">
        <f t="shared" si="91"/>
        <v>#DIV/0!</v>
      </c>
      <c r="AC291" s="4" t="str">
        <f t="shared" si="91"/>
        <v>#DIV/0!</v>
      </c>
      <c r="AD291" s="4" t="str">
        <f t="shared" si="91"/>
        <v>#DIV/0!</v>
      </c>
      <c r="AE291" s="4" t="str">
        <f t="shared" si="91"/>
        <v>#DIV/0!</v>
      </c>
      <c r="AF291" s="4" t="str">
        <f t="shared" si="91"/>
        <v>#DIV/0!</v>
      </c>
      <c r="AG291" s="4" t="str">
        <f t="shared" si="91"/>
        <v>#DIV/0!</v>
      </c>
      <c r="AH291" s="4" t="str">
        <f t="shared" si="91"/>
        <v>#DIV/0!</v>
      </c>
      <c r="AI291" s="4" t="str">
        <f t="shared" si="91"/>
        <v>#DIV/0!</v>
      </c>
      <c r="AJ291" s="4" t="str">
        <f t="shared" si="91"/>
        <v>#DIV/0!</v>
      </c>
      <c r="AK291" s="4" t="str">
        <f t="shared" si="91"/>
        <v>#DIV/0!</v>
      </c>
      <c r="AL291" s="4" t="str">
        <f t="shared" si="91"/>
        <v>#DIV/0!</v>
      </c>
      <c r="AM291" s="4" t="str">
        <f t="shared" si="91"/>
        <v>#DIV/0!</v>
      </c>
      <c r="AN291" s="4" t="str">
        <f t="shared" si="91"/>
        <v>#DIV/0!</v>
      </c>
      <c r="AO291" s="4" t="str">
        <f t="shared" si="91"/>
        <v>#DIV/0!</v>
      </c>
      <c r="AP291" s="4" t="str">
        <f t="shared" si="91"/>
        <v>#DIV/0!</v>
      </c>
      <c r="AQ291" s="4" t="str">
        <f t="shared" si="91"/>
        <v>#DIV/0!</v>
      </c>
      <c r="AR291" s="4" t="str">
        <f t="shared" si="91"/>
        <v>#DIV/0!</v>
      </c>
      <c r="AS291" s="4" t="str">
        <f t="shared" si="91"/>
        <v>#DIV/0!</v>
      </c>
      <c r="AT291" s="4" t="str">
        <f t="shared" si="91"/>
        <v>#DIV/0!</v>
      </c>
      <c r="AU291" s="4" t="str">
        <f t="shared" si="91"/>
        <v>#DIV/0!</v>
      </c>
      <c r="AV291" s="4" t="str">
        <f t="shared" si="91"/>
        <v>#DIV/0!</v>
      </c>
      <c r="AW291" s="4" t="str">
        <f t="shared" si="91"/>
        <v>#DIV/0!</v>
      </c>
      <c r="AX291" s="4" t="str">
        <f t="shared" si="91"/>
        <v>#DIV/0!</v>
      </c>
      <c r="AY291" s="4" t="str">
        <f t="shared" si="91"/>
        <v>#DIV/0!</v>
      </c>
      <c r="AZ291" s="4" t="str">
        <f t="shared" si="91"/>
        <v>#DIV/0!</v>
      </c>
      <c r="BA291" s="4" t="str">
        <f t="shared" si="91"/>
        <v>#DIV/0!</v>
      </c>
      <c r="BB291" s="4" t="str">
        <f t="shared" si="91"/>
        <v>#DIV/0!</v>
      </c>
      <c r="BC291" s="4" t="str">
        <f t="shared" si="91"/>
        <v>#DIV/0!</v>
      </c>
      <c r="BD291" s="4" t="str">
        <f t="shared" si="91"/>
        <v>#DIV/0!</v>
      </c>
      <c r="BE291" s="4" t="str">
        <f t="shared" si="91"/>
        <v>#DIV/0!</v>
      </c>
      <c r="BF291" s="4" t="str">
        <f t="shared" si="91"/>
        <v>#DIV/0!</v>
      </c>
      <c r="BG291" s="4" t="str">
        <f t="shared" si="91"/>
        <v>#DIV/0!</v>
      </c>
      <c r="BH291" s="4" t="str">
        <f t="shared" si="91"/>
        <v>#DIV/0!</v>
      </c>
      <c r="BI291" s="4" t="str">
        <f t="shared" si="91"/>
        <v>#DIV/0!</v>
      </c>
      <c r="BJ291" s="4" t="str">
        <f t="shared" si="91"/>
        <v>#DIV/0!</v>
      </c>
      <c r="BK291" s="4" t="str">
        <f t="shared" si="91"/>
        <v>#DIV/0!</v>
      </c>
      <c r="BL291" s="4" t="str">
        <f t="shared" si="91"/>
        <v>#DIV/0!</v>
      </c>
      <c r="BM291" s="4" t="str">
        <f t="shared" si="91"/>
        <v>#DIV/0!</v>
      </c>
      <c r="BN291" s="4" t="str">
        <f t="shared" si="91"/>
        <v>#DIV/0!</v>
      </c>
      <c r="BO291" s="4" t="str">
        <f t="shared" si="91"/>
        <v>#DIV/0!</v>
      </c>
      <c r="BP291" s="4" t="str">
        <f t="shared" si="91"/>
        <v>#DIV/0!</v>
      </c>
      <c r="BQ291" s="4" t="str">
        <f t="shared" si="91"/>
        <v>#DIV/0!</v>
      </c>
      <c r="BR291" s="4" t="str">
        <f t="shared" si="91"/>
        <v>#DIV/0!</v>
      </c>
      <c r="BS291" s="4" t="str">
        <f t="shared" si="91"/>
        <v>#DIV/0!</v>
      </c>
      <c r="BT291" s="4" t="str">
        <f t="shared" si="91"/>
        <v>#DIV/0!</v>
      </c>
      <c r="BU291" s="4" t="str">
        <f t="shared" si="91"/>
        <v>#DIV/0!</v>
      </c>
      <c r="BV291" s="4" t="str">
        <f t="shared" si="91"/>
        <v>#DIV/0!</v>
      </c>
      <c r="BW291" s="4" t="str">
        <f t="shared" si="91"/>
        <v>#DIV/0!</v>
      </c>
      <c r="BX291" s="4" t="str">
        <f t="shared" si="91"/>
        <v>#DIV/0!</v>
      </c>
      <c r="BY291" s="4" t="str">
        <f t="shared" si="91"/>
        <v>#DIV/0!</v>
      </c>
      <c r="BZ291" s="4" t="str">
        <f t="shared" si="91"/>
        <v>#DIV/0!</v>
      </c>
      <c r="CA291" s="4" t="str">
        <f t="shared" si="91"/>
        <v>#DIV/0!</v>
      </c>
      <c r="CB291" s="4" t="str">
        <f t="shared" si="91"/>
        <v>#DIV/0!</v>
      </c>
      <c r="CC291" s="4" t="str">
        <f t="shared" si="91"/>
        <v>#DIV/0!</v>
      </c>
      <c r="CD291" s="4" t="str">
        <f t="shared" si="91"/>
        <v>#DIV/0!</v>
      </c>
      <c r="CE291" s="4" t="str">
        <f t="shared" si="91"/>
        <v>#DIV/0!</v>
      </c>
      <c r="CF291" s="4" t="str">
        <f t="shared" si="91"/>
        <v>#DIV/0!</v>
      </c>
      <c r="CG291" s="4" t="str">
        <f t="shared" si="91"/>
        <v>#DIV/0!</v>
      </c>
      <c r="CH291" s="4" t="str">
        <f t="shared" si="91"/>
        <v>#DIV/0!</v>
      </c>
      <c r="CI291" s="4" t="str">
        <f t="shared" si="91"/>
        <v>#DIV/0!</v>
      </c>
      <c r="CJ291" s="4" t="str">
        <f t="shared" si="91"/>
        <v>#DIV/0!</v>
      </c>
    </row>
    <row r="292" ht="15.75" customHeight="1">
      <c r="A292" s="15"/>
      <c r="B292" s="4" t="s">
        <v>194</v>
      </c>
      <c r="C292" s="4" t="str">
        <f t="shared" ref="C292:CJ292" si="92">C193/$E94</f>
        <v>#DIV/0!</v>
      </c>
      <c r="D292" s="4" t="str">
        <f t="shared" si="92"/>
        <v>#DIV/0!</v>
      </c>
      <c r="E292" s="4" t="str">
        <f t="shared" si="92"/>
        <v>#DIV/0!</v>
      </c>
      <c r="F292" s="4" t="str">
        <f t="shared" si="92"/>
        <v>#DIV/0!</v>
      </c>
      <c r="G292" s="4" t="str">
        <f t="shared" si="92"/>
        <v>#DIV/0!</v>
      </c>
      <c r="H292" s="4" t="str">
        <f t="shared" si="92"/>
        <v>#DIV/0!</v>
      </c>
      <c r="I292" s="4" t="str">
        <f t="shared" si="92"/>
        <v>#DIV/0!</v>
      </c>
      <c r="J292" s="4" t="str">
        <f t="shared" si="92"/>
        <v>#DIV/0!</v>
      </c>
      <c r="K292" s="4" t="str">
        <f t="shared" si="92"/>
        <v>#DIV/0!</v>
      </c>
      <c r="L292" s="4" t="str">
        <f t="shared" si="92"/>
        <v>#DIV/0!</v>
      </c>
      <c r="M292" s="4" t="str">
        <f t="shared" si="92"/>
        <v>#DIV/0!</v>
      </c>
      <c r="N292" s="4" t="str">
        <f t="shared" si="92"/>
        <v>#DIV/0!</v>
      </c>
      <c r="O292" s="4" t="str">
        <f t="shared" si="92"/>
        <v>#DIV/0!</v>
      </c>
      <c r="P292" s="4" t="str">
        <f t="shared" si="92"/>
        <v>#DIV/0!</v>
      </c>
      <c r="Q292" s="4" t="str">
        <f t="shared" si="92"/>
        <v>#DIV/0!</v>
      </c>
      <c r="R292" s="4" t="str">
        <f t="shared" si="92"/>
        <v>#DIV/0!</v>
      </c>
      <c r="S292" s="4" t="str">
        <f t="shared" si="92"/>
        <v>#DIV/0!</v>
      </c>
      <c r="T292" s="4" t="str">
        <f t="shared" si="92"/>
        <v>#DIV/0!</v>
      </c>
      <c r="U292" s="4" t="str">
        <f t="shared" si="92"/>
        <v>#DIV/0!</v>
      </c>
      <c r="V292" s="4" t="str">
        <f t="shared" si="92"/>
        <v>#DIV/0!</v>
      </c>
      <c r="W292" s="4" t="str">
        <f t="shared" si="92"/>
        <v>#DIV/0!</v>
      </c>
      <c r="X292" s="4" t="str">
        <f t="shared" si="92"/>
        <v>#DIV/0!</v>
      </c>
      <c r="Y292" s="4" t="str">
        <f t="shared" si="92"/>
        <v>#DIV/0!</v>
      </c>
      <c r="Z292" s="4" t="str">
        <f t="shared" si="92"/>
        <v>#DIV/0!</v>
      </c>
      <c r="AA292" s="4" t="str">
        <f t="shared" si="92"/>
        <v>#DIV/0!</v>
      </c>
      <c r="AB292" s="4" t="str">
        <f t="shared" si="92"/>
        <v>#DIV/0!</v>
      </c>
      <c r="AC292" s="4" t="str">
        <f t="shared" si="92"/>
        <v>#DIV/0!</v>
      </c>
      <c r="AD292" s="4" t="str">
        <f t="shared" si="92"/>
        <v>#DIV/0!</v>
      </c>
      <c r="AE292" s="4" t="str">
        <f t="shared" si="92"/>
        <v>#DIV/0!</v>
      </c>
      <c r="AF292" s="4" t="str">
        <f t="shared" si="92"/>
        <v>#DIV/0!</v>
      </c>
      <c r="AG292" s="4" t="str">
        <f t="shared" si="92"/>
        <v>#DIV/0!</v>
      </c>
      <c r="AH292" s="4" t="str">
        <f t="shared" si="92"/>
        <v>#DIV/0!</v>
      </c>
      <c r="AI292" s="4" t="str">
        <f t="shared" si="92"/>
        <v>#DIV/0!</v>
      </c>
      <c r="AJ292" s="4" t="str">
        <f t="shared" si="92"/>
        <v>#DIV/0!</v>
      </c>
      <c r="AK292" s="4" t="str">
        <f t="shared" si="92"/>
        <v>#DIV/0!</v>
      </c>
      <c r="AL292" s="4" t="str">
        <f t="shared" si="92"/>
        <v>#DIV/0!</v>
      </c>
      <c r="AM292" s="4" t="str">
        <f t="shared" si="92"/>
        <v>#DIV/0!</v>
      </c>
      <c r="AN292" s="4" t="str">
        <f t="shared" si="92"/>
        <v>#DIV/0!</v>
      </c>
      <c r="AO292" s="4" t="str">
        <f t="shared" si="92"/>
        <v>#DIV/0!</v>
      </c>
      <c r="AP292" s="4" t="str">
        <f t="shared" si="92"/>
        <v>#DIV/0!</v>
      </c>
      <c r="AQ292" s="4" t="str">
        <f t="shared" si="92"/>
        <v>#DIV/0!</v>
      </c>
      <c r="AR292" s="4" t="str">
        <f t="shared" si="92"/>
        <v>#DIV/0!</v>
      </c>
      <c r="AS292" s="4" t="str">
        <f t="shared" si="92"/>
        <v>#DIV/0!</v>
      </c>
      <c r="AT292" s="4" t="str">
        <f t="shared" si="92"/>
        <v>#DIV/0!</v>
      </c>
      <c r="AU292" s="4" t="str">
        <f t="shared" si="92"/>
        <v>#DIV/0!</v>
      </c>
      <c r="AV292" s="4" t="str">
        <f t="shared" si="92"/>
        <v>#DIV/0!</v>
      </c>
      <c r="AW292" s="4" t="str">
        <f t="shared" si="92"/>
        <v>#DIV/0!</v>
      </c>
      <c r="AX292" s="4" t="str">
        <f t="shared" si="92"/>
        <v>#DIV/0!</v>
      </c>
      <c r="AY292" s="4" t="str">
        <f t="shared" si="92"/>
        <v>#DIV/0!</v>
      </c>
      <c r="AZ292" s="4" t="str">
        <f t="shared" si="92"/>
        <v>#DIV/0!</v>
      </c>
      <c r="BA292" s="4" t="str">
        <f t="shared" si="92"/>
        <v>#DIV/0!</v>
      </c>
      <c r="BB292" s="4" t="str">
        <f t="shared" si="92"/>
        <v>#DIV/0!</v>
      </c>
      <c r="BC292" s="4" t="str">
        <f t="shared" si="92"/>
        <v>#DIV/0!</v>
      </c>
      <c r="BD292" s="4" t="str">
        <f t="shared" si="92"/>
        <v>#DIV/0!</v>
      </c>
      <c r="BE292" s="4" t="str">
        <f t="shared" si="92"/>
        <v>#DIV/0!</v>
      </c>
      <c r="BF292" s="4" t="str">
        <f t="shared" si="92"/>
        <v>#DIV/0!</v>
      </c>
      <c r="BG292" s="4" t="str">
        <f t="shared" si="92"/>
        <v>#DIV/0!</v>
      </c>
      <c r="BH292" s="4" t="str">
        <f t="shared" si="92"/>
        <v>#DIV/0!</v>
      </c>
      <c r="BI292" s="4" t="str">
        <f t="shared" si="92"/>
        <v>#DIV/0!</v>
      </c>
      <c r="BJ292" s="4" t="str">
        <f t="shared" si="92"/>
        <v>#DIV/0!</v>
      </c>
      <c r="BK292" s="4" t="str">
        <f t="shared" si="92"/>
        <v>#DIV/0!</v>
      </c>
      <c r="BL292" s="4" t="str">
        <f t="shared" si="92"/>
        <v>#DIV/0!</v>
      </c>
      <c r="BM292" s="4" t="str">
        <f t="shared" si="92"/>
        <v>#DIV/0!</v>
      </c>
      <c r="BN292" s="4" t="str">
        <f t="shared" si="92"/>
        <v>#DIV/0!</v>
      </c>
      <c r="BO292" s="4" t="str">
        <f t="shared" si="92"/>
        <v>#DIV/0!</v>
      </c>
      <c r="BP292" s="4" t="str">
        <f t="shared" si="92"/>
        <v>#DIV/0!</v>
      </c>
      <c r="BQ292" s="4" t="str">
        <f t="shared" si="92"/>
        <v>#DIV/0!</v>
      </c>
      <c r="BR292" s="4" t="str">
        <f t="shared" si="92"/>
        <v>#DIV/0!</v>
      </c>
      <c r="BS292" s="4" t="str">
        <f t="shared" si="92"/>
        <v>#DIV/0!</v>
      </c>
      <c r="BT292" s="4" t="str">
        <f t="shared" si="92"/>
        <v>#DIV/0!</v>
      </c>
      <c r="BU292" s="4" t="str">
        <f t="shared" si="92"/>
        <v>#DIV/0!</v>
      </c>
      <c r="BV292" s="4" t="str">
        <f t="shared" si="92"/>
        <v>#DIV/0!</v>
      </c>
      <c r="BW292" s="4" t="str">
        <f t="shared" si="92"/>
        <v>#DIV/0!</v>
      </c>
      <c r="BX292" s="4" t="str">
        <f t="shared" si="92"/>
        <v>#DIV/0!</v>
      </c>
      <c r="BY292" s="4" t="str">
        <f t="shared" si="92"/>
        <v>#DIV/0!</v>
      </c>
      <c r="BZ292" s="4" t="str">
        <f t="shared" si="92"/>
        <v>#DIV/0!</v>
      </c>
      <c r="CA292" s="4" t="str">
        <f t="shared" si="92"/>
        <v>#DIV/0!</v>
      </c>
      <c r="CB292" s="4" t="str">
        <f t="shared" si="92"/>
        <v>#DIV/0!</v>
      </c>
      <c r="CC292" s="4" t="str">
        <f t="shared" si="92"/>
        <v>#DIV/0!</v>
      </c>
      <c r="CD292" s="4" t="str">
        <f t="shared" si="92"/>
        <v>#DIV/0!</v>
      </c>
      <c r="CE292" s="4" t="str">
        <f t="shared" si="92"/>
        <v>#DIV/0!</v>
      </c>
      <c r="CF292" s="4" t="str">
        <f t="shared" si="92"/>
        <v>#DIV/0!</v>
      </c>
      <c r="CG292" s="4" t="str">
        <f t="shared" si="92"/>
        <v>#DIV/0!</v>
      </c>
      <c r="CH292" s="4" t="str">
        <f t="shared" si="92"/>
        <v>#DIV/0!</v>
      </c>
      <c r="CI292" s="4" t="str">
        <f t="shared" si="92"/>
        <v>#DIV/0!</v>
      </c>
      <c r="CJ292" s="4" t="str">
        <f t="shared" si="92"/>
        <v>#DIV/0!</v>
      </c>
    </row>
    <row r="293" ht="15.75" customHeight="1">
      <c r="A293" s="15"/>
      <c r="B293" s="4" t="s">
        <v>195</v>
      </c>
      <c r="C293" s="4" t="str">
        <f t="shared" ref="C293:CJ293" si="93">C194/$E95</f>
        <v>#DIV/0!</v>
      </c>
      <c r="D293" s="4" t="str">
        <f t="shared" si="93"/>
        <v>#DIV/0!</v>
      </c>
      <c r="E293" s="4" t="str">
        <f t="shared" si="93"/>
        <v>#DIV/0!</v>
      </c>
      <c r="F293" s="4" t="str">
        <f t="shared" si="93"/>
        <v>#DIV/0!</v>
      </c>
      <c r="G293" s="4" t="str">
        <f t="shared" si="93"/>
        <v>#DIV/0!</v>
      </c>
      <c r="H293" s="4" t="str">
        <f t="shared" si="93"/>
        <v>#DIV/0!</v>
      </c>
      <c r="I293" s="4" t="str">
        <f t="shared" si="93"/>
        <v>#DIV/0!</v>
      </c>
      <c r="J293" s="4" t="str">
        <f t="shared" si="93"/>
        <v>#DIV/0!</v>
      </c>
      <c r="K293" s="4" t="str">
        <f t="shared" si="93"/>
        <v>#DIV/0!</v>
      </c>
      <c r="L293" s="4" t="str">
        <f t="shared" si="93"/>
        <v>#DIV/0!</v>
      </c>
      <c r="M293" s="4" t="str">
        <f t="shared" si="93"/>
        <v>#DIV/0!</v>
      </c>
      <c r="N293" s="4" t="str">
        <f t="shared" si="93"/>
        <v>#DIV/0!</v>
      </c>
      <c r="O293" s="4" t="str">
        <f t="shared" si="93"/>
        <v>#DIV/0!</v>
      </c>
      <c r="P293" s="4" t="str">
        <f t="shared" si="93"/>
        <v>#DIV/0!</v>
      </c>
      <c r="Q293" s="4" t="str">
        <f t="shared" si="93"/>
        <v>#DIV/0!</v>
      </c>
      <c r="R293" s="4" t="str">
        <f t="shared" si="93"/>
        <v>#DIV/0!</v>
      </c>
      <c r="S293" s="4" t="str">
        <f t="shared" si="93"/>
        <v>#DIV/0!</v>
      </c>
      <c r="T293" s="4" t="str">
        <f t="shared" si="93"/>
        <v>#DIV/0!</v>
      </c>
      <c r="U293" s="4" t="str">
        <f t="shared" si="93"/>
        <v>#DIV/0!</v>
      </c>
      <c r="V293" s="4" t="str">
        <f t="shared" si="93"/>
        <v>#DIV/0!</v>
      </c>
      <c r="W293" s="4" t="str">
        <f t="shared" si="93"/>
        <v>#DIV/0!</v>
      </c>
      <c r="X293" s="4" t="str">
        <f t="shared" si="93"/>
        <v>#DIV/0!</v>
      </c>
      <c r="Y293" s="4" t="str">
        <f t="shared" si="93"/>
        <v>#DIV/0!</v>
      </c>
      <c r="Z293" s="4" t="str">
        <f t="shared" si="93"/>
        <v>#DIV/0!</v>
      </c>
      <c r="AA293" s="4" t="str">
        <f t="shared" si="93"/>
        <v>#DIV/0!</v>
      </c>
      <c r="AB293" s="4" t="str">
        <f t="shared" si="93"/>
        <v>#DIV/0!</v>
      </c>
      <c r="AC293" s="4" t="str">
        <f t="shared" si="93"/>
        <v>#DIV/0!</v>
      </c>
      <c r="AD293" s="4" t="str">
        <f t="shared" si="93"/>
        <v>#DIV/0!</v>
      </c>
      <c r="AE293" s="4" t="str">
        <f t="shared" si="93"/>
        <v>#DIV/0!</v>
      </c>
      <c r="AF293" s="4" t="str">
        <f t="shared" si="93"/>
        <v>#DIV/0!</v>
      </c>
      <c r="AG293" s="4" t="str">
        <f t="shared" si="93"/>
        <v>#DIV/0!</v>
      </c>
      <c r="AH293" s="4" t="str">
        <f t="shared" si="93"/>
        <v>#DIV/0!</v>
      </c>
      <c r="AI293" s="4" t="str">
        <f t="shared" si="93"/>
        <v>#DIV/0!</v>
      </c>
      <c r="AJ293" s="4" t="str">
        <f t="shared" si="93"/>
        <v>#DIV/0!</v>
      </c>
      <c r="AK293" s="4" t="str">
        <f t="shared" si="93"/>
        <v>#DIV/0!</v>
      </c>
      <c r="AL293" s="4" t="str">
        <f t="shared" si="93"/>
        <v>#DIV/0!</v>
      </c>
      <c r="AM293" s="4" t="str">
        <f t="shared" si="93"/>
        <v>#DIV/0!</v>
      </c>
      <c r="AN293" s="4" t="str">
        <f t="shared" si="93"/>
        <v>#DIV/0!</v>
      </c>
      <c r="AO293" s="4" t="str">
        <f t="shared" si="93"/>
        <v>#DIV/0!</v>
      </c>
      <c r="AP293" s="4" t="str">
        <f t="shared" si="93"/>
        <v>#DIV/0!</v>
      </c>
      <c r="AQ293" s="4" t="str">
        <f t="shared" si="93"/>
        <v>#DIV/0!</v>
      </c>
      <c r="AR293" s="4" t="str">
        <f t="shared" si="93"/>
        <v>#DIV/0!</v>
      </c>
      <c r="AS293" s="4" t="str">
        <f t="shared" si="93"/>
        <v>#DIV/0!</v>
      </c>
      <c r="AT293" s="4" t="str">
        <f t="shared" si="93"/>
        <v>#DIV/0!</v>
      </c>
      <c r="AU293" s="4" t="str">
        <f t="shared" si="93"/>
        <v>#DIV/0!</v>
      </c>
      <c r="AV293" s="4" t="str">
        <f t="shared" si="93"/>
        <v>#DIV/0!</v>
      </c>
      <c r="AW293" s="4" t="str">
        <f t="shared" si="93"/>
        <v>#DIV/0!</v>
      </c>
      <c r="AX293" s="4" t="str">
        <f t="shared" si="93"/>
        <v>#DIV/0!</v>
      </c>
      <c r="AY293" s="4" t="str">
        <f t="shared" si="93"/>
        <v>#DIV/0!</v>
      </c>
      <c r="AZ293" s="4" t="str">
        <f t="shared" si="93"/>
        <v>#DIV/0!</v>
      </c>
      <c r="BA293" s="4" t="str">
        <f t="shared" si="93"/>
        <v>#DIV/0!</v>
      </c>
      <c r="BB293" s="4" t="str">
        <f t="shared" si="93"/>
        <v>#DIV/0!</v>
      </c>
      <c r="BC293" s="4" t="str">
        <f t="shared" si="93"/>
        <v>#DIV/0!</v>
      </c>
      <c r="BD293" s="4" t="str">
        <f t="shared" si="93"/>
        <v>#DIV/0!</v>
      </c>
      <c r="BE293" s="4" t="str">
        <f t="shared" si="93"/>
        <v>#DIV/0!</v>
      </c>
      <c r="BF293" s="4" t="str">
        <f t="shared" si="93"/>
        <v>#DIV/0!</v>
      </c>
      <c r="BG293" s="4" t="str">
        <f t="shared" si="93"/>
        <v>#DIV/0!</v>
      </c>
      <c r="BH293" s="4" t="str">
        <f t="shared" si="93"/>
        <v>#DIV/0!</v>
      </c>
      <c r="BI293" s="4" t="str">
        <f t="shared" si="93"/>
        <v>#DIV/0!</v>
      </c>
      <c r="BJ293" s="4" t="str">
        <f t="shared" si="93"/>
        <v>#DIV/0!</v>
      </c>
      <c r="BK293" s="4" t="str">
        <f t="shared" si="93"/>
        <v>#DIV/0!</v>
      </c>
      <c r="BL293" s="4" t="str">
        <f t="shared" si="93"/>
        <v>#DIV/0!</v>
      </c>
      <c r="BM293" s="4" t="str">
        <f t="shared" si="93"/>
        <v>#DIV/0!</v>
      </c>
      <c r="BN293" s="4" t="str">
        <f t="shared" si="93"/>
        <v>#DIV/0!</v>
      </c>
      <c r="BO293" s="4" t="str">
        <f t="shared" si="93"/>
        <v>#DIV/0!</v>
      </c>
      <c r="BP293" s="4" t="str">
        <f t="shared" si="93"/>
        <v>#DIV/0!</v>
      </c>
      <c r="BQ293" s="4" t="str">
        <f t="shared" si="93"/>
        <v>#DIV/0!</v>
      </c>
      <c r="BR293" s="4" t="str">
        <f t="shared" si="93"/>
        <v>#DIV/0!</v>
      </c>
      <c r="BS293" s="4" t="str">
        <f t="shared" si="93"/>
        <v>#DIV/0!</v>
      </c>
      <c r="BT293" s="4" t="str">
        <f t="shared" si="93"/>
        <v>#DIV/0!</v>
      </c>
      <c r="BU293" s="4" t="str">
        <f t="shared" si="93"/>
        <v>#DIV/0!</v>
      </c>
      <c r="BV293" s="4" t="str">
        <f t="shared" si="93"/>
        <v>#DIV/0!</v>
      </c>
      <c r="BW293" s="4" t="str">
        <f t="shared" si="93"/>
        <v>#DIV/0!</v>
      </c>
      <c r="BX293" s="4" t="str">
        <f t="shared" si="93"/>
        <v>#DIV/0!</v>
      </c>
      <c r="BY293" s="4" t="str">
        <f t="shared" si="93"/>
        <v>#DIV/0!</v>
      </c>
      <c r="BZ293" s="4" t="str">
        <f t="shared" si="93"/>
        <v>#DIV/0!</v>
      </c>
      <c r="CA293" s="4" t="str">
        <f t="shared" si="93"/>
        <v>#DIV/0!</v>
      </c>
      <c r="CB293" s="4" t="str">
        <f t="shared" si="93"/>
        <v>#DIV/0!</v>
      </c>
      <c r="CC293" s="4" t="str">
        <f t="shared" si="93"/>
        <v>#DIV/0!</v>
      </c>
      <c r="CD293" s="4" t="str">
        <f t="shared" si="93"/>
        <v>#DIV/0!</v>
      </c>
      <c r="CE293" s="4" t="str">
        <f t="shared" si="93"/>
        <v>#DIV/0!</v>
      </c>
      <c r="CF293" s="4" t="str">
        <f t="shared" si="93"/>
        <v>#DIV/0!</v>
      </c>
      <c r="CG293" s="4" t="str">
        <f t="shared" si="93"/>
        <v>#DIV/0!</v>
      </c>
      <c r="CH293" s="4" t="str">
        <f t="shared" si="93"/>
        <v>#DIV/0!</v>
      </c>
      <c r="CI293" s="4" t="str">
        <f t="shared" si="93"/>
        <v>#DIV/0!</v>
      </c>
      <c r="CJ293" s="4" t="str">
        <f t="shared" si="93"/>
        <v>#DIV/0!</v>
      </c>
    </row>
    <row r="294" ht="15.75" customHeight="1">
      <c r="A294" s="15"/>
      <c r="B294" s="4" t="s">
        <v>196</v>
      </c>
      <c r="C294" s="4" t="str">
        <f t="shared" ref="C294:CJ294" si="94">C195/$E96</f>
        <v>#DIV/0!</v>
      </c>
      <c r="D294" s="4" t="str">
        <f t="shared" si="94"/>
        <v>#DIV/0!</v>
      </c>
      <c r="E294" s="4" t="str">
        <f t="shared" si="94"/>
        <v>#DIV/0!</v>
      </c>
      <c r="F294" s="4" t="str">
        <f t="shared" si="94"/>
        <v>#DIV/0!</v>
      </c>
      <c r="G294" s="4" t="str">
        <f t="shared" si="94"/>
        <v>#DIV/0!</v>
      </c>
      <c r="H294" s="4" t="str">
        <f t="shared" si="94"/>
        <v>#DIV/0!</v>
      </c>
      <c r="I294" s="4" t="str">
        <f t="shared" si="94"/>
        <v>#DIV/0!</v>
      </c>
      <c r="J294" s="4" t="str">
        <f t="shared" si="94"/>
        <v>#DIV/0!</v>
      </c>
      <c r="K294" s="4" t="str">
        <f t="shared" si="94"/>
        <v>#DIV/0!</v>
      </c>
      <c r="L294" s="4" t="str">
        <f t="shared" si="94"/>
        <v>#DIV/0!</v>
      </c>
      <c r="M294" s="4" t="str">
        <f t="shared" si="94"/>
        <v>#DIV/0!</v>
      </c>
      <c r="N294" s="4" t="str">
        <f t="shared" si="94"/>
        <v>#DIV/0!</v>
      </c>
      <c r="O294" s="4" t="str">
        <f t="shared" si="94"/>
        <v>#DIV/0!</v>
      </c>
      <c r="P294" s="4" t="str">
        <f t="shared" si="94"/>
        <v>#DIV/0!</v>
      </c>
      <c r="Q294" s="4" t="str">
        <f t="shared" si="94"/>
        <v>#DIV/0!</v>
      </c>
      <c r="R294" s="4" t="str">
        <f t="shared" si="94"/>
        <v>#DIV/0!</v>
      </c>
      <c r="S294" s="4" t="str">
        <f t="shared" si="94"/>
        <v>#DIV/0!</v>
      </c>
      <c r="T294" s="4" t="str">
        <f t="shared" si="94"/>
        <v>#DIV/0!</v>
      </c>
      <c r="U294" s="4" t="str">
        <f t="shared" si="94"/>
        <v>#DIV/0!</v>
      </c>
      <c r="V294" s="4" t="str">
        <f t="shared" si="94"/>
        <v>#DIV/0!</v>
      </c>
      <c r="W294" s="4" t="str">
        <f t="shared" si="94"/>
        <v>#DIV/0!</v>
      </c>
      <c r="X294" s="4" t="str">
        <f t="shared" si="94"/>
        <v>#DIV/0!</v>
      </c>
      <c r="Y294" s="4" t="str">
        <f t="shared" si="94"/>
        <v>#DIV/0!</v>
      </c>
      <c r="Z294" s="4" t="str">
        <f t="shared" si="94"/>
        <v>#DIV/0!</v>
      </c>
      <c r="AA294" s="4" t="str">
        <f t="shared" si="94"/>
        <v>#DIV/0!</v>
      </c>
      <c r="AB294" s="4" t="str">
        <f t="shared" si="94"/>
        <v>#DIV/0!</v>
      </c>
      <c r="AC294" s="4" t="str">
        <f t="shared" si="94"/>
        <v>#DIV/0!</v>
      </c>
      <c r="AD294" s="4" t="str">
        <f t="shared" si="94"/>
        <v>#DIV/0!</v>
      </c>
      <c r="AE294" s="4" t="str">
        <f t="shared" si="94"/>
        <v>#DIV/0!</v>
      </c>
      <c r="AF294" s="4" t="str">
        <f t="shared" si="94"/>
        <v>#DIV/0!</v>
      </c>
      <c r="AG294" s="4" t="str">
        <f t="shared" si="94"/>
        <v>#DIV/0!</v>
      </c>
      <c r="AH294" s="4" t="str">
        <f t="shared" si="94"/>
        <v>#DIV/0!</v>
      </c>
      <c r="AI294" s="4" t="str">
        <f t="shared" si="94"/>
        <v>#DIV/0!</v>
      </c>
      <c r="AJ294" s="4" t="str">
        <f t="shared" si="94"/>
        <v>#DIV/0!</v>
      </c>
      <c r="AK294" s="4" t="str">
        <f t="shared" si="94"/>
        <v>#DIV/0!</v>
      </c>
      <c r="AL294" s="4" t="str">
        <f t="shared" si="94"/>
        <v>#DIV/0!</v>
      </c>
      <c r="AM294" s="4" t="str">
        <f t="shared" si="94"/>
        <v>#DIV/0!</v>
      </c>
      <c r="AN294" s="4" t="str">
        <f t="shared" si="94"/>
        <v>#DIV/0!</v>
      </c>
      <c r="AO294" s="4" t="str">
        <f t="shared" si="94"/>
        <v>#DIV/0!</v>
      </c>
      <c r="AP294" s="4" t="str">
        <f t="shared" si="94"/>
        <v>#DIV/0!</v>
      </c>
      <c r="AQ294" s="4" t="str">
        <f t="shared" si="94"/>
        <v>#DIV/0!</v>
      </c>
      <c r="AR294" s="4" t="str">
        <f t="shared" si="94"/>
        <v>#DIV/0!</v>
      </c>
      <c r="AS294" s="4" t="str">
        <f t="shared" si="94"/>
        <v>#DIV/0!</v>
      </c>
      <c r="AT294" s="4" t="str">
        <f t="shared" si="94"/>
        <v>#DIV/0!</v>
      </c>
      <c r="AU294" s="4" t="str">
        <f t="shared" si="94"/>
        <v>#DIV/0!</v>
      </c>
      <c r="AV294" s="4" t="str">
        <f t="shared" si="94"/>
        <v>#DIV/0!</v>
      </c>
      <c r="AW294" s="4" t="str">
        <f t="shared" si="94"/>
        <v>#DIV/0!</v>
      </c>
      <c r="AX294" s="4" t="str">
        <f t="shared" si="94"/>
        <v>#DIV/0!</v>
      </c>
      <c r="AY294" s="4" t="str">
        <f t="shared" si="94"/>
        <v>#DIV/0!</v>
      </c>
      <c r="AZ294" s="4" t="str">
        <f t="shared" si="94"/>
        <v>#DIV/0!</v>
      </c>
      <c r="BA294" s="4" t="str">
        <f t="shared" si="94"/>
        <v>#DIV/0!</v>
      </c>
      <c r="BB294" s="4" t="str">
        <f t="shared" si="94"/>
        <v>#DIV/0!</v>
      </c>
      <c r="BC294" s="4" t="str">
        <f t="shared" si="94"/>
        <v>#DIV/0!</v>
      </c>
      <c r="BD294" s="4" t="str">
        <f t="shared" si="94"/>
        <v>#DIV/0!</v>
      </c>
      <c r="BE294" s="4" t="str">
        <f t="shared" si="94"/>
        <v>#DIV/0!</v>
      </c>
      <c r="BF294" s="4" t="str">
        <f t="shared" si="94"/>
        <v>#DIV/0!</v>
      </c>
      <c r="BG294" s="4" t="str">
        <f t="shared" si="94"/>
        <v>#DIV/0!</v>
      </c>
      <c r="BH294" s="4" t="str">
        <f t="shared" si="94"/>
        <v>#DIV/0!</v>
      </c>
      <c r="BI294" s="4" t="str">
        <f t="shared" si="94"/>
        <v>#DIV/0!</v>
      </c>
      <c r="BJ294" s="4" t="str">
        <f t="shared" si="94"/>
        <v>#DIV/0!</v>
      </c>
      <c r="BK294" s="4" t="str">
        <f t="shared" si="94"/>
        <v>#DIV/0!</v>
      </c>
      <c r="BL294" s="4" t="str">
        <f t="shared" si="94"/>
        <v>#DIV/0!</v>
      </c>
      <c r="BM294" s="4" t="str">
        <f t="shared" si="94"/>
        <v>#DIV/0!</v>
      </c>
      <c r="BN294" s="4" t="str">
        <f t="shared" si="94"/>
        <v>#DIV/0!</v>
      </c>
      <c r="BO294" s="4" t="str">
        <f t="shared" si="94"/>
        <v>#DIV/0!</v>
      </c>
      <c r="BP294" s="4" t="str">
        <f t="shared" si="94"/>
        <v>#DIV/0!</v>
      </c>
      <c r="BQ294" s="4" t="str">
        <f t="shared" si="94"/>
        <v>#DIV/0!</v>
      </c>
      <c r="BR294" s="4" t="str">
        <f t="shared" si="94"/>
        <v>#DIV/0!</v>
      </c>
      <c r="BS294" s="4" t="str">
        <f t="shared" si="94"/>
        <v>#DIV/0!</v>
      </c>
      <c r="BT294" s="4" t="str">
        <f t="shared" si="94"/>
        <v>#DIV/0!</v>
      </c>
      <c r="BU294" s="4" t="str">
        <f t="shared" si="94"/>
        <v>#DIV/0!</v>
      </c>
      <c r="BV294" s="4" t="str">
        <f t="shared" si="94"/>
        <v>#DIV/0!</v>
      </c>
      <c r="BW294" s="4" t="str">
        <f t="shared" si="94"/>
        <v>#DIV/0!</v>
      </c>
      <c r="BX294" s="4" t="str">
        <f t="shared" si="94"/>
        <v>#DIV/0!</v>
      </c>
      <c r="BY294" s="4" t="str">
        <f t="shared" si="94"/>
        <v>#DIV/0!</v>
      </c>
      <c r="BZ294" s="4" t="str">
        <f t="shared" si="94"/>
        <v>#DIV/0!</v>
      </c>
      <c r="CA294" s="4" t="str">
        <f t="shared" si="94"/>
        <v>#DIV/0!</v>
      </c>
      <c r="CB294" s="4" t="str">
        <f t="shared" si="94"/>
        <v>#DIV/0!</v>
      </c>
      <c r="CC294" s="4" t="str">
        <f t="shared" si="94"/>
        <v>#DIV/0!</v>
      </c>
      <c r="CD294" s="4" t="str">
        <f t="shared" si="94"/>
        <v>#DIV/0!</v>
      </c>
      <c r="CE294" s="4" t="str">
        <f t="shared" si="94"/>
        <v>#DIV/0!</v>
      </c>
      <c r="CF294" s="4" t="str">
        <f t="shared" si="94"/>
        <v>#DIV/0!</v>
      </c>
      <c r="CG294" s="4" t="str">
        <f t="shared" si="94"/>
        <v>#DIV/0!</v>
      </c>
      <c r="CH294" s="4" t="str">
        <f t="shared" si="94"/>
        <v>#DIV/0!</v>
      </c>
      <c r="CI294" s="4" t="str">
        <f t="shared" si="94"/>
        <v>#DIV/0!</v>
      </c>
      <c r="CJ294" s="4" t="str">
        <f t="shared" si="94"/>
        <v>#DIV/0!</v>
      </c>
    </row>
    <row r="295" ht="15.75" customHeight="1">
      <c r="A295" s="16"/>
      <c r="B295" s="4" t="s">
        <v>188</v>
      </c>
      <c r="C295" s="4" t="str">
        <f t="shared" ref="C295:CJ295" si="95">C196/$E97</f>
        <v>#DIV/0!</v>
      </c>
      <c r="D295" s="4" t="str">
        <f t="shared" si="95"/>
        <v>#DIV/0!</v>
      </c>
      <c r="E295" s="4" t="str">
        <f t="shared" si="95"/>
        <v>#DIV/0!</v>
      </c>
      <c r="F295" s="4" t="str">
        <f t="shared" si="95"/>
        <v>#DIV/0!</v>
      </c>
      <c r="G295" s="4" t="str">
        <f t="shared" si="95"/>
        <v>#DIV/0!</v>
      </c>
      <c r="H295" s="4" t="str">
        <f t="shared" si="95"/>
        <v>#DIV/0!</v>
      </c>
      <c r="I295" s="4" t="str">
        <f t="shared" si="95"/>
        <v>#DIV/0!</v>
      </c>
      <c r="J295" s="4" t="str">
        <f t="shared" si="95"/>
        <v>#DIV/0!</v>
      </c>
      <c r="K295" s="4" t="str">
        <f t="shared" si="95"/>
        <v>#DIV/0!</v>
      </c>
      <c r="L295" s="4" t="str">
        <f t="shared" si="95"/>
        <v>#DIV/0!</v>
      </c>
      <c r="M295" s="4" t="str">
        <f t="shared" si="95"/>
        <v>#DIV/0!</v>
      </c>
      <c r="N295" s="4" t="str">
        <f t="shared" si="95"/>
        <v>#DIV/0!</v>
      </c>
      <c r="O295" s="4" t="str">
        <f t="shared" si="95"/>
        <v>#DIV/0!</v>
      </c>
      <c r="P295" s="4" t="str">
        <f t="shared" si="95"/>
        <v>#DIV/0!</v>
      </c>
      <c r="Q295" s="4" t="str">
        <f t="shared" si="95"/>
        <v>#DIV/0!</v>
      </c>
      <c r="R295" s="4" t="str">
        <f t="shared" si="95"/>
        <v>#DIV/0!</v>
      </c>
      <c r="S295" s="4" t="str">
        <f t="shared" si="95"/>
        <v>#DIV/0!</v>
      </c>
      <c r="T295" s="4" t="str">
        <f t="shared" si="95"/>
        <v>#DIV/0!</v>
      </c>
      <c r="U295" s="4" t="str">
        <f t="shared" si="95"/>
        <v>#DIV/0!</v>
      </c>
      <c r="V295" s="4" t="str">
        <f t="shared" si="95"/>
        <v>#DIV/0!</v>
      </c>
      <c r="W295" s="4" t="str">
        <f t="shared" si="95"/>
        <v>#DIV/0!</v>
      </c>
      <c r="X295" s="4" t="str">
        <f t="shared" si="95"/>
        <v>#DIV/0!</v>
      </c>
      <c r="Y295" s="4" t="str">
        <f t="shared" si="95"/>
        <v>#DIV/0!</v>
      </c>
      <c r="Z295" s="4" t="str">
        <f t="shared" si="95"/>
        <v>#DIV/0!</v>
      </c>
      <c r="AA295" s="4" t="str">
        <f t="shared" si="95"/>
        <v>#DIV/0!</v>
      </c>
      <c r="AB295" s="4" t="str">
        <f t="shared" si="95"/>
        <v>#DIV/0!</v>
      </c>
      <c r="AC295" s="4" t="str">
        <f t="shared" si="95"/>
        <v>#DIV/0!</v>
      </c>
      <c r="AD295" s="4" t="str">
        <f t="shared" si="95"/>
        <v>#DIV/0!</v>
      </c>
      <c r="AE295" s="4" t="str">
        <f t="shared" si="95"/>
        <v>#DIV/0!</v>
      </c>
      <c r="AF295" s="4" t="str">
        <f t="shared" si="95"/>
        <v>#DIV/0!</v>
      </c>
      <c r="AG295" s="4" t="str">
        <f t="shared" si="95"/>
        <v>#DIV/0!</v>
      </c>
      <c r="AH295" s="4" t="str">
        <f t="shared" si="95"/>
        <v>#DIV/0!</v>
      </c>
      <c r="AI295" s="4" t="str">
        <f t="shared" si="95"/>
        <v>#DIV/0!</v>
      </c>
      <c r="AJ295" s="4" t="str">
        <f t="shared" si="95"/>
        <v>#DIV/0!</v>
      </c>
      <c r="AK295" s="4" t="str">
        <f t="shared" si="95"/>
        <v>#DIV/0!</v>
      </c>
      <c r="AL295" s="4" t="str">
        <f t="shared" si="95"/>
        <v>#DIV/0!</v>
      </c>
      <c r="AM295" s="4" t="str">
        <f t="shared" si="95"/>
        <v>#DIV/0!</v>
      </c>
      <c r="AN295" s="4" t="str">
        <f t="shared" si="95"/>
        <v>#DIV/0!</v>
      </c>
      <c r="AO295" s="4" t="str">
        <f t="shared" si="95"/>
        <v>#DIV/0!</v>
      </c>
      <c r="AP295" s="4" t="str">
        <f t="shared" si="95"/>
        <v>#DIV/0!</v>
      </c>
      <c r="AQ295" s="4" t="str">
        <f t="shared" si="95"/>
        <v>#DIV/0!</v>
      </c>
      <c r="AR295" s="4" t="str">
        <f t="shared" si="95"/>
        <v>#DIV/0!</v>
      </c>
      <c r="AS295" s="4" t="str">
        <f t="shared" si="95"/>
        <v>#DIV/0!</v>
      </c>
      <c r="AT295" s="4" t="str">
        <f t="shared" si="95"/>
        <v>#DIV/0!</v>
      </c>
      <c r="AU295" s="4" t="str">
        <f t="shared" si="95"/>
        <v>#DIV/0!</v>
      </c>
      <c r="AV295" s="4" t="str">
        <f t="shared" si="95"/>
        <v>#DIV/0!</v>
      </c>
      <c r="AW295" s="4" t="str">
        <f t="shared" si="95"/>
        <v>#DIV/0!</v>
      </c>
      <c r="AX295" s="4" t="str">
        <f t="shared" si="95"/>
        <v>#DIV/0!</v>
      </c>
      <c r="AY295" s="4" t="str">
        <f t="shared" si="95"/>
        <v>#DIV/0!</v>
      </c>
      <c r="AZ295" s="4" t="str">
        <f t="shared" si="95"/>
        <v>#DIV/0!</v>
      </c>
      <c r="BA295" s="4" t="str">
        <f t="shared" si="95"/>
        <v>#DIV/0!</v>
      </c>
      <c r="BB295" s="4" t="str">
        <f t="shared" si="95"/>
        <v>#DIV/0!</v>
      </c>
      <c r="BC295" s="4" t="str">
        <f t="shared" si="95"/>
        <v>#DIV/0!</v>
      </c>
      <c r="BD295" s="4" t="str">
        <f t="shared" si="95"/>
        <v>#DIV/0!</v>
      </c>
      <c r="BE295" s="4" t="str">
        <f t="shared" si="95"/>
        <v>#DIV/0!</v>
      </c>
      <c r="BF295" s="4" t="str">
        <f t="shared" si="95"/>
        <v>#DIV/0!</v>
      </c>
      <c r="BG295" s="4" t="str">
        <f t="shared" si="95"/>
        <v>#DIV/0!</v>
      </c>
      <c r="BH295" s="4" t="str">
        <f t="shared" si="95"/>
        <v>#DIV/0!</v>
      </c>
      <c r="BI295" s="4" t="str">
        <f t="shared" si="95"/>
        <v>#DIV/0!</v>
      </c>
      <c r="BJ295" s="4" t="str">
        <f t="shared" si="95"/>
        <v>#DIV/0!</v>
      </c>
      <c r="BK295" s="4" t="str">
        <f t="shared" si="95"/>
        <v>#DIV/0!</v>
      </c>
      <c r="BL295" s="4" t="str">
        <f t="shared" si="95"/>
        <v>#DIV/0!</v>
      </c>
      <c r="BM295" s="4" t="str">
        <f t="shared" si="95"/>
        <v>#DIV/0!</v>
      </c>
      <c r="BN295" s="4" t="str">
        <f t="shared" si="95"/>
        <v>#DIV/0!</v>
      </c>
      <c r="BO295" s="4" t="str">
        <f t="shared" si="95"/>
        <v>#DIV/0!</v>
      </c>
      <c r="BP295" s="4" t="str">
        <f t="shared" si="95"/>
        <v>#DIV/0!</v>
      </c>
      <c r="BQ295" s="4" t="str">
        <f t="shared" si="95"/>
        <v>#DIV/0!</v>
      </c>
      <c r="BR295" s="4" t="str">
        <f t="shared" si="95"/>
        <v>#DIV/0!</v>
      </c>
      <c r="BS295" s="4" t="str">
        <f t="shared" si="95"/>
        <v>#DIV/0!</v>
      </c>
      <c r="BT295" s="4" t="str">
        <f t="shared" si="95"/>
        <v>#DIV/0!</v>
      </c>
      <c r="BU295" s="4" t="str">
        <f t="shared" si="95"/>
        <v>#DIV/0!</v>
      </c>
      <c r="BV295" s="4" t="str">
        <f t="shared" si="95"/>
        <v>#DIV/0!</v>
      </c>
      <c r="BW295" s="4" t="str">
        <f t="shared" si="95"/>
        <v>#DIV/0!</v>
      </c>
      <c r="BX295" s="4" t="str">
        <f t="shared" si="95"/>
        <v>#DIV/0!</v>
      </c>
      <c r="BY295" s="4" t="str">
        <f t="shared" si="95"/>
        <v>#DIV/0!</v>
      </c>
      <c r="BZ295" s="4" t="str">
        <f t="shared" si="95"/>
        <v>#DIV/0!</v>
      </c>
      <c r="CA295" s="4" t="str">
        <f t="shared" si="95"/>
        <v>#DIV/0!</v>
      </c>
      <c r="CB295" s="4" t="str">
        <f t="shared" si="95"/>
        <v>#DIV/0!</v>
      </c>
      <c r="CC295" s="4" t="str">
        <f t="shared" si="95"/>
        <v>#DIV/0!</v>
      </c>
      <c r="CD295" s="4" t="str">
        <f t="shared" si="95"/>
        <v>#DIV/0!</v>
      </c>
      <c r="CE295" s="4" t="str">
        <f t="shared" si="95"/>
        <v>#DIV/0!</v>
      </c>
      <c r="CF295" s="4" t="str">
        <f t="shared" si="95"/>
        <v>#DIV/0!</v>
      </c>
      <c r="CG295" s="4" t="str">
        <f t="shared" si="95"/>
        <v>#DIV/0!</v>
      </c>
      <c r="CH295" s="4" t="str">
        <f t="shared" si="95"/>
        <v>#DIV/0!</v>
      </c>
      <c r="CI295" s="4" t="str">
        <f t="shared" si="95"/>
        <v>#DIV/0!</v>
      </c>
      <c r="CJ295" s="4" t="str">
        <f t="shared" si="95"/>
        <v>#DIV/0!</v>
      </c>
    </row>
    <row r="296" ht="15.75" customHeight="1">
      <c r="A296" s="21"/>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row>
    <row r="297" ht="15.75" customHeight="1">
      <c r="A297" s="21"/>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row>
    <row r="298" ht="15.75" customHeight="1">
      <c r="A298" s="21"/>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row>
    <row r="299" ht="15.75" customHeight="1">
      <c r="A299" s="21"/>
    </row>
    <row r="300" ht="15.75" customHeight="1">
      <c r="A300" s="21"/>
    </row>
    <row r="301" ht="15.75" customHeight="1">
      <c r="A301" s="21"/>
    </row>
    <row r="302" ht="15.75" customHeight="1">
      <c r="A302" s="21"/>
    </row>
    <row r="303" ht="15.75" customHeight="1">
      <c r="A303" s="21"/>
    </row>
    <row r="304" ht="15.75" customHeight="1">
      <c r="A304" s="21"/>
    </row>
    <row r="305" ht="15.75" customHeight="1">
      <c r="A305" s="21"/>
    </row>
    <row r="306" ht="15.75" customHeight="1">
      <c r="A306" s="21"/>
    </row>
    <row r="307" ht="15.75" customHeight="1">
      <c r="A307" s="21"/>
    </row>
    <row r="308" ht="15.75" customHeight="1">
      <c r="A308" s="21"/>
    </row>
    <row r="309" ht="15.75" customHeight="1">
      <c r="A309" s="21"/>
    </row>
    <row r="310" ht="15.75" customHeight="1">
      <c r="A310" s="21"/>
    </row>
    <row r="311" ht="15.75" customHeight="1">
      <c r="A311" s="21"/>
    </row>
    <row r="312" ht="15.75" customHeight="1">
      <c r="A312" s="21"/>
    </row>
    <row r="313" ht="15.75" customHeight="1">
      <c r="A313" s="21"/>
    </row>
    <row r="314" ht="15.75" customHeight="1">
      <c r="A314" s="21"/>
    </row>
    <row r="315" ht="15.75" customHeight="1">
      <c r="A315" s="21"/>
    </row>
    <row r="316" ht="15.75" customHeight="1">
      <c r="A316" s="21"/>
    </row>
    <row r="317" ht="15.75" customHeight="1">
      <c r="A317" s="21"/>
    </row>
    <row r="318" ht="15.75" customHeight="1">
      <c r="A318" s="21"/>
    </row>
    <row r="319" ht="15.75" customHeight="1">
      <c r="A319" s="21"/>
    </row>
    <row r="320" ht="15.75" customHeight="1">
      <c r="A320" s="21"/>
    </row>
    <row r="321" ht="15.75" customHeight="1">
      <c r="A321" s="21"/>
    </row>
    <row r="322" ht="15.75" customHeight="1">
      <c r="A322" s="21"/>
    </row>
    <row r="323" ht="15.75" customHeight="1">
      <c r="A323" s="21"/>
    </row>
    <row r="324" ht="15.75" customHeight="1">
      <c r="A324" s="21"/>
    </row>
    <row r="325" ht="15.75" customHeight="1">
      <c r="A325" s="21"/>
    </row>
    <row r="326" ht="15.75" customHeight="1">
      <c r="A326" s="21"/>
    </row>
    <row r="327" ht="15.75" customHeight="1">
      <c r="A327" s="21"/>
    </row>
    <row r="328" ht="15.75" customHeight="1">
      <c r="A328" s="21"/>
    </row>
    <row r="329" ht="15.75" customHeight="1">
      <c r="A329" s="21"/>
    </row>
    <row r="330" ht="15.75" customHeight="1">
      <c r="A330" s="21"/>
    </row>
    <row r="331" ht="15.75" customHeight="1">
      <c r="A331" s="21"/>
    </row>
    <row r="332" ht="15.75" customHeight="1">
      <c r="A332" s="21"/>
    </row>
    <row r="333" ht="15.75" customHeight="1">
      <c r="A333" s="21"/>
    </row>
    <row r="334" ht="15.75" customHeight="1">
      <c r="A334" s="21"/>
    </row>
    <row r="335" ht="15.75" customHeight="1">
      <c r="A335" s="21"/>
    </row>
    <row r="336" ht="15.75" customHeight="1">
      <c r="A336" s="21"/>
    </row>
    <row r="337" ht="15.75" customHeight="1">
      <c r="A337" s="21"/>
    </row>
    <row r="338" ht="15.75" customHeight="1">
      <c r="A338" s="21"/>
    </row>
    <row r="339" ht="15.75" customHeight="1">
      <c r="A339" s="21"/>
    </row>
    <row r="340" ht="15.75" customHeight="1">
      <c r="A340" s="21"/>
    </row>
    <row r="341" ht="15.75" customHeight="1">
      <c r="A341" s="21"/>
    </row>
    <row r="342" ht="15.75" customHeight="1">
      <c r="A342" s="21"/>
    </row>
    <row r="343" ht="15.75" customHeight="1">
      <c r="A343" s="21"/>
    </row>
    <row r="344" ht="15.75" customHeight="1">
      <c r="A344" s="21"/>
    </row>
    <row r="345" ht="15.75" customHeight="1">
      <c r="A345" s="21"/>
    </row>
    <row r="346" ht="15.75" customHeight="1">
      <c r="A346" s="21"/>
    </row>
    <row r="347" ht="15.75" customHeight="1">
      <c r="A347" s="21"/>
    </row>
    <row r="348" ht="15.75" customHeight="1">
      <c r="A348" s="21"/>
    </row>
    <row r="349" ht="15.75" customHeight="1">
      <c r="A349" s="21"/>
    </row>
    <row r="350" ht="15.75" customHeight="1">
      <c r="A350" s="21"/>
    </row>
    <row r="351" ht="15.75" customHeight="1">
      <c r="A351" s="21"/>
    </row>
    <row r="352" ht="15.75" customHeight="1">
      <c r="A352" s="21"/>
    </row>
    <row r="353" ht="15.75" customHeight="1">
      <c r="A353" s="21"/>
    </row>
    <row r="354" ht="15.75" customHeight="1">
      <c r="A354" s="21"/>
    </row>
    <row r="355" ht="15.75" customHeight="1">
      <c r="A355" s="21"/>
    </row>
    <row r="356" ht="15.75" customHeight="1">
      <c r="A356" s="21"/>
    </row>
    <row r="357" ht="15.75" customHeight="1">
      <c r="A357" s="21"/>
    </row>
    <row r="358" ht="15.75" customHeight="1">
      <c r="A358" s="21"/>
    </row>
    <row r="359" ht="15.75" customHeight="1">
      <c r="A359" s="21"/>
    </row>
    <row r="360" ht="15.75" customHeight="1">
      <c r="A360" s="21"/>
    </row>
    <row r="361" ht="15.75" customHeight="1">
      <c r="A361" s="21"/>
    </row>
    <row r="362" ht="15.75" customHeight="1">
      <c r="A362" s="21"/>
    </row>
    <row r="363" ht="15.75" customHeight="1">
      <c r="A363" s="21"/>
    </row>
    <row r="364" ht="15.75" customHeight="1">
      <c r="A364" s="21"/>
    </row>
    <row r="365" ht="15.75" customHeight="1">
      <c r="A365" s="21"/>
    </row>
    <row r="366" ht="15.75" customHeight="1">
      <c r="A366" s="21"/>
    </row>
    <row r="367" ht="15.75" customHeight="1">
      <c r="A367" s="21"/>
    </row>
    <row r="368" ht="15.75" customHeight="1">
      <c r="A368" s="21"/>
    </row>
    <row r="369" ht="15.75" customHeight="1">
      <c r="A369" s="21"/>
    </row>
    <row r="370" ht="15.75" customHeight="1">
      <c r="A370" s="21"/>
    </row>
    <row r="371" ht="15.75" customHeight="1">
      <c r="A371" s="21"/>
    </row>
    <row r="372" ht="15.75" customHeight="1">
      <c r="A372" s="21"/>
    </row>
    <row r="373" ht="15.75" customHeight="1">
      <c r="A373" s="21"/>
    </row>
    <row r="374" ht="15.75" customHeight="1">
      <c r="A374" s="21"/>
    </row>
    <row r="375" ht="15.75" customHeight="1">
      <c r="A375" s="21"/>
    </row>
    <row r="376" ht="15.75" customHeight="1">
      <c r="A376" s="21"/>
    </row>
    <row r="377" ht="15.75" customHeight="1">
      <c r="A377" s="21"/>
    </row>
    <row r="378" ht="15.75" customHeight="1">
      <c r="A378" s="21"/>
    </row>
    <row r="379" ht="15.75" customHeight="1">
      <c r="A379" s="21"/>
    </row>
    <row r="380" ht="15.75" customHeight="1">
      <c r="A380" s="21"/>
    </row>
    <row r="381" ht="15.75" customHeight="1">
      <c r="A381" s="21"/>
    </row>
    <row r="382" ht="15.75" customHeight="1">
      <c r="A382" s="21"/>
    </row>
    <row r="383" ht="15.75" customHeight="1">
      <c r="A383" s="21"/>
    </row>
    <row r="384" ht="15.75" customHeight="1">
      <c r="A384" s="21"/>
    </row>
    <row r="385" ht="15.75" customHeight="1">
      <c r="A385" s="21"/>
    </row>
    <row r="386" ht="15.75" customHeight="1">
      <c r="A386" s="21"/>
    </row>
    <row r="387" ht="15.75" customHeight="1">
      <c r="A387" s="21"/>
    </row>
    <row r="388" ht="15.75" customHeight="1">
      <c r="A388" s="21"/>
    </row>
    <row r="389" ht="15.75" customHeight="1">
      <c r="A389" s="21"/>
    </row>
    <row r="390" ht="15.75" customHeight="1">
      <c r="A390" s="21"/>
    </row>
    <row r="391" ht="15.75" customHeight="1">
      <c r="A391" s="21"/>
    </row>
    <row r="392" ht="15.75" customHeight="1">
      <c r="A392" s="21"/>
    </row>
    <row r="393" ht="15.75" customHeight="1">
      <c r="A393" s="21"/>
    </row>
    <row r="394" ht="15.75" customHeight="1">
      <c r="A394" s="21"/>
    </row>
    <row r="395" ht="15.75" customHeight="1">
      <c r="A395" s="21"/>
    </row>
    <row r="396" ht="15.75" customHeight="1">
      <c r="A396" s="21"/>
    </row>
    <row r="397" ht="15.75" customHeight="1">
      <c r="A397" s="21"/>
    </row>
    <row r="398" ht="15.75" customHeight="1">
      <c r="A398" s="21"/>
    </row>
    <row r="399" ht="15.75" customHeight="1">
      <c r="A399" s="21"/>
    </row>
    <row r="400" ht="15.75" customHeight="1">
      <c r="A400" s="21"/>
    </row>
    <row r="401" ht="15.75" customHeight="1">
      <c r="A401" s="21"/>
    </row>
    <row r="402" ht="15.75" customHeight="1">
      <c r="A402" s="21"/>
    </row>
    <row r="403" ht="15.75" customHeight="1">
      <c r="A403" s="21"/>
    </row>
    <row r="404" ht="15.75" customHeight="1">
      <c r="A404" s="21"/>
    </row>
    <row r="405" ht="15.75" customHeight="1">
      <c r="A405" s="21"/>
    </row>
    <row r="406" ht="15.75" customHeight="1">
      <c r="A406" s="21"/>
    </row>
    <row r="407" ht="15.75" customHeight="1">
      <c r="A407" s="21"/>
    </row>
    <row r="408" ht="15.75" customHeight="1">
      <c r="A408" s="21"/>
    </row>
    <row r="409" ht="15.75" customHeight="1">
      <c r="A409" s="21"/>
    </row>
    <row r="410" ht="15.75" customHeight="1">
      <c r="A410" s="21"/>
    </row>
    <row r="411" ht="15.75" customHeight="1">
      <c r="A411" s="21"/>
    </row>
    <row r="412" ht="15.75" customHeight="1">
      <c r="A412" s="21"/>
    </row>
    <row r="413" ht="15.75" customHeight="1">
      <c r="A413" s="21"/>
    </row>
    <row r="414" ht="15.75" customHeight="1">
      <c r="A414" s="21"/>
    </row>
    <row r="415" ht="15.75" customHeight="1">
      <c r="A415" s="21"/>
    </row>
    <row r="416" ht="15.75" customHeight="1">
      <c r="A416" s="21"/>
    </row>
    <row r="417" ht="15.75" customHeight="1">
      <c r="A417" s="21"/>
    </row>
    <row r="418" ht="15.75" customHeight="1">
      <c r="A418" s="21"/>
    </row>
    <row r="419" ht="15.75" customHeight="1">
      <c r="A419" s="21"/>
    </row>
    <row r="420" ht="15.75" customHeight="1">
      <c r="A420" s="21"/>
    </row>
    <row r="421" ht="15.75" customHeight="1">
      <c r="A421" s="21"/>
    </row>
    <row r="422" ht="15.75" customHeight="1">
      <c r="A422" s="21"/>
    </row>
    <row r="423" ht="15.75" customHeight="1">
      <c r="A423" s="21"/>
    </row>
    <row r="424" ht="15.75" customHeight="1">
      <c r="A424" s="21"/>
    </row>
    <row r="425" ht="15.75" customHeight="1">
      <c r="A425" s="21"/>
    </row>
    <row r="426" ht="15.75" customHeight="1">
      <c r="A426" s="21"/>
    </row>
    <row r="427" ht="15.75" customHeight="1">
      <c r="A427" s="21"/>
    </row>
    <row r="428" ht="15.75" customHeight="1">
      <c r="A428" s="21"/>
    </row>
    <row r="429" ht="15.75" customHeight="1">
      <c r="A429" s="21"/>
    </row>
    <row r="430" ht="15.75" customHeight="1">
      <c r="A430" s="21"/>
    </row>
    <row r="431" ht="15.75" customHeight="1">
      <c r="A431" s="21"/>
    </row>
    <row r="432" ht="15.75" customHeight="1">
      <c r="A432" s="21"/>
    </row>
    <row r="433" ht="15.75" customHeight="1">
      <c r="A433" s="21"/>
    </row>
    <row r="434" ht="15.75" customHeight="1">
      <c r="A434" s="21"/>
    </row>
    <row r="435" ht="15.75" customHeight="1">
      <c r="A435" s="21"/>
    </row>
    <row r="436" ht="15.75" customHeight="1">
      <c r="A436" s="21"/>
    </row>
    <row r="437" ht="15.75" customHeight="1">
      <c r="A437" s="21"/>
    </row>
    <row r="438" ht="15.75" customHeight="1">
      <c r="A438" s="21"/>
    </row>
    <row r="439" ht="15.75" customHeight="1">
      <c r="A439" s="21"/>
    </row>
    <row r="440" ht="15.75" customHeight="1">
      <c r="A440" s="21"/>
    </row>
    <row r="441" ht="15.75" customHeight="1">
      <c r="A441" s="21"/>
    </row>
    <row r="442" ht="15.75" customHeight="1">
      <c r="A442" s="21"/>
    </row>
    <row r="443" ht="15.75" customHeight="1">
      <c r="A443" s="21"/>
    </row>
    <row r="444" ht="15.75" customHeight="1">
      <c r="A444" s="21"/>
    </row>
    <row r="445" ht="15.75" customHeight="1">
      <c r="A445" s="21"/>
    </row>
    <row r="446" ht="15.75" customHeight="1">
      <c r="A446" s="21"/>
    </row>
    <row r="447" ht="15.75" customHeight="1">
      <c r="A447" s="21"/>
    </row>
    <row r="448" ht="15.75" customHeight="1">
      <c r="A448" s="21"/>
    </row>
    <row r="449" ht="15.75" customHeight="1">
      <c r="A449" s="21"/>
    </row>
    <row r="450" ht="15.75" customHeight="1">
      <c r="A450" s="21"/>
    </row>
    <row r="451" ht="15.75" customHeight="1">
      <c r="A451" s="21"/>
    </row>
    <row r="452" ht="15.75" customHeight="1">
      <c r="A452" s="21"/>
    </row>
    <row r="453" ht="15.75" customHeight="1">
      <c r="A453" s="21"/>
    </row>
    <row r="454" ht="15.75" customHeight="1">
      <c r="A454" s="21"/>
    </row>
    <row r="455" ht="15.75" customHeight="1">
      <c r="A455" s="21"/>
    </row>
    <row r="456" ht="15.75" customHeight="1">
      <c r="A456" s="21"/>
    </row>
    <row r="457" ht="15.75" customHeight="1">
      <c r="A457" s="21"/>
    </row>
    <row r="458" ht="15.75" customHeight="1">
      <c r="A458" s="21"/>
    </row>
    <row r="459" ht="15.75" customHeight="1">
      <c r="A459" s="21"/>
    </row>
    <row r="460" ht="15.75" customHeight="1">
      <c r="A460" s="21"/>
    </row>
    <row r="461" ht="15.75" customHeight="1">
      <c r="A461" s="21"/>
    </row>
    <row r="462" ht="15.75" customHeight="1">
      <c r="A462" s="21"/>
    </row>
    <row r="463" ht="15.75" customHeight="1">
      <c r="A463" s="21"/>
    </row>
    <row r="464" ht="15.75" customHeight="1">
      <c r="A464" s="21"/>
    </row>
    <row r="465" ht="15.75" customHeight="1">
      <c r="A465" s="21"/>
    </row>
    <row r="466" ht="15.75" customHeight="1">
      <c r="A466" s="21"/>
    </row>
    <row r="467" ht="15.75" customHeight="1">
      <c r="A467" s="21"/>
    </row>
    <row r="468" ht="15.75" customHeight="1">
      <c r="A468" s="21"/>
    </row>
    <row r="469" ht="15.75" customHeight="1">
      <c r="A469" s="21"/>
    </row>
    <row r="470" ht="15.75" customHeight="1">
      <c r="A470" s="21"/>
    </row>
    <row r="471" ht="15.75" customHeight="1">
      <c r="A471" s="21"/>
    </row>
    <row r="472" ht="15.75" customHeight="1">
      <c r="A472" s="21"/>
    </row>
    <row r="473" ht="15.75" customHeight="1">
      <c r="A473" s="21"/>
    </row>
    <row r="474" ht="15.75" customHeight="1">
      <c r="A474" s="21"/>
    </row>
    <row r="475" ht="15.75" customHeight="1">
      <c r="A475" s="21"/>
    </row>
    <row r="476" ht="15.75" customHeight="1">
      <c r="A476" s="21"/>
    </row>
    <row r="477" ht="15.75" customHeight="1">
      <c r="A477" s="21"/>
    </row>
    <row r="478" ht="15.75" customHeight="1">
      <c r="A478" s="21"/>
    </row>
    <row r="479" ht="15.75" customHeight="1">
      <c r="A479" s="21"/>
    </row>
    <row r="480" ht="15.75" customHeight="1">
      <c r="A480" s="21"/>
    </row>
    <row r="481" ht="15.75" customHeight="1">
      <c r="A481" s="21"/>
    </row>
    <row r="482" ht="15.75" customHeight="1">
      <c r="A482" s="21"/>
    </row>
    <row r="483" ht="15.75" customHeight="1">
      <c r="A483" s="21"/>
    </row>
    <row r="484" ht="15.75" customHeight="1">
      <c r="A484" s="21"/>
    </row>
    <row r="485" ht="15.75" customHeight="1">
      <c r="A485" s="21"/>
    </row>
    <row r="486" ht="15.75" customHeight="1">
      <c r="A486" s="21"/>
    </row>
    <row r="487" ht="15.75" customHeight="1">
      <c r="A487" s="21"/>
    </row>
    <row r="488" ht="15.75" customHeight="1">
      <c r="A488" s="21"/>
    </row>
    <row r="489" ht="15.75" customHeight="1">
      <c r="A489" s="21"/>
    </row>
    <row r="490" ht="15.75" customHeight="1">
      <c r="A490" s="21"/>
    </row>
    <row r="491" ht="15.75" customHeight="1">
      <c r="A491" s="21"/>
    </row>
    <row r="492" ht="15.75" customHeight="1">
      <c r="A492" s="21"/>
    </row>
    <row r="493" ht="15.75" customHeight="1">
      <c r="A493" s="21"/>
    </row>
    <row r="494" ht="15.75" customHeight="1">
      <c r="A494" s="21"/>
    </row>
    <row r="495" ht="15.75" customHeight="1">
      <c r="A495" s="21"/>
    </row>
    <row r="496" ht="15.75" customHeight="1">
      <c r="A496" s="21"/>
    </row>
    <row r="497" ht="15.75" customHeight="1">
      <c r="A497" s="21"/>
    </row>
    <row r="498" ht="15.75" customHeight="1">
      <c r="A498" s="21"/>
    </row>
    <row r="499" ht="15.75" customHeight="1">
      <c r="A499" s="21"/>
    </row>
    <row r="500" ht="15.75" customHeight="1">
      <c r="A500" s="21"/>
    </row>
    <row r="501" ht="15.75" customHeight="1">
      <c r="A501" s="21"/>
    </row>
    <row r="502" ht="15.75" customHeight="1">
      <c r="A502" s="21"/>
    </row>
    <row r="503" ht="15.75" customHeight="1">
      <c r="A503" s="21"/>
    </row>
    <row r="504" ht="15.75" customHeight="1">
      <c r="A504" s="21"/>
    </row>
    <row r="505" ht="15.75" customHeight="1">
      <c r="A505" s="21"/>
    </row>
    <row r="506" ht="15.75" customHeight="1">
      <c r="A506" s="21"/>
    </row>
    <row r="507" ht="15.75" customHeight="1">
      <c r="A507" s="21"/>
    </row>
    <row r="508" ht="15.75" customHeight="1">
      <c r="A508" s="21"/>
    </row>
    <row r="509" ht="15.75" customHeight="1">
      <c r="A509" s="21"/>
    </row>
    <row r="510" ht="15.75" customHeight="1">
      <c r="A510" s="21"/>
    </row>
    <row r="511" ht="15.75" customHeight="1">
      <c r="A511" s="21"/>
    </row>
    <row r="512" ht="15.75" customHeight="1">
      <c r="A512" s="21"/>
    </row>
    <row r="513" ht="15.75" customHeight="1">
      <c r="A513" s="21"/>
    </row>
    <row r="514" ht="15.75" customHeight="1">
      <c r="A514" s="21"/>
    </row>
    <row r="515" ht="15.75" customHeight="1">
      <c r="A515" s="21"/>
    </row>
    <row r="516" ht="15.75" customHeight="1">
      <c r="A516" s="21"/>
    </row>
    <row r="517" ht="15.75" customHeight="1">
      <c r="A517" s="21"/>
    </row>
    <row r="518" ht="15.75" customHeight="1">
      <c r="A518" s="21"/>
    </row>
    <row r="519" ht="15.75" customHeight="1">
      <c r="A519" s="21"/>
    </row>
    <row r="520" ht="15.75" customHeight="1">
      <c r="A520" s="21"/>
    </row>
    <row r="521" ht="15.75" customHeight="1">
      <c r="A521" s="21"/>
    </row>
    <row r="522" ht="15.75" customHeight="1">
      <c r="A522" s="21"/>
    </row>
    <row r="523" ht="15.75" customHeight="1">
      <c r="A523" s="21"/>
    </row>
    <row r="524" ht="15.75" customHeight="1">
      <c r="A524" s="21"/>
    </row>
    <row r="525" ht="15.75" customHeight="1">
      <c r="A525" s="21"/>
    </row>
    <row r="526" ht="15.75" customHeight="1">
      <c r="A526" s="21"/>
    </row>
    <row r="527" ht="15.75" customHeight="1">
      <c r="A527" s="21"/>
    </row>
    <row r="528" ht="15.75" customHeight="1">
      <c r="A528" s="21"/>
    </row>
    <row r="529" ht="15.75" customHeight="1">
      <c r="A529" s="21"/>
    </row>
    <row r="530" ht="15.75" customHeight="1">
      <c r="A530" s="21"/>
    </row>
    <row r="531" ht="15.75" customHeight="1">
      <c r="A531" s="21"/>
    </row>
    <row r="532" ht="15.75" customHeight="1">
      <c r="A532" s="21"/>
    </row>
    <row r="533" ht="15.75" customHeight="1">
      <c r="A533" s="21"/>
    </row>
    <row r="534" ht="15.75" customHeight="1">
      <c r="A534" s="21"/>
    </row>
    <row r="535" ht="15.75" customHeight="1">
      <c r="A535" s="21"/>
    </row>
    <row r="536" ht="15.75" customHeight="1">
      <c r="A536" s="21"/>
    </row>
    <row r="537" ht="15.75" customHeight="1">
      <c r="A537" s="21"/>
    </row>
    <row r="538" ht="15.75" customHeight="1">
      <c r="A538" s="21"/>
    </row>
    <row r="539" ht="15.75" customHeight="1">
      <c r="A539" s="21"/>
    </row>
    <row r="540" ht="15.75" customHeight="1">
      <c r="A540" s="21"/>
    </row>
    <row r="541" ht="15.75" customHeight="1">
      <c r="A541" s="21"/>
    </row>
    <row r="542" ht="15.75" customHeight="1">
      <c r="A542" s="21"/>
    </row>
    <row r="543" ht="15.75" customHeight="1">
      <c r="A543" s="21"/>
    </row>
    <row r="544" ht="15.75" customHeight="1">
      <c r="A544" s="21"/>
    </row>
    <row r="545" ht="15.75" customHeight="1">
      <c r="A545" s="21"/>
    </row>
    <row r="546" ht="15.75" customHeight="1">
      <c r="A546" s="21"/>
    </row>
    <row r="547" ht="15.75" customHeight="1">
      <c r="A547" s="21"/>
    </row>
    <row r="548" ht="15.75" customHeight="1">
      <c r="A548" s="21"/>
    </row>
    <row r="549" ht="15.75" customHeight="1">
      <c r="A549" s="21"/>
    </row>
    <row r="550" ht="15.75" customHeight="1">
      <c r="A550" s="21"/>
    </row>
    <row r="551" ht="15.75" customHeight="1">
      <c r="A551" s="21"/>
    </row>
    <row r="552" ht="15.75" customHeight="1">
      <c r="A552" s="21"/>
    </row>
    <row r="553" ht="15.75" customHeight="1">
      <c r="A553" s="21"/>
    </row>
    <row r="554" ht="15.75" customHeight="1">
      <c r="A554" s="21"/>
    </row>
    <row r="555" ht="15.75" customHeight="1">
      <c r="A555" s="21"/>
    </row>
    <row r="556" ht="15.75" customHeight="1">
      <c r="A556" s="21"/>
    </row>
    <row r="557" ht="15.75" customHeight="1">
      <c r="A557" s="21"/>
    </row>
    <row r="558" ht="15.75" customHeight="1">
      <c r="A558" s="21"/>
    </row>
    <row r="559" ht="15.75" customHeight="1">
      <c r="A559" s="21"/>
    </row>
    <row r="560" ht="15.75" customHeight="1">
      <c r="A560" s="21"/>
    </row>
    <row r="561" ht="15.75" customHeight="1">
      <c r="A561" s="21"/>
    </row>
    <row r="562" ht="15.75" customHeight="1">
      <c r="A562" s="21"/>
    </row>
    <row r="563" ht="15.75" customHeight="1">
      <c r="A563" s="21"/>
    </row>
    <row r="564" ht="15.75" customHeight="1">
      <c r="A564" s="21"/>
    </row>
    <row r="565" ht="15.75" customHeight="1">
      <c r="A565" s="21"/>
    </row>
    <row r="566" ht="15.75" customHeight="1">
      <c r="A566" s="21"/>
    </row>
    <row r="567" ht="15.75" customHeight="1">
      <c r="A567" s="21"/>
    </row>
    <row r="568" ht="15.75" customHeight="1">
      <c r="A568" s="21"/>
    </row>
    <row r="569" ht="15.75" customHeight="1">
      <c r="A569" s="21"/>
    </row>
    <row r="570" ht="15.75" customHeight="1">
      <c r="A570" s="21"/>
    </row>
    <row r="571" ht="15.75" customHeight="1">
      <c r="A571" s="21"/>
    </row>
    <row r="572" ht="15.75" customHeight="1">
      <c r="A572" s="21"/>
    </row>
    <row r="573" ht="15.75" customHeight="1">
      <c r="A573" s="21"/>
    </row>
    <row r="574" ht="15.75" customHeight="1">
      <c r="A574" s="21"/>
    </row>
    <row r="575" ht="15.75" customHeight="1">
      <c r="A575" s="21"/>
    </row>
    <row r="576" ht="15.75" customHeight="1">
      <c r="A576" s="21"/>
    </row>
    <row r="577" ht="15.75" customHeight="1">
      <c r="A577" s="21"/>
    </row>
    <row r="578" ht="15.75" customHeight="1">
      <c r="A578" s="21"/>
    </row>
    <row r="579" ht="15.75" customHeight="1">
      <c r="A579" s="21"/>
    </row>
    <row r="580" ht="15.75" customHeight="1">
      <c r="A580" s="21"/>
    </row>
    <row r="581" ht="15.75" customHeight="1">
      <c r="A581" s="21"/>
    </row>
    <row r="582" ht="15.75" customHeight="1">
      <c r="A582" s="21"/>
    </row>
    <row r="583" ht="15.75" customHeight="1">
      <c r="A583" s="21"/>
    </row>
    <row r="584" ht="15.75" customHeight="1">
      <c r="A584" s="21"/>
    </row>
    <row r="585" ht="15.75" customHeight="1">
      <c r="A585" s="21"/>
    </row>
    <row r="586" ht="15.75" customHeight="1">
      <c r="A586" s="21"/>
    </row>
    <row r="587" ht="15.75" customHeight="1">
      <c r="A587" s="21"/>
    </row>
    <row r="588" ht="15.75" customHeight="1">
      <c r="A588" s="21"/>
    </row>
    <row r="589" ht="15.75" customHeight="1">
      <c r="A589" s="21"/>
    </row>
    <row r="590" ht="15.75" customHeight="1">
      <c r="A590" s="21"/>
    </row>
    <row r="591" ht="15.75" customHeight="1">
      <c r="A591" s="21"/>
    </row>
    <row r="592" ht="15.75" customHeight="1">
      <c r="A592" s="21"/>
    </row>
    <row r="593" ht="15.75" customHeight="1">
      <c r="A593" s="21"/>
    </row>
    <row r="594" ht="15.75" customHeight="1">
      <c r="A594" s="21"/>
    </row>
    <row r="595" ht="15.75" customHeight="1">
      <c r="A595" s="21"/>
    </row>
    <row r="596" ht="15.75" customHeight="1">
      <c r="A596" s="21"/>
    </row>
    <row r="597" ht="15.75" customHeight="1">
      <c r="A597" s="21"/>
    </row>
    <row r="598" ht="15.75" customHeight="1">
      <c r="A598" s="21"/>
    </row>
    <row r="599" ht="15.75" customHeight="1">
      <c r="A599" s="21"/>
    </row>
    <row r="600" ht="15.75" customHeight="1">
      <c r="A600" s="21"/>
    </row>
    <row r="601" ht="15.75" customHeight="1">
      <c r="A601" s="21"/>
    </row>
    <row r="602" ht="15.75" customHeight="1">
      <c r="A602" s="21"/>
    </row>
    <row r="603" ht="15.75" customHeight="1">
      <c r="A603" s="21"/>
    </row>
    <row r="604" ht="15.75" customHeight="1">
      <c r="A604" s="21"/>
    </row>
    <row r="605" ht="15.75" customHeight="1">
      <c r="A605" s="21"/>
    </row>
    <row r="606" ht="15.75" customHeight="1">
      <c r="A606" s="21"/>
    </row>
    <row r="607" ht="15.75" customHeight="1">
      <c r="A607" s="21"/>
    </row>
    <row r="608" ht="15.75" customHeight="1">
      <c r="A608" s="21"/>
    </row>
    <row r="609" ht="15.75" customHeight="1">
      <c r="A609" s="21"/>
    </row>
    <row r="610" ht="15.75" customHeight="1">
      <c r="A610" s="21"/>
    </row>
    <row r="611" ht="15.75" customHeight="1">
      <c r="A611" s="21"/>
    </row>
    <row r="612" ht="15.75" customHeight="1">
      <c r="A612" s="21"/>
    </row>
    <row r="613" ht="15.75" customHeight="1">
      <c r="A613" s="21"/>
    </row>
    <row r="614" ht="15.75" customHeight="1">
      <c r="A614" s="21"/>
    </row>
    <row r="615" ht="15.75" customHeight="1">
      <c r="A615" s="21"/>
    </row>
    <row r="616" ht="15.75" customHeight="1">
      <c r="A616" s="21"/>
    </row>
    <row r="617" ht="15.75" customHeight="1">
      <c r="A617" s="21"/>
    </row>
    <row r="618" ht="15.75" customHeight="1">
      <c r="A618" s="21"/>
    </row>
    <row r="619" ht="15.75" customHeight="1">
      <c r="A619" s="21"/>
    </row>
    <row r="620" ht="15.75" customHeight="1">
      <c r="A620" s="21"/>
    </row>
    <row r="621" ht="15.75" customHeight="1">
      <c r="A621" s="21"/>
    </row>
    <row r="622" ht="15.75" customHeight="1">
      <c r="A622" s="21"/>
    </row>
    <row r="623" ht="15.75" customHeight="1">
      <c r="A623" s="21"/>
    </row>
    <row r="624" ht="15.75" customHeight="1">
      <c r="A624" s="21"/>
    </row>
    <row r="625" ht="15.75" customHeight="1">
      <c r="A625" s="21"/>
    </row>
    <row r="626" ht="15.75" customHeight="1">
      <c r="A626" s="21"/>
    </row>
    <row r="627" ht="15.75" customHeight="1">
      <c r="A627" s="21"/>
    </row>
    <row r="628" ht="15.75" customHeight="1">
      <c r="A628" s="21"/>
    </row>
    <row r="629" ht="15.75" customHeight="1">
      <c r="A629" s="21"/>
    </row>
    <row r="630" ht="15.75" customHeight="1">
      <c r="A630" s="21"/>
    </row>
    <row r="631" ht="15.75" customHeight="1">
      <c r="A631" s="21"/>
    </row>
    <row r="632" ht="15.75" customHeight="1">
      <c r="A632" s="21"/>
    </row>
    <row r="633" ht="15.75" customHeight="1">
      <c r="A633" s="21"/>
    </row>
    <row r="634" ht="15.75" customHeight="1">
      <c r="A634" s="21"/>
    </row>
    <row r="635" ht="15.75" customHeight="1">
      <c r="A635" s="21"/>
    </row>
    <row r="636" ht="15.75" customHeight="1">
      <c r="A636" s="21"/>
    </row>
    <row r="637" ht="15.75" customHeight="1">
      <c r="A637" s="21"/>
    </row>
    <row r="638" ht="15.75" customHeight="1">
      <c r="A638" s="21"/>
    </row>
    <row r="639" ht="15.75" customHeight="1">
      <c r="A639" s="21"/>
    </row>
    <row r="640" ht="15.75" customHeight="1">
      <c r="A640" s="21"/>
    </row>
    <row r="641" ht="15.75" customHeight="1">
      <c r="A641" s="21"/>
    </row>
    <row r="642" ht="15.75" customHeight="1">
      <c r="A642" s="21"/>
    </row>
    <row r="643" ht="15.75" customHeight="1">
      <c r="A643" s="21"/>
    </row>
    <row r="644" ht="15.75" customHeight="1">
      <c r="A644" s="21"/>
    </row>
    <row r="645" ht="15.75" customHeight="1">
      <c r="A645" s="21"/>
    </row>
    <row r="646" ht="15.75" customHeight="1">
      <c r="A646" s="21"/>
    </row>
    <row r="647" ht="15.75" customHeight="1">
      <c r="A647" s="21"/>
    </row>
    <row r="648" ht="15.75" customHeight="1">
      <c r="A648" s="21"/>
    </row>
    <row r="649" ht="15.75" customHeight="1">
      <c r="A649" s="21"/>
    </row>
    <row r="650" ht="15.75" customHeight="1">
      <c r="A650" s="21"/>
    </row>
    <row r="651" ht="15.75" customHeight="1">
      <c r="A651" s="21"/>
    </row>
    <row r="652" ht="15.75" customHeight="1">
      <c r="A652" s="21"/>
    </row>
    <row r="653" ht="15.75" customHeight="1">
      <c r="A653" s="21"/>
    </row>
    <row r="654" ht="15.75" customHeight="1">
      <c r="A654" s="21"/>
    </row>
    <row r="655" ht="15.75" customHeight="1">
      <c r="A655" s="21"/>
    </row>
    <row r="656" ht="15.75" customHeight="1">
      <c r="A656" s="21"/>
    </row>
    <row r="657" ht="15.75" customHeight="1">
      <c r="A657" s="21"/>
    </row>
    <row r="658" ht="15.75" customHeight="1">
      <c r="A658" s="21"/>
    </row>
    <row r="659" ht="15.75" customHeight="1">
      <c r="A659" s="21"/>
    </row>
    <row r="660" ht="15.75" customHeight="1">
      <c r="A660" s="21"/>
    </row>
    <row r="661" ht="15.75" customHeight="1">
      <c r="A661" s="21"/>
    </row>
    <row r="662" ht="15.75" customHeight="1">
      <c r="A662" s="21"/>
    </row>
    <row r="663" ht="15.75" customHeight="1">
      <c r="A663" s="21"/>
    </row>
    <row r="664" ht="15.75" customHeight="1">
      <c r="A664" s="21"/>
    </row>
    <row r="665" ht="15.75" customHeight="1">
      <c r="A665" s="21"/>
    </row>
    <row r="666" ht="15.75" customHeight="1">
      <c r="A666" s="21"/>
    </row>
    <row r="667" ht="15.75" customHeight="1">
      <c r="A667" s="21"/>
    </row>
    <row r="668" ht="15.75" customHeight="1">
      <c r="A668" s="21"/>
    </row>
    <row r="669" ht="15.75" customHeight="1">
      <c r="A669" s="21"/>
    </row>
    <row r="670" ht="15.75" customHeight="1">
      <c r="A670" s="21"/>
    </row>
    <row r="671" ht="15.75" customHeight="1">
      <c r="A671" s="21"/>
    </row>
    <row r="672" ht="15.75" customHeight="1">
      <c r="A672" s="21"/>
    </row>
    <row r="673" ht="15.75" customHeight="1">
      <c r="A673" s="21"/>
    </row>
    <row r="674" ht="15.75" customHeight="1">
      <c r="A674" s="21"/>
    </row>
    <row r="675" ht="15.75" customHeight="1">
      <c r="A675" s="21"/>
    </row>
    <row r="676" ht="15.75" customHeight="1">
      <c r="A676" s="21"/>
    </row>
    <row r="677" ht="15.75" customHeight="1">
      <c r="A677" s="21"/>
    </row>
    <row r="678" ht="15.75" customHeight="1">
      <c r="A678" s="21"/>
    </row>
    <row r="679" ht="15.75" customHeight="1">
      <c r="A679" s="21"/>
    </row>
    <row r="680" ht="15.75" customHeight="1">
      <c r="A680" s="21"/>
    </row>
    <row r="681" ht="15.75" customHeight="1">
      <c r="A681" s="21"/>
    </row>
    <row r="682" ht="15.75" customHeight="1">
      <c r="A682" s="21"/>
    </row>
    <row r="683" ht="15.75" customHeight="1">
      <c r="A683" s="21"/>
    </row>
    <row r="684" ht="15.75" customHeight="1">
      <c r="A684" s="21"/>
    </row>
    <row r="685" ht="15.75" customHeight="1">
      <c r="A685" s="21"/>
    </row>
    <row r="686" ht="15.75" customHeight="1">
      <c r="A686" s="21"/>
    </row>
    <row r="687" ht="15.75" customHeight="1">
      <c r="A687" s="21"/>
    </row>
    <row r="688" ht="15.75" customHeight="1">
      <c r="A688" s="21"/>
    </row>
    <row r="689" ht="15.75" customHeight="1">
      <c r="A689" s="21"/>
    </row>
    <row r="690" ht="15.75" customHeight="1">
      <c r="A690" s="21"/>
    </row>
    <row r="691" ht="15.75" customHeight="1">
      <c r="A691" s="21"/>
    </row>
    <row r="692" ht="15.75" customHeight="1">
      <c r="A692" s="21"/>
    </row>
    <row r="693" ht="15.75" customHeight="1">
      <c r="A693" s="21"/>
    </row>
    <row r="694" ht="15.75" customHeight="1">
      <c r="A694" s="21"/>
    </row>
    <row r="695" ht="15.75" customHeight="1">
      <c r="A695" s="21"/>
    </row>
    <row r="696" ht="15.75" customHeight="1">
      <c r="A696" s="21"/>
    </row>
    <row r="697" ht="15.75" customHeight="1">
      <c r="A697" s="21"/>
    </row>
    <row r="698" ht="15.75" customHeight="1">
      <c r="A698" s="21"/>
    </row>
    <row r="699" ht="15.75" customHeight="1">
      <c r="A699" s="21"/>
    </row>
    <row r="700" ht="15.75" customHeight="1">
      <c r="A700" s="21"/>
    </row>
    <row r="701" ht="15.75" customHeight="1">
      <c r="A701" s="21"/>
    </row>
    <row r="702" ht="15.75" customHeight="1">
      <c r="A702" s="21"/>
    </row>
    <row r="703" ht="15.75" customHeight="1">
      <c r="A703" s="21"/>
    </row>
    <row r="704" ht="15.75" customHeight="1">
      <c r="A704" s="21"/>
    </row>
    <row r="705" ht="15.75" customHeight="1">
      <c r="A705" s="21"/>
    </row>
    <row r="706" ht="15.75" customHeight="1">
      <c r="A706" s="21"/>
    </row>
    <row r="707" ht="15.75" customHeight="1">
      <c r="A707" s="21"/>
    </row>
    <row r="708" ht="15.75" customHeight="1">
      <c r="A708" s="21"/>
    </row>
    <row r="709" ht="15.75" customHeight="1">
      <c r="A709" s="21"/>
    </row>
    <row r="710" ht="15.75" customHeight="1">
      <c r="A710" s="21"/>
    </row>
    <row r="711" ht="15.75" customHeight="1">
      <c r="A711" s="21"/>
    </row>
    <row r="712" ht="15.75" customHeight="1">
      <c r="A712" s="21"/>
    </row>
    <row r="713" ht="15.75" customHeight="1">
      <c r="A713" s="21"/>
    </row>
    <row r="714" ht="15.75" customHeight="1">
      <c r="A714" s="21"/>
    </row>
    <row r="715" ht="15.75" customHeight="1">
      <c r="A715" s="21"/>
    </row>
    <row r="716" ht="15.75" customHeight="1">
      <c r="A716" s="21"/>
    </row>
    <row r="717" ht="15.75" customHeight="1">
      <c r="A717" s="21"/>
    </row>
    <row r="718" ht="15.75" customHeight="1">
      <c r="A718" s="21"/>
    </row>
    <row r="719" ht="15.75" customHeight="1">
      <c r="A719" s="21"/>
    </row>
    <row r="720" ht="15.75" customHeight="1">
      <c r="A720" s="21"/>
    </row>
    <row r="721" ht="15.75" customHeight="1">
      <c r="A721" s="21"/>
    </row>
    <row r="722" ht="15.75" customHeight="1">
      <c r="A722" s="21"/>
    </row>
    <row r="723" ht="15.75" customHeight="1">
      <c r="A723" s="21"/>
    </row>
    <row r="724" ht="15.75" customHeight="1">
      <c r="A724" s="21"/>
    </row>
    <row r="725" ht="15.75" customHeight="1">
      <c r="A725" s="21"/>
    </row>
    <row r="726" ht="15.75" customHeight="1">
      <c r="A726" s="21"/>
    </row>
    <row r="727" ht="15.75" customHeight="1">
      <c r="A727" s="21"/>
    </row>
    <row r="728" ht="15.75" customHeight="1">
      <c r="A728" s="21"/>
    </row>
    <row r="729" ht="15.75" customHeight="1">
      <c r="A729" s="21"/>
    </row>
    <row r="730" ht="15.75" customHeight="1">
      <c r="A730" s="21"/>
    </row>
    <row r="731" ht="15.75" customHeight="1">
      <c r="A731" s="21"/>
    </row>
    <row r="732" ht="15.75" customHeight="1">
      <c r="A732" s="21"/>
    </row>
    <row r="733" ht="15.75" customHeight="1">
      <c r="A733" s="21"/>
    </row>
    <row r="734" ht="15.75" customHeight="1">
      <c r="A734" s="21"/>
    </row>
    <row r="735" ht="15.75" customHeight="1">
      <c r="A735" s="21"/>
    </row>
    <row r="736" ht="15.75" customHeight="1">
      <c r="A736" s="21"/>
    </row>
    <row r="737" ht="15.75" customHeight="1">
      <c r="A737" s="21"/>
    </row>
    <row r="738" ht="15.75" customHeight="1">
      <c r="A738" s="21"/>
    </row>
    <row r="739" ht="15.75" customHeight="1">
      <c r="A739" s="21"/>
    </row>
    <row r="740" ht="15.75" customHeight="1">
      <c r="A740" s="21"/>
    </row>
    <row r="741" ht="15.75" customHeight="1">
      <c r="A741" s="21"/>
    </row>
    <row r="742" ht="15.75" customHeight="1">
      <c r="A742" s="21"/>
    </row>
    <row r="743" ht="15.75" customHeight="1">
      <c r="A743" s="21"/>
    </row>
    <row r="744" ht="15.75" customHeight="1">
      <c r="A744" s="21"/>
    </row>
    <row r="745" ht="15.75" customHeight="1">
      <c r="A745" s="21"/>
    </row>
    <row r="746" ht="15.75" customHeight="1">
      <c r="A746" s="21"/>
    </row>
    <row r="747" ht="15.75" customHeight="1">
      <c r="A747" s="21"/>
    </row>
    <row r="748" ht="15.75" customHeight="1">
      <c r="A748" s="21"/>
    </row>
    <row r="749" ht="15.75" customHeight="1">
      <c r="A749" s="21"/>
    </row>
    <row r="750" ht="15.75" customHeight="1">
      <c r="A750" s="21"/>
    </row>
    <row r="751" ht="15.75" customHeight="1">
      <c r="A751" s="21"/>
    </row>
    <row r="752" ht="15.75" customHeight="1">
      <c r="A752" s="21"/>
    </row>
    <row r="753" ht="15.75" customHeight="1">
      <c r="A753" s="21"/>
    </row>
    <row r="754" ht="15.75" customHeight="1">
      <c r="A754" s="21"/>
    </row>
    <row r="755" ht="15.75" customHeight="1">
      <c r="A755" s="21"/>
    </row>
    <row r="756" ht="15.75" customHeight="1">
      <c r="A756" s="21"/>
    </row>
    <row r="757" ht="15.75" customHeight="1">
      <c r="A757" s="21"/>
    </row>
    <row r="758" ht="15.75" customHeight="1">
      <c r="A758" s="21"/>
    </row>
    <row r="759" ht="15.75" customHeight="1">
      <c r="A759" s="21"/>
    </row>
    <row r="760" ht="15.75" customHeight="1">
      <c r="A760" s="21"/>
    </row>
    <row r="761" ht="15.75" customHeight="1">
      <c r="A761" s="21"/>
    </row>
    <row r="762" ht="15.75" customHeight="1">
      <c r="A762" s="21"/>
    </row>
    <row r="763" ht="15.75" customHeight="1">
      <c r="A763" s="21"/>
    </row>
    <row r="764" ht="15.75" customHeight="1">
      <c r="A764" s="21"/>
    </row>
    <row r="765" ht="15.75" customHeight="1">
      <c r="A765" s="21"/>
    </row>
    <row r="766" ht="15.75" customHeight="1">
      <c r="A766" s="21"/>
    </row>
    <row r="767" ht="15.75" customHeight="1">
      <c r="A767" s="21"/>
    </row>
    <row r="768" ht="15.75" customHeight="1">
      <c r="A768" s="21"/>
    </row>
    <row r="769" ht="15.75" customHeight="1">
      <c r="A769" s="21"/>
    </row>
    <row r="770" ht="15.75" customHeight="1">
      <c r="A770" s="21"/>
    </row>
    <row r="771" ht="15.75" customHeight="1">
      <c r="A771" s="21"/>
    </row>
    <row r="772" ht="15.75" customHeight="1">
      <c r="A772" s="21"/>
    </row>
    <row r="773" ht="15.75" customHeight="1">
      <c r="A773" s="21"/>
    </row>
    <row r="774" ht="15.75" customHeight="1">
      <c r="A774" s="21"/>
    </row>
    <row r="775" ht="15.75" customHeight="1">
      <c r="A775" s="21"/>
    </row>
    <row r="776" ht="15.75" customHeight="1">
      <c r="A776" s="21"/>
    </row>
    <row r="777" ht="15.75" customHeight="1">
      <c r="A777" s="21"/>
    </row>
    <row r="778" ht="15.75" customHeight="1">
      <c r="A778" s="21"/>
    </row>
    <row r="779" ht="15.75" customHeight="1">
      <c r="A779" s="21"/>
    </row>
    <row r="780" ht="15.75" customHeight="1">
      <c r="A780" s="21"/>
    </row>
    <row r="781" ht="15.75" customHeight="1">
      <c r="A781" s="21"/>
    </row>
    <row r="782" ht="15.75" customHeight="1">
      <c r="A782" s="21"/>
    </row>
    <row r="783" ht="15.75" customHeight="1">
      <c r="A783" s="21"/>
    </row>
    <row r="784" ht="15.75" customHeight="1">
      <c r="A784" s="21"/>
    </row>
    <row r="785" ht="15.75" customHeight="1">
      <c r="A785" s="21"/>
    </row>
    <row r="786" ht="15.75" customHeight="1">
      <c r="A786" s="21"/>
    </row>
    <row r="787" ht="15.75" customHeight="1">
      <c r="A787" s="21"/>
    </row>
    <row r="788" ht="15.75" customHeight="1">
      <c r="A788" s="21"/>
    </row>
    <row r="789" ht="15.75" customHeight="1">
      <c r="A789" s="21"/>
    </row>
    <row r="790" ht="15.75" customHeight="1">
      <c r="A790" s="21"/>
    </row>
    <row r="791" ht="15.75" customHeight="1">
      <c r="A791" s="21"/>
    </row>
    <row r="792" ht="15.75" customHeight="1">
      <c r="A792" s="21"/>
    </row>
    <row r="793" ht="15.75" customHeight="1">
      <c r="A793" s="21"/>
    </row>
    <row r="794" ht="15.75" customHeight="1">
      <c r="A794" s="21"/>
    </row>
    <row r="795" ht="15.75" customHeight="1">
      <c r="A795" s="21"/>
    </row>
    <row r="796" ht="15.75" customHeight="1">
      <c r="A796" s="21"/>
    </row>
    <row r="797" ht="15.75" customHeight="1">
      <c r="A797" s="21"/>
    </row>
    <row r="798" ht="15.75" customHeight="1">
      <c r="A798" s="21"/>
    </row>
    <row r="799" ht="15.75" customHeight="1">
      <c r="A799" s="21"/>
    </row>
    <row r="800" ht="15.75" customHeight="1">
      <c r="A800" s="21"/>
    </row>
    <row r="801" ht="15.75" customHeight="1">
      <c r="A801" s="21"/>
    </row>
    <row r="802" ht="15.75" customHeight="1">
      <c r="A802" s="21"/>
    </row>
    <row r="803" ht="15.75" customHeight="1">
      <c r="A803" s="21"/>
    </row>
    <row r="804" ht="15.75" customHeight="1">
      <c r="A804" s="21"/>
    </row>
    <row r="805" ht="15.75" customHeight="1">
      <c r="A805" s="21"/>
    </row>
    <row r="806" ht="15.75" customHeight="1">
      <c r="A806" s="21"/>
    </row>
    <row r="807" ht="15.75" customHeight="1">
      <c r="A807" s="21"/>
    </row>
    <row r="808" ht="15.75" customHeight="1">
      <c r="A808" s="21"/>
    </row>
    <row r="809" ht="15.75" customHeight="1">
      <c r="A809" s="21"/>
    </row>
    <row r="810" ht="15.75" customHeight="1">
      <c r="A810" s="21"/>
    </row>
    <row r="811" ht="15.75" customHeight="1">
      <c r="A811" s="21"/>
    </row>
    <row r="812" ht="15.75" customHeight="1">
      <c r="A812" s="21"/>
    </row>
    <row r="813" ht="15.75" customHeight="1">
      <c r="A813" s="21"/>
    </row>
    <row r="814" ht="15.75" customHeight="1">
      <c r="A814" s="21"/>
    </row>
    <row r="815" ht="15.75" customHeight="1">
      <c r="A815" s="21"/>
    </row>
    <row r="816" ht="15.75" customHeight="1">
      <c r="A816" s="21"/>
    </row>
    <row r="817" ht="15.75" customHeight="1">
      <c r="A817" s="21"/>
    </row>
    <row r="818" ht="15.75" customHeight="1">
      <c r="A818" s="21"/>
    </row>
    <row r="819" ht="15.75" customHeight="1">
      <c r="A819" s="21"/>
    </row>
    <row r="820" ht="15.75" customHeight="1">
      <c r="A820" s="21"/>
    </row>
    <row r="821" ht="15.75" customHeight="1">
      <c r="A821" s="21"/>
    </row>
    <row r="822" ht="15.75" customHeight="1">
      <c r="A822" s="21"/>
    </row>
    <row r="823" ht="15.75" customHeight="1">
      <c r="A823" s="21"/>
    </row>
    <row r="824" ht="15.75" customHeight="1">
      <c r="A824" s="21"/>
    </row>
    <row r="825" ht="15.75" customHeight="1">
      <c r="A825" s="21"/>
    </row>
    <row r="826" ht="15.75" customHeight="1">
      <c r="A826" s="21"/>
    </row>
    <row r="827" ht="15.75" customHeight="1">
      <c r="A827" s="21"/>
    </row>
    <row r="828" ht="15.75" customHeight="1">
      <c r="A828" s="21"/>
    </row>
    <row r="829" ht="15.75" customHeight="1">
      <c r="A829" s="21"/>
    </row>
    <row r="830" ht="15.75" customHeight="1">
      <c r="A830" s="21"/>
    </row>
    <row r="831" ht="15.75" customHeight="1">
      <c r="A831" s="21"/>
    </row>
    <row r="832" ht="15.75" customHeight="1">
      <c r="A832" s="21"/>
    </row>
    <row r="833" ht="15.75" customHeight="1">
      <c r="A833" s="21"/>
    </row>
    <row r="834" ht="15.75" customHeight="1">
      <c r="A834" s="21"/>
    </row>
    <row r="835" ht="15.75" customHeight="1">
      <c r="A835" s="21"/>
    </row>
    <row r="836" ht="15.75" customHeight="1">
      <c r="A836" s="21"/>
    </row>
    <row r="837" ht="15.75" customHeight="1">
      <c r="A837" s="21"/>
    </row>
    <row r="838" ht="15.75" customHeight="1">
      <c r="A838" s="21"/>
    </row>
    <row r="839" ht="15.75" customHeight="1">
      <c r="A839" s="21"/>
    </row>
    <row r="840" ht="15.75" customHeight="1">
      <c r="A840" s="21"/>
    </row>
    <row r="841" ht="15.75" customHeight="1">
      <c r="A841" s="21"/>
    </row>
    <row r="842" ht="15.75" customHeight="1">
      <c r="A842" s="21"/>
    </row>
    <row r="843" ht="15.75" customHeight="1">
      <c r="A843" s="21"/>
    </row>
    <row r="844" ht="15.75" customHeight="1">
      <c r="A844" s="21"/>
    </row>
    <row r="845" ht="15.75" customHeight="1">
      <c r="A845" s="21"/>
    </row>
    <row r="846" ht="15.75" customHeight="1">
      <c r="A846" s="21"/>
    </row>
    <row r="847" ht="15.75" customHeight="1">
      <c r="A847" s="21"/>
    </row>
    <row r="848" ht="15.75" customHeight="1">
      <c r="A848" s="21"/>
    </row>
    <row r="849" ht="15.75" customHeight="1">
      <c r="A849" s="21"/>
    </row>
    <row r="850" ht="15.75" customHeight="1">
      <c r="A850" s="21"/>
    </row>
    <row r="851" ht="15.75" customHeight="1">
      <c r="A851" s="21"/>
    </row>
    <row r="852" ht="15.75" customHeight="1">
      <c r="A852" s="21"/>
    </row>
    <row r="853" ht="15.75" customHeight="1">
      <c r="A853" s="21"/>
    </row>
    <row r="854" ht="15.75" customHeight="1">
      <c r="A854" s="21"/>
    </row>
    <row r="855" ht="15.75" customHeight="1">
      <c r="A855" s="21"/>
    </row>
    <row r="856" ht="15.75" customHeight="1">
      <c r="A856" s="21"/>
    </row>
    <row r="857" ht="15.75" customHeight="1">
      <c r="A857" s="21"/>
    </row>
    <row r="858" ht="15.75" customHeight="1">
      <c r="A858" s="21"/>
    </row>
    <row r="859" ht="15.75" customHeight="1">
      <c r="A859" s="21"/>
    </row>
    <row r="860" ht="15.75" customHeight="1">
      <c r="A860" s="21"/>
    </row>
    <row r="861" ht="15.75" customHeight="1">
      <c r="A861" s="21"/>
    </row>
    <row r="862" ht="15.75" customHeight="1">
      <c r="A862" s="21"/>
    </row>
    <row r="863" ht="15.75" customHeight="1">
      <c r="A863" s="21"/>
    </row>
    <row r="864" ht="15.75" customHeight="1">
      <c r="A864" s="21"/>
    </row>
    <row r="865" ht="15.75" customHeight="1">
      <c r="A865" s="21"/>
    </row>
    <row r="866" ht="15.75" customHeight="1">
      <c r="A866" s="21"/>
    </row>
    <row r="867" ht="15.75" customHeight="1">
      <c r="A867" s="21"/>
    </row>
    <row r="868" ht="15.75" customHeight="1">
      <c r="A868" s="21"/>
    </row>
    <row r="869" ht="15.75" customHeight="1">
      <c r="A869" s="21"/>
    </row>
    <row r="870" ht="15.75" customHeight="1">
      <c r="A870" s="21"/>
    </row>
    <row r="871" ht="15.75" customHeight="1">
      <c r="A871" s="21"/>
    </row>
    <row r="872" ht="15.75" customHeight="1">
      <c r="A872" s="21"/>
    </row>
    <row r="873" ht="15.75" customHeight="1">
      <c r="A873" s="21"/>
    </row>
    <row r="874" ht="15.75" customHeight="1">
      <c r="A874" s="21"/>
    </row>
    <row r="875" ht="15.75" customHeight="1">
      <c r="A875" s="21"/>
    </row>
    <row r="876" ht="15.75" customHeight="1">
      <c r="A876" s="21"/>
    </row>
    <row r="877" ht="15.75" customHeight="1">
      <c r="A877" s="21"/>
    </row>
    <row r="878" ht="15.75" customHeight="1">
      <c r="A878" s="21"/>
    </row>
    <row r="879" ht="15.75" customHeight="1">
      <c r="A879" s="21"/>
    </row>
    <row r="880" ht="15.75" customHeight="1">
      <c r="A880" s="21"/>
    </row>
    <row r="881" ht="15.75" customHeight="1">
      <c r="A881" s="21"/>
    </row>
    <row r="882" ht="15.75" customHeight="1">
      <c r="A882" s="21"/>
    </row>
    <row r="883" ht="15.75" customHeight="1">
      <c r="A883" s="21"/>
    </row>
    <row r="884" ht="15.75" customHeight="1">
      <c r="A884" s="21"/>
    </row>
    <row r="885" ht="15.75" customHeight="1">
      <c r="A885" s="21"/>
    </row>
    <row r="886" ht="15.75" customHeight="1">
      <c r="A886" s="21"/>
    </row>
    <row r="887" ht="15.75" customHeight="1">
      <c r="A887" s="21"/>
    </row>
    <row r="888" ht="15.75" customHeight="1">
      <c r="A888" s="21"/>
    </row>
    <row r="889" ht="15.75" customHeight="1">
      <c r="A889" s="21"/>
    </row>
    <row r="890" ht="15.75" customHeight="1">
      <c r="A890" s="21"/>
    </row>
    <row r="891" ht="15.75" customHeight="1">
      <c r="A891" s="21"/>
    </row>
    <row r="892" ht="15.75" customHeight="1">
      <c r="A892" s="21"/>
    </row>
    <row r="893" ht="15.75" customHeight="1">
      <c r="A893" s="21"/>
    </row>
    <row r="894" ht="15.75" customHeight="1">
      <c r="A894" s="21"/>
    </row>
    <row r="895" ht="15.75" customHeight="1">
      <c r="A895" s="21"/>
    </row>
    <row r="896" ht="15.75" customHeight="1">
      <c r="A896" s="21"/>
    </row>
    <row r="897" ht="15.75" customHeight="1">
      <c r="A897" s="21"/>
    </row>
    <row r="898" ht="15.75" customHeight="1">
      <c r="A898" s="21"/>
    </row>
    <row r="899" ht="15.75" customHeight="1">
      <c r="A899" s="21"/>
    </row>
    <row r="900" ht="15.75" customHeight="1">
      <c r="A900" s="21"/>
    </row>
    <row r="901" ht="15.75" customHeight="1">
      <c r="A901" s="21"/>
    </row>
    <row r="902" ht="15.75" customHeight="1">
      <c r="A902" s="21"/>
    </row>
    <row r="903" ht="15.75" customHeight="1">
      <c r="A903" s="21"/>
    </row>
    <row r="904" ht="15.75" customHeight="1">
      <c r="A904" s="21"/>
    </row>
    <row r="905" ht="15.75" customHeight="1">
      <c r="A905" s="21"/>
    </row>
    <row r="906" ht="15.75" customHeight="1">
      <c r="A906" s="21"/>
    </row>
    <row r="907" ht="15.75" customHeight="1">
      <c r="A907" s="21"/>
    </row>
    <row r="908" ht="15.75" customHeight="1">
      <c r="A908" s="21"/>
    </row>
    <row r="909" ht="15.75" customHeight="1">
      <c r="A909" s="21"/>
    </row>
    <row r="910" ht="15.75" customHeight="1">
      <c r="A910" s="21"/>
    </row>
    <row r="911" ht="15.75" customHeight="1">
      <c r="A911" s="21"/>
    </row>
    <row r="912" ht="15.75" customHeight="1">
      <c r="A912" s="21"/>
    </row>
    <row r="913" ht="15.75" customHeight="1">
      <c r="A913" s="21"/>
    </row>
    <row r="914" ht="15.75" customHeight="1">
      <c r="A914" s="21"/>
    </row>
    <row r="915" ht="15.75" customHeight="1">
      <c r="A915" s="21"/>
    </row>
    <row r="916" ht="15.75" customHeight="1">
      <c r="A916" s="21"/>
    </row>
    <row r="917" ht="15.75" customHeight="1">
      <c r="A917" s="21"/>
    </row>
    <row r="918" ht="15.75" customHeight="1">
      <c r="A918" s="21"/>
    </row>
    <row r="919" ht="15.75" customHeight="1">
      <c r="A919" s="21"/>
    </row>
    <row r="920" ht="15.75" customHeight="1">
      <c r="A920" s="21"/>
    </row>
    <row r="921" ht="15.75" customHeight="1">
      <c r="A921" s="21"/>
    </row>
    <row r="922" ht="15.75" customHeight="1">
      <c r="A922" s="21"/>
    </row>
    <row r="923" ht="15.75" customHeight="1">
      <c r="A923" s="21"/>
    </row>
    <row r="924" ht="15.75" customHeight="1">
      <c r="A924" s="21"/>
    </row>
    <row r="925" ht="15.75" customHeight="1">
      <c r="A925" s="21"/>
    </row>
    <row r="926" ht="15.75" customHeight="1">
      <c r="A926" s="21"/>
    </row>
    <row r="927" ht="15.75" customHeight="1">
      <c r="A927" s="21"/>
    </row>
    <row r="928" ht="15.75" customHeight="1">
      <c r="A928" s="21"/>
    </row>
    <row r="929" ht="15.75" customHeight="1">
      <c r="A929" s="21"/>
    </row>
    <row r="930" ht="15.75" customHeight="1">
      <c r="A930" s="21"/>
    </row>
    <row r="931" ht="15.75" customHeight="1">
      <c r="A931" s="21"/>
    </row>
    <row r="932" ht="15.75" customHeight="1">
      <c r="A932" s="21"/>
    </row>
    <row r="933" ht="15.75" customHeight="1">
      <c r="A933" s="21"/>
    </row>
    <row r="934" ht="15.75" customHeight="1">
      <c r="A934" s="21"/>
    </row>
    <row r="935" ht="15.75" customHeight="1">
      <c r="A935" s="21"/>
    </row>
    <row r="936" ht="15.75" customHeight="1">
      <c r="A936" s="21"/>
    </row>
    <row r="937" ht="15.75" customHeight="1">
      <c r="A937" s="21"/>
    </row>
    <row r="938" ht="15.75" customHeight="1">
      <c r="A938" s="21"/>
    </row>
    <row r="939" ht="15.75" customHeight="1">
      <c r="A939" s="21"/>
    </row>
    <row r="940" ht="15.75" customHeight="1">
      <c r="A940" s="21"/>
    </row>
    <row r="941" ht="15.75" customHeight="1">
      <c r="A941" s="21"/>
    </row>
    <row r="942" ht="15.75" customHeight="1">
      <c r="A942" s="21"/>
    </row>
    <row r="943" ht="15.75" customHeight="1">
      <c r="A943" s="21"/>
    </row>
    <row r="944" ht="15.75" customHeight="1">
      <c r="A944" s="21"/>
    </row>
    <row r="945" ht="15.75" customHeight="1">
      <c r="A945" s="21"/>
    </row>
    <row r="946" ht="15.75" customHeight="1">
      <c r="A946" s="21"/>
    </row>
    <row r="947" ht="15.75" customHeight="1">
      <c r="A947" s="21"/>
    </row>
    <row r="948" ht="15.75" customHeight="1">
      <c r="A948" s="21"/>
    </row>
    <row r="949" ht="15.75" customHeight="1">
      <c r="A949" s="21"/>
    </row>
    <row r="950" ht="15.75" customHeight="1">
      <c r="A950" s="21"/>
    </row>
    <row r="951" ht="15.75" customHeight="1">
      <c r="A951" s="21"/>
    </row>
    <row r="952" ht="15.75" customHeight="1">
      <c r="A952" s="21"/>
    </row>
    <row r="953" ht="15.75" customHeight="1">
      <c r="A953" s="21"/>
    </row>
    <row r="954" ht="15.75" customHeight="1">
      <c r="A954" s="21"/>
    </row>
    <row r="955" ht="15.75" customHeight="1">
      <c r="A955" s="21"/>
    </row>
    <row r="956" ht="15.75" customHeight="1">
      <c r="A956" s="21"/>
    </row>
    <row r="957" ht="15.75" customHeight="1">
      <c r="A957" s="21"/>
    </row>
    <row r="958" ht="15.75" customHeight="1">
      <c r="A958" s="21"/>
    </row>
    <row r="959" ht="15.75" customHeight="1">
      <c r="A959" s="21"/>
    </row>
    <row r="960" ht="15.75" customHeight="1">
      <c r="A960" s="21"/>
    </row>
    <row r="961" ht="15.75" customHeight="1">
      <c r="A961" s="21"/>
    </row>
    <row r="962" ht="15.75" customHeight="1">
      <c r="A962" s="21"/>
    </row>
    <row r="963" ht="15.75" customHeight="1">
      <c r="A963" s="21"/>
    </row>
    <row r="964" ht="15.75" customHeight="1">
      <c r="A964" s="21"/>
    </row>
    <row r="965" ht="15.75" customHeight="1">
      <c r="A965" s="21"/>
    </row>
    <row r="966" ht="15.75" customHeight="1">
      <c r="A966" s="21"/>
    </row>
    <row r="967" ht="15.75" customHeight="1">
      <c r="A967" s="21"/>
    </row>
    <row r="968" ht="15.75" customHeight="1">
      <c r="A968" s="21"/>
    </row>
    <row r="969" ht="15.75" customHeight="1">
      <c r="A969" s="21"/>
    </row>
    <row r="970" ht="15.75" customHeight="1">
      <c r="A970" s="21"/>
    </row>
    <row r="971" ht="15.75" customHeight="1">
      <c r="A971" s="21"/>
    </row>
    <row r="972" ht="15.75" customHeight="1">
      <c r="A972" s="21"/>
    </row>
    <row r="973" ht="15.75" customHeight="1">
      <c r="A973" s="21"/>
    </row>
    <row r="974" ht="15.75" customHeight="1">
      <c r="A974" s="21"/>
    </row>
    <row r="975" ht="15.75" customHeight="1">
      <c r="A975" s="21"/>
    </row>
    <row r="976" ht="15.75" customHeight="1">
      <c r="A976" s="21"/>
    </row>
    <row r="977" ht="15.75" customHeight="1">
      <c r="A977" s="21"/>
    </row>
    <row r="978" ht="15.75" customHeight="1">
      <c r="A978" s="21"/>
    </row>
    <row r="979" ht="15.75" customHeight="1">
      <c r="A979" s="21"/>
    </row>
    <row r="980" ht="15.75" customHeight="1">
      <c r="A980" s="21"/>
    </row>
    <row r="981" ht="15.75" customHeight="1">
      <c r="A981" s="21"/>
    </row>
    <row r="982" ht="15.75" customHeight="1">
      <c r="A982" s="21"/>
    </row>
    <row r="983" ht="15.75" customHeight="1">
      <c r="A983" s="21"/>
    </row>
    <row r="984" ht="15.75" customHeight="1">
      <c r="A984" s="21"/>
    </row>
    <row r="985" ht="15.75" customHeight="1">
      <c r="A985" s="21"/>
    </row>
    <row r="986" ht="15.75" customHeight="1">
      <c r="A986" s="21"/>
    </row>
    <row r="987" ht="15.75" customHeight="1">
      <c r="A987" s="21"/>
    </row>
    <row r="988" ht="15.75" customHeight="1">
      <c r="A988" s="21"/>
    </row>
    <row r="989" ht="15.75" customHeight="1">
      <c r="A989" s="21"/>
    </row>
    <row r="990" ht="15.75" customHeight="1">
      <c r="A990" s="21"/>
    </row>
    <row r="991" ht="15.75" customHeight="1">
      <c r="A991" s="21"/>
    </row>
    <row r="992" ht="15.75" customHeight="1">
      <c r="A992" s="21"/>
    </row>
    <row r="993" ht="15.75" customHeight="1">
      <c r="A993" s="21"/>
    </row>
    <row r="994" ht="15.75" customHeight="1">
      <c r="A994" s="21"/>
    </row>
    <row r="995" ht="15.75" customHeight="1">
      <c r="A995" s="21"/>
    </row>
    <row r="996" ht="15.75" customHeight="1">
      <c r="A996" s="21"/>
    </row>
    <row r="997" ht="15.75" customHeight="1">
      <c r="A997" s="21"/>
    </row>
    <row r="998" ht="15.75" customHeight="1">
      <c r="A998" s="21"/>
    </row>
    <row r="999" ht="15.75" customHeight="1">
      <c r="A999" s="21"/>
    </row>
    <row r="1000" ht="15.75" customHeight="1">
      <c r="A1000" s="21"/>
    </row>
  </sheetData>
  <mergeCells count="50">
    <mergeCell ref="X100:AP100"/>
    <mergeCell ref="AQ100:BB100"/>
    <mergeCell ref="BC100:BM100"/>
    <mergeCell ref="BN100:CB100"/>
    <mergeCell ref="CC100:CJ100"/>
    <mergeCell ref="A58:A65"/>
    <mergeCell ref="A66:A73"/>
    <mergeCell ref="A74:A81"/>
    <mergeCell ref="A82:A89"/>
    <mergeCell ref="A90:A97"/>
    <mergeCell ref="C100:F100"/>
    <mergeCell ref="G100:W100"/>
    <mergeCell ref="A3:A10"/>
    <mergeCell ref="A11:A17"/>
    <mergeCell ref="A18:A25"/>
    <mergeCell ref="A26:A33"/>
    <mergeCell ref="A34:A41"/>
    <mergeCell ref="A42:A49"/>
    <mergeCell ref="A50:A57"/>
    <mergeCell ref="X199:AP199"/>
    <mergeCell ref="AQ199:BB199"/>
    <mergeCell ref="BC199:BM199"/>
    <mergeCell ref="BN199:CB199"/>
    <mergeCell ref="CC199:CJ199"/>
    <mergeCell ref="A157:A164"/>
    <mergeCell ref="A165:A172"/>
    <mergeCell ref="A173:A180"/>
    <mergeCell ref="A181:A188"/>
    <mergeCell ref="A189:A196"/>
    <mergeCell ref="C199:F199"/>
    <mergeCell ref="G199:W199"/>
    <mergeCell ref="A102:A109"/>
    <mergeCell ref="A110:A116"/>
    <mergeCell ref="A117:A124"/>
    <mergeCell ref="A125:A132"/>
    <mergeCell ref="A133:A140"/>
    <mergeCell ref="A141:A148"/>
    <mergeCell ref="A149:A156"/>
    <mergeCell ref="A256:A263"/>
    <mergeCell ref="A264:A271"/>
    <mergeCell ref="A272:A279"/>
    <mergeCell ref="A280:A287"/>
    <mergeCell ref="A288:A295"/>
    <mergeCell ref="A201:A208"/>
    <mergeCell ref="A209:A215"/>
    <mergeCell ref="A216:A223"/>
    <mergeCell ref="A224:A231"/>
    <mergeCell ref="A232:A239"/>
    <mergeCell ref="A240:A247"/>
    <mergeCell ref="A248:A255"/>
  </mergeCells>
  <printOptions/>
  <pageMargins bottom="0.75" footer="0.0" header="0.0" left="0.7" right="0.7" top="0.75"/>
  <pageSetup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6.86"/>
    <col customWidth="1" min="3" max="7" width="8.71"/>
    <col customWidth="1" min="8" max="8" width="12.0"/>
    <col customWidth="1" min="9" max="10" width="8.71"/>
    <col customWidth="1" min="11" max="12" width="11.29"/>
    <col customWidth="1" min="13" max="38" width="8.71"/>
  </cols>
  <sheetData>
    <row r="1">
      <c r="A1" s="1"/>
      <c r="B1" s="2" t="s">
        <v>0</v>
      </c>
      <c r="C1" s="3" t="s">
        <v>1</v>
      </c>
      <c r="D1" s="3" t="s">
        <v>2</v>
      </c>
      <c r="E1" s="3" t="s">
        <v>3</v>
      </c>
      <c r="F1" s="3" t="s">
        <v>4</v>
      </c>
      <c r="G1" s="3" t="s">
        <v>5</v>
      </c>
      <c r="H1" s="3" t="s">
        <v>6</v>
      </c>
      <c r="I1" s="3" t="s">
        <v>7</v>
      </c>
      <c r="J1" s="3" t="s">
        <v>8</v>
      </c>
      <c r="K1" s="3" t="s">
        <v>9</v>
      </c>
      <c r="L1" s="3" t="s">
        <v>10</v>
      </c>
      <c r="M1" s="3" t="s">
        <v>11</v>
      </c>
      <c r="N1" s="3" t="s">
        <v>12</v>
      </c>
      <c r="P1" s="4" t="s">
        <v>1</v>
      </c>
      <c r="Q1" s="4" t="s">
        <v>2</v>
      </c>
      <c r="R1" s="4" t="s">
        <v>4</v>
      </c>
      <c r="S1" s="4" t="s">
        <v>5</v>
      </c>
      <c r="T1" s="4" t="s">
        <v>6</v>
      </c>
      <c r="U1" s="4" t="s">
        <v>7</v>
      </c>
      <c r="V1" s="4" t="s">
        <v>8</v>
      </c>
      <c r="W1" s="4" t="s">
        <v>9</v>
      </c>
      <c r="X1" s="4" t="s">
        <v>10</v>
      </c>
      <c r="Y1" s="4" t="s">
        <v>11</v>
      </c>
      <c r="Z1" s="4" t="s">
        <v>12</v>
      </c>
    </row>
    <row r="2">
      <c r="A2" s="5" t="s">
        <v>13</v>
      </c>
      <c r="B2" s="2" t="s">
        <v>14</v>
      </c>
      <c r="C2" s="6">
        <v>110.9758</v>
      </c>
      <c r="D2" s="7">
        <v>124.9914</v>
      </c>
      <c r="E2" s="7">
        <v>130.0228</v>
      </c>
      <c r="F2" s="7">
        <v>139.0071</v>
      </c>
      <c r="G2" s="7">
        <v>152.9863</v>
      </c>
      <c r="H2" s="7">
        <v>154.9656</v>
      </c>
      <c r="I2" s="7">
        <v>168.9812</v>
      </c>
      <c r="J2" s="7">
        <v>172.9914</v>
      </c>
      <c r="K2" s="7">
        <v>187.0071</v>
      </c>
      <c r="L2" s="7">
        <v>187.0071</v>
      </c>
      <c r="M2" s="7">
        <v>201.0227</v>
      </c>
      <c r="N2" s="7">
        <v>209.0853</v>
      </c>
      <c r="P2" s="4">
        <v>110.9758</v>
      </c>
      <c r="Q2" s="4">
        <v>124.9914</v>
      </c>
      <c r="R2" s="4">
        <v>139.0071</v>
      </c>
      <c r="S2" s="4">
        <v>152.9863</v>
      </c>
      <c r="T2" s="4">
        <v>154.9656</v>
      </c>
      <c r="U2" s="4">
        <v>168.9812</v>
      </c>
      <c r="V2" s="4">
        <v>172.9914</v>
      </c>
      <c r="W2" s="4">
        <v>187.0071</v>
      </c>
      <c r="X2" s="4">
        <v>187.0071</v>
      </c>
      <c r="Y2" s="4">
        <v>201.0227</v>
      </c>
      <c r="Z2" s="4">
        <v>209.0853</v>
      </c>
    </row>
    <row r="3">
      <c r="A3" s="8" t="s">
        <v>99</v>
      </c>
      <c r="B3" s="9" t="s">
        <v>197</v>
      </c>
      <c r="C3" s="45">
        <v>3263425.0</v>
      </c>
      <c r="D3" s="46">
        <v>834024.0</v>
      </c>
      <c r="E3" s="47">
        <v>3437141.0</v>
      </c>
      <c r="F3" s="48">
        <v>3071159.0</v>
      </c>
      <c r="G3" s="45">
        <v>1209625.0</v>
      </c>
      <c r="H3" s="45">
        <v>305981.0</v>
      </c>
      <c r="I3" s="45">
        <v>554259.0</v>
      </c>
      <c r="J3" s="45">
        <v>0.0</v>
      </c>
      <c r="K3" s="48">
        <v>0.0</v>
      </c>
      <c r="L3" s="48">
        <v>0.0</v>
      </c>
      <c r="M3" s="45">
        <v>54494.0</v>
      </c>
      <c r="N3" s="38">
        <v>874308.0</v>
      </c>
      <c r="P3" s="14">
        <f>EMEP_PM10!$C5/EMEP_PM10!$E5</f>
        <v>0.590822938</v>
      </c>
      <c r="Q3" s="14">
        <f>EMEP_PM10!$D4/EMEP_PM10!$E5</f>
        <v>0.09049489438</v>
      </c>
      <c r="R3" s="14">
        <f>EMEP_PM10!$F5/EMEP_PM10!$E5</f>
        <v>1.012928619</v>
      </c>
      <c r="S3" s="14">
        <f>EMEP_PM10!$G5/EMEP_PM10!$E5</f>
        <v>0.3143561259</v>
      </c>
      <c r="T3" s="14">
        <f>EMEP_PM10!$H5/EMEP_PM10!$E5</f>
        <v>0.3525702193</v>
      </c>
      <c r="U3" s="14">
        <f>EMEP_PM10!$I5/EMEP_PM10!$E5</f>
        <v>0.1095268664</v>
      </c>
      <c r="V3" s="14">
        <f>EMEP_PM10!$J5/EMEP_PM10!$E5</f>
        <v>0</v>
      </c>
      <c r="W3" s="14">
        <f>EMEP_PM10!$K5/EMEP_PM10!$E5</f>
        <v>0</v>
      </c>
      <c r="X3" s="14">
        <f>EMEP_PM10!$L5/EMEP_PM10!$E5</f>
        <v>0</v>
      </c>
      <c r="Y3" s="14">
        <f>EMEP_PM10!$M5/EMEP_PM10!$E5</f>
        <v>0.02089034202</v>
      </c>
      <c r="Z3" s="14" t="str">
        <f>#REF!/EMEP_PM10!$E5</f>
        <v>#REF!</v>
      </c>
    </row>
    <row r="4">
      <c r="A4" s="15"/>
      <c r="B4" s="9" t="s">
        <v>198</v>
      </c>
      <c r="C4" s="45">
        <v>701684.0</v>
      </c>
      <c r="D4" s="46">
        <v>166345.0</v>
      </c>
      <c r="E4" s="47">
        <v>2194278.0</v>
      </c>
      <c r="F4" s="48">
        <v>1606204.0</v>
      </c>
      <c r="G4" s="45">
        <v>364276.0</v>
      </c>
      <c r="H4" s="45">
        <v>341304.0</v>
      </c>
      <c r="I4" s="45">
        <v>51424.0</v>
      </c>
      <c r="J4" s="45">
        <v>0.0</v>
      </c>
      <c r="K4" s="48">
        <v>0.0</v>
      </c>
      <c r="L4" s="48">
        <v>0.0</v>
      </c>
      <c r="M4" s="45">
        <v>45411.0</v>
      </c>
      <c r="N4" s="38">
        <v>1147024.0</v>
      </c>
      <c r="P4" s="14">
        <f>EMEP_PM10!$C4/EMEP_PM10!$E4</f>
        <v>0.3197789888</v>
      </c>
      <c r="Q4" s="14" t="str">
        <f>#REF!/EMEP_PM10!$E4</f>
        <v>#REF!</v>
      </c>
      <c r="R4" s="14">
        <f>EMEP_PM10!$F4/EMEP_PM10!$E4</f>
        <v>0.7319965838</v>
      </c>
      <c r="S4" s="14">
        <f>EMEP_PM10!$G4/EMEP_PM10!$E4</f>
        <v>0.1660117816</v>
      </c>
      <c r="T4" s="14">
        <f>EMEP_PM10!$H4/EMEP_PM10!$E4</f>
        <v>0.1555427343</v>
      </c>
      <c r="U4" s="14">
        <f>EMEP_PM10!$I4/EMEP_PM10!$E4</f>
        <v>0.02343549906</v>
      </c>
      <c r="V4" s="14">
        <f>EMEP_PM10!$J4/EMEP_PM10!$E4</f>
        <v>0</v>
      </c>
      <c r="W4" s="14">
        <f>EMEP_PM10!$K4/EMEP_PM10!$E4</f>
        <v>0</v>
      </c>
      <c r="X4" s="14">
        <f>EMEP_PM10!$L4/EMEP_PM10!$E4</f>
        <v>0</v>
      </c>
      <c r="Y4" s="14">
        <f>EMEP_PM10!$M4/EMEP_PM10!$E4</f>
        <v>0.02069518994</v>
      </c>
      <c r="Z4" s="14" t="str">
        <f>#REF!/EMEP_PM10!$E4</f>
        <v>#REF!</v>
      </c>
    </row>
    <row r="5">
      <c r="A5" s="15"/>
      <c r="B5" s="9" t="s">
        <v>199</v>
      </c>
      <c r="C5" s="45">
        <v>1086033.0</v>
      </c>
      <c r="D5" s="38">
        <v>329073.0</v>
      </c>
      <c r="E5" s="47">
        <v>1838170.0</v>
      </c>
      <c r="F5" s="48">
        <v>1861935.0</v>
      </c>
      <c r="G5" s="45">
        <v>577840.0</v>
      </c>
      <c r="H5" s="45">
        <v>648084.0</v>
      </c>
      <c r="I5" s="45">
        <v>201329.0</v>
      </c>
      <c r="J5" s="45">
        <v>0.0</v>
      </c>
      <c r="K5" s="48">
        <v>0.0</v>
      </c>
      <c r="L5" s="48">
        <v>0.0</v>
      </c>
      <c r="M5" s="45">
        <v>38400.0</v>
      </c>
      <c r="N5" s="38">
        <v>1636145.0</v>
      </c>
      <c r="P5" s="14">
        <f>EMEP_PM10!$C3/EMEP_PM10!$E3</f>
        <v>0.9494591581</v>
      </c>
      <c r="Q5" s="14">
        <f>EMEP_PM10!$D3/EMEP_PM10!$E3</f>
        <v>0.2426505052</v>
      </c>
      <c r="R5" s="14">
        <f>EMEP_PM10!$F3/EMEP_PM10!$E3</f>
        <v>0.8935213889</v>
      </c>
      <c r="S5" s="14">
        <f>EMEP_PM10!$G3/EMEP_PM10!$E3</f>
        <v>0.3519276631</v>
      </c>
      <c r="T5" s="14">
        <f>EMEP_PM10!$H3/EMEP_PM10!$E3</f>
        <v>0.08902195167</v>
      </c>
      <c r="U5" s="14">
        <f>EMEP_PM10!$I3/EMEP_PM10!$E3</f>
        <v>0.1612558228</v>
      </c>
      <c r="V5" s="14">
        <f>EMEP_PM10!$J3/EMEP_PM10!$E3</f>
        <v>0</v>
      </c>
      <c r="W5" s="14">
        <f>EMEP_PM10!$K3/EMEP_PM10!$E3</f>
        <v>0</v>
      </c>
      <c r="X5" s="14">
        <f>EMEP_PM10!$L3/EMEP_PM10!$E3</f>
        <v>0</v>
      </c>
      <c r="Y5" s="14">
        <f>EMEP_PM10!$M3/EMEP_PM10!$E3</f>
        <v>0.01585445578</v>
      </c>
      <c r="Z5" s="14" t="str">
        <f>#REF!/EMEP_PM10!$E3</f>
        <v>#REF!</v>
      </c>
    </row>
    <row r="6">
      <c r="A6" s="15"/>
      <c r="B6" s="9" t="s">
        <v>200</v>
      </c>
      <c r="C6" s="45">
        <v>839227.0</v>
      </c>
      <c r="D6" s="46">
        <v>400394.0</v>
      </c>
      <c r="E6" s="47">
        <v>2650308.0</v>
      </c>
      <c r="F6" s="48">
        <v>1435567.0</v>
      </c>
      <c r="G6" s="45">
        <v>888713.0</v>
      </c>
      <c r="H6" s="45">
        <v>733119.0</v>
      </c>
      <c r="I6" s="45">
        <v>297030.0</v>
      </c>
      <c r="J6" s="45">
        <v>119275.0</v>
      </c>
      <c r="K6" s="38">
        <v>0.0</v>
      </c>
      <c r="L6" s="48">
        <v>189248.0</v>
      </c>
      <c r="M6" s="45">
        <v>131795.0</v>
      </c>
      <c r="N6" s="45">
        <v>695579.0</v>
      </c>
      <c r="P6" s="14">
        <f>EMEP_PM10!$C6/EMEP_PM10!$E6</f>
        <v>0.3166526306</v>
      </c>
      <c r="Q6" s="14">
        <f>EMEP_PM10!$D6/EMEP_PM10!$E6</f>
        <v>0.1510745166</v>
      </c>
      <c r="R6" s="14">
        <f>EMEP_PM10!$F6/EMEP_PM10!$E6</f>
        <v>0.541660441</v>
      </c>
      <c r="S6" s="14">
        <f>EMEP_PM10!$G6/EMEP_PM10!$E6</f>
        <v>0.3353244227</v>
      </c>
      <c r="T6" s="14">
        <f>EMEP_PM10!$H6/EMEP_PM10!$E6</f>
        <v>0.2766165291</v>
      </c>
      <c r="U6" s="14">
        <f>EMEP_PM10!$I6/EMEP_PM10!$E6</f>
        <v>0.1120737665</v>
      </c>
      <c r="V6" s="14">
        <f>EMEP_PM10!$J6/EMEP_PM10!$E6</f>
        <v>0.04500420329</v>
      </c>
      <c r="W6" s="14">
        <f>EMEP_PM10!$L6/EMEP_PM10!$E6</f>
        <v>0.07140604035</v>
      </c>
      <c r="X6" s="14" t="str">
        <f>#REF!/EMEP_PM10!$E6</f>
        <v>#REF!</v>
      </c>
      <c r="Y6" s="14">
        <f>EMEP_PM10!$M6/EMEP_PM10!$E6</f>
        <v>0.04972818254</v>
      </c>
      <c r="Z6" s="14" t="str">
        <f>#REF!/EMEP_PM10!$E6</f>
        <v>#REF!</v>
      </c>
    </row>
    <row r="7">
      <c r="A7" s="15"/>
      <c r="B7" s="9" t="s">
        <v>201</v>
      </c>
      <c r="C7" s="45">
        <v>1.8533507E7</v>
      </c>
      <c r="D7" s="46">
        <v>534679.0</v>
      </c>
      <c r="E7" s="47">
        <v>2962230.0</v>
      </c>
      <c r="F7" s="48">
        <v>1990894.0</v>
      </c>
      <c r="G7" s="45">
        <v>2306140.0</v>
      </c>
      <c r="H7" s="45">
        <v>3510771.0</v>
      </c>
      <c r="I7" s="45">
        <v>2350575.0</v>
      </c>
      <c r="J7" s="45">
        <v>89520.0</v>
      </c>
      <c r="K7" s="48">
        <v>224847.0</v>
      </c>
      <c r="L7" s="48">
        <v>392449.0</v>
      </c>
      <c r="M7" s="45">
        <v>1263789.0</v>
      </c>
      <c r="N7" s="45">
        <v>3279675.0</v>
      </c>
      <c r="P7" s="14">
        <f>EMEP_PM10!$C7/EMEP_PM10!$E7</f>
        <v>6.25660634</v>
      </c>
      <c r="Q7" s="14">
        <f>EMEP_PM10!$D7/EMEP_PM10!$E7</f>
        <v>0.1804988134</v>
      </c>
      <c r="R7" s="14">
        <f>EMEP_PM10!$F7/EMEP_PM10!$E7</f>
        <v>0.672092984</v>
      </c>
      <c r="S7" s="14">
        <f>EMEP_PM10!$G7/EMEP_PM10!$E7</f>
        <v>0.7785148351</v>
      </c>
      <c r="T7" s="14">
        <f>EMEP_PM10!$H7/EMEP_PM10!$E7</f>
        <v>1.185178396</v>
      </c>
      <c r="U7" s="14">
        <f>EMEP_PM10!$I7/EMEP_PM10!$E7</f>
        <v>0.7935153584</v>
      </c>
      <c r="V7" s="14">
        <f>EMEP_PM10!$J7/EMEP_PM10!$E7</f>
        <v>0.03022047579</v>
      </c>
      <c r="W7" s="14">
        <f>EMEP_PM10!$K7/EMEP_PM10!$E7</f>
        <v>0.07590463941</v>
      </c>
      <c r="X7" s="14">
        <f>EMEP_PM10!$L7/EMEP_PM10!$E7</f>
        <v>0.1324843108</v>
      </c>
      <c r="Y7" s="14">
        <f>EMEP_PM10!$M7/EMEP_PM10!$E7</f>
        <v>0.4266343262</v>
      </c>
      <c r="Z7" s="14">
        <f>EMEP_PM10!$N7/EMEP_PM10!$E7</f>
        <v>1.107164197</v>
      </c>
    </row>
    <row r="8">
      <c r="A8" s="15"/>
      <c r="B8" s="9" t="s">
        <v>202</v>
      </c>
      <c r="C8" s="45">
        <v>1032808.0</v>
      </c>
      <c r="D8" s="46">
        <v>394853.0</v>
      </c>
      <c r="E8" s="47">
        <v>3182611.0</v>
      </c>
      <c r="F8" s="48">
        <v>37568.0</v>
      </c>
      <c r="G8" s="45">
        <v>2195927.0</v>
      </c>
      <c r="H8" s="45">
        <v>2572845.0</v>
      </c>
      <c r="I8" s="45">
        <v>1677821.0</v>
      </c>
      <c r="J8" s="45">
        <v>61978.0</v>
      </c>
      <c r="K8" s="48">
        <v>182862.0</v>
      </c>
      <c r="L8" s="48">
        <v>332378.0</v>
      </c>
      <c r="M8" s="38">
        <v>332378.0</v>
      </c>
      <c r="N8" s="45">
        <v>2612579.0</v>
      </c>
      <c r="P8" s="14">
        <f>EMEP_PM10!$C8/EMEP_PM10!$E8</f>
        <v>0.3245159399</v>
      </c>
      <c r="Q8" s="14">
        <f>EMEP_PM10!$D8/EMEP_PM10!$E8</f>
        <v>0.1240657435</v>
      </c>
      <c r="R8" s="14">
        <f>EMEP_PM10!$F8/EMEP_PM10!$E8</f>
        <v>0.01180414446</v>
      </c>
      <c r="S8" s="14">
        <f>EMEP_PM10!$G8/EMEP_PM10!$E8</f>
        <v>0.6899765633</v>
      </c>
      <c r="T8" s="14">
        <f>EMEP_PM10!$H8/EMEP_PM10!$E8</f>
        <v>0.8084069966</v>
      </c>
      <c r="U8" s="14">
        <f>EMEP_PM10!$I8/EMEP_PM10!$E8</f>
        <v>0.5271838123</v>
      </c>
      <c r="V8" s="14">
        <f>EMEP_PM10!$J8/EMEP_PM10!$E8</f>
        <v>0.01947394765</v>
      </c>
      <c r="W8" s="14">
        <f>EMEP_PM10!$K8/EMEP_PM10!$E8</f>
        <v>0.05745659774</v>
      </c>
      <c r="X8" s="14">
        <f>EMEP_PM10!$L8/EMEP_PM10!$E8</f>
        <v>0.1044356348</v>
      </c>
      <c r="Y8" s="14">
        <f>EMEP_PM10!$N6/EMEP_PM10!$E8</f>
        <v>0.2185560849</v>
      </c>
      <c r="Z8" s="14">
        <f>EMEP_PM10!$N8/EMEP_PM10!$E8</f>
        <v>0.8208917144</v>
      </c>
    </row>
    <row r="9">
      <c r="A9" s="15"/>
      <c r="B9" s="9" t="s">
        <v>203</v>
      </c>
      <c r="C9" s="38">
        <v>840813.0</v>
      </c>
      <c r="D9" s="38">
        <v>165961.0</v>
      </c>
      <c r="E9" s="38">
        <v>1863796.0</v>
      </c>
      <c r="F9" s="38">
        <v>1083519.0</v>
      </c>
      <c r="G9" s="38">
        <v>353737.0</v>
      </c>
      <c r="H9" s="38">
        <v>409792.0</v>
      </c>
      <c r="I9" s="38">
        <v>115630.0</v>
      </c>
      <c r="J9" s="38">
        <v>0.0</v>
      </c>
      <c r="K9" s="38">
        <v>43742.0</v>
      </c>
      <c r="L9" s="38">
        <v>0.0</v>
      </c>
      <c r="M9" s="38">
        <v>32195.0</v>
      </c>
      <c r="N9" s="38">
        <v>875720.0</v>
      </c>
      <c r="P9" s="14" t="str">
        <f t="shared" ref="P9:Z9" si="1">#REF!/#REF!</f>
        <v>#REF!</v>
      </c>
      <c r="Q9" s="14" t="str">
        <f t="shared" si="1"/>
        <v>#REF!</v>
      </c>
      <c r="R9" s="14" t="str">
        <f t="shared" si="1"/>
        <v>#REF!</v>
      </c>
      <c r="S9" s="14" t="str">
        <f t="shared" si="1"/>
        <v>#REF!</v>
      </c>
      <c r="T9" s="14" t="str">
        <f t="shared" si="1"/>
        <v>#REF!</v>
      </c>
      <c r="U9" s="14" t="str">
        <f t="shared" si="1"/>
        <v>#REF!</v>
      </c>
      <c r="V9" s="14" t="str">
        <f t="shared" si="1"/>
        <v>#REF!</v>
      </c>
      <c r="W9" s="14" t="str">
        <f t="shared" si="1"/>
        <v>#REF!</v>
      </c>
      <c r="X9" s="14" t="str">
        <f t="shared" si="1"/>
        <v>#REF!</v>
      </c>
      <c r="Y9" s="14" t="str">
        <f t="shared" si="1"/>
        <v>#REF!</v>
      </c>
      <c r="Z9" s="14" t="str">
        <f t="shared" si="1"/>
        <v>#REF!</v>
      </c>
    </row>
    <row r="10">
      <c r="A10" s="16"/>
      <c r="B10" s="54" t="s">
        <v>204</v>
      </c>
      <c r="C10" s="38">
        <v>108108.0</v>
      </c>
      <c r="D10" s="38">
        <v>52314.0</v>
      </c>
      <c r="E10" s="38">
        <v>2205630.0</v>
      </c>
      <c r="F10" s="38">
        <v>385973.0</v>
      </c>
      <c r="G10" s="38">
        <v>23142.0</v>
      </c>
      <c r="H10" s="38">
        <v>59198.0</v>
      </c>
      <c r="I10" s="38">
        <v>0.0</v>
      </c>
      <c r="J10" s="38">
        <v>0.0</v>
      </c>
      <c r="K10" s="38">
        <v>0.0</v>
      </c>
      <c r="L10" s="38">
        <v>0.0</v>
      </c>
      <c r="M10" s="38">
        <v>25937.0</v>
      </c>
      <c r="N10" s="38">
        <v>3853673.0</v>
      </c>
      <c r="P10" s="14" t="str">
        <f t="shared" ref="P10:Z10" si="2">#REF!/#REF!</f>
        <v>#REF!</v>
      </c>
      <c r="Q10" s="14" t="str">
        <f t="shared" si="2"/>
        <v>#REF!</v>
      </c>
      <c r="R10" s="14" t="str">
        <f t="shared" si="2"/>
        <v>#REF!</v>
      </c>
      <c r="S10" s="14" t="str">
        <f t="shared" si="2"/>
        <v>#REF!</v>
      </c>
      <c r="T10" s="14" t="str">
        <f t="shared" si="2"/>
        <v>#REF!</v>
      </c>
      <c r="U10" s="14" t="str">
        <f t="shared" si="2"/>
        <v>#REF!</v>
      </c>
      <c r="V10" s="14" t="str">
        <f t="shared" si="2"/>
        <v>#REF!</v>
      </c>
      <c r="W10" s="14" t="str">
        <f t="shared" si="2"/>
        <v>#REF!</v>
      </c>
      <c r="X10" s="14" t="str">
        <f t="shared" si="2"/>
        <v>#REF!</v>
      </c>
      <c r="Y10" s="14" t="str">
        <f t="shared" si="2"/>
        <v>#REF!</v>
      </c>
      <c r="Z10" s="14" t="str">
        <f t="shared" si="2"/>
        <v>#REF!</v>
      </c>
    </row>
    <row r="11">
      <c r="A11" s="8" t="s">
        <v>108</v>
      </c>
      <c r="B11" s="9" t="s">
        <v>205</v>
      </c>
      <c r="C11" s="38">
        <v>840813.0</v>
      </c>
      <c r="D11" s="38">
        <v>255881.0</v>
      </c>
      <c r="E11" s="38">
        <v>3376228.0</v>
      </c>
      <c r="F11" s="38">
        <v>1043427.0</v>
      </c>
      <c r="G11" s="38">
        <v>930935.0</v>
      </c>
      <c r="H11" s="38">
        <v>684646.0</v>
      </c>
      <c r="I11" s="38">
        <v>528571.0</v>
      </c>
      <c r="J11" s="38">
        <v>12813.0</v>
      </c>
      <c r="K11" s="38">
        <v>46982.0</v>
      </c>
      <c r="L11" s="38">
        <v>0.0</v>
      </c>
      <c r="M11" s="38">
        <v>97594.0</v>
      </c>
      <c r="N11" s="38">
        <v>947976.0</v>
      </c>
      <c r="P11" s="14" t="str">
        <f t="shared" ref="P11:Z11" si="3">#REF!/#REF!</f>
        <v>#REF!</v>
      </c>
      <c r="Q11" s="14" t="str">
        <f t="shared" si="3"/>
        <v>#REF!</v>
      </c>
      <c r="R11" s="14" t="str">
        <f t="shared" si="3"/>
        <v>#REF!</v>
      </c>
      <c r="S11" s="14" t="str">
        <f t="shared" si="3"/>
        <v>#REF!</v>
      </c>
      <c r="T11" s="14" t="str">
        <f t="shared" si="3"/>
        <v>#REF!</v>
      </c>
      <c r="U11" s="14" t="str">
        <f t="shared" si="3"/>
        <v>#REF!</v>
      </c>
      <c r="V11" s="14" t="str">
        <f t="shared" si="3"/>
        <v>#REF!</v>
      </c>
      <c r="W11" s="14" t="str">
        <f t="shared" si="3"/>
        <v>#REF!</v>
      </c>
      <c r="X11" s="14" t="str">
        <f t="shared" si="3"/>
        <v>#REF!</v>
      </c>
      <c r="Y11" s="14" t="str">
        <f t="shared" si="3"/>
        <v>#REF!</v>
      </c>
      <c r="Z11" s="14" t="str">
        <f t="shared" si="3"/>
        <v>#REF!</v>
      </c>
    </row>
    <row r="12">
      <c r="A12" s="15"/>
      <c r="B12" s="9" t="s">
        <v>206</v>
      </c>
      <c r="C12" s="45">
        <v>146449.0</v>
      </c>
      <c r="D12" s="46">
        <v>55781.0</v>
      </c>
      <c r="E12" s="47">
        <v>3491375.0</v>
      </c>
      <c r="F12" s="48">
        <v>297784.0</v>
      </c>
      <c r="G12" s="45">
        <v>281629.0</v>
      </c>
      <c r="H12" s="45">
        <v>0.0</v>
      </c>
      <c r="I12" s="45">
        <v>98984.0</v>
      </c>
      <c r="J12" s="45">
        <v>0.0</v>
      </c>
      <c r="K12" s="48">
        <v>0.0</v>
      </c>
      <c r="L12" s="48">
        <v>0.0</v>
      </c>
      <c r="M12" s="45">
        <v>17396.0</v>
      </c>
      <c r="N12" s="45">
        <v>931461.0</v>
      </c>
      <c r="P12" s="14">
        <f>EMEP_PM10!$C12/EMEP_PM10!$E12</f>
        <v>0.0419459382</v>
      </c>
      <c r="Q12" s="14">
        <f>EMEP_PM10!$D12/EMEP_PM10!$E12</f>
        <v>0.01597679997</v>
      </c>
      <c r="R12" s="14">
        <f>EMEP_PM10!$F12/EMEP_PM10!$E12</f>
        <v>0.08529132505</v>
      </c>
      <c r="S12" s="14">
        <f>EMEP_PM10!$G12/EMEP_PM10!$E12</f>
        <v>0.08066420823</v>
      </c>
      <c r="T12" s="14">
        <f>EMEP_PM10!$H12/EMEP_PM10!$E12</f>
        <v>0</v>
      </c>
      <c r="U12" s="14">
        <f>EMEP_PM10!$I12/EMEP_PM10!$E12</f>
        <v>0.02835100784</v>
      </c>
      <c r="V12" s="14">
        <f>EMEP_PM10!$J12/EMEP_PM10!$E12</f>
        <v>0</v>
      </c>
      <c r="W12" s="14">
        <f>EMEP_PM10!$K12/EMEP_PM10!$E12</f>
        <v>0</v>
      </c>
      <c r="X12" s="14">
        <f>EMEP_PM10!$L12/EMEP_PM10!$E12</f>
        <v>0</v>
      </c>
      <c r="Y12" s="14">
        <f>EMEP_PM10!$M12/EMEP_PM10!$E12</f>
        <v>0.004982564176</v>
      </c>
      <c r="Z12" s="14">
        <f>EMEP_PM10!$N12/EMEP_PM10!$E12</f>
        <v>0.266789159</v>
      </c>
    </row>
    <row r="13">
      <c r="A13" s="15"/>
      <c r="B13" s="9" t="s">
        <v>207</v>
      </c>
      <c r="C13" s="45">
        <v>856137.0</v>
      </c>
      <c r="D13" s="46">
        <v>304964.0</v>
      </c>
      <c r="E13" s="47">
        <v>2625436.0</v>
      </c>
      <c r="F13" s="48">
        <v>1329036.0</v>
      </c>
      <c r="G13" s="45">
        <v>534446.0</v>
      </c>
      <c r="H13" s="45">
        <v>208654.0</v>
      </c>
      <c r="I13" s="45">
        <v>0.0</v>
      </c>
      <c r="J13" s="45">
        <v>0.0</v>
      </c>
      <c r="K13" s="48">
        <v>0.0</v>
      </c>
      <c r="L13" s="48">
        <v>0.0</v>
      </c>
      <c r="M13" s="45">
        <v>61253.0</v>
      </c>
      <c r="N13" s="45">
        <v>971111.0</v>
      </c>
      <c r="P13" s="14">
        <f>EMEP_PM10!$C13/EMEP_PM10!$E13</f>
        <v>0.326093266</v>
      </c>
      <c r="Q13" s="14">
        <f>EMEP_PM10!$D13/EMEP_PM10!$E13</f>
        <v>0.1161574687</v>
      </c>
      <c r="R13" s="14">
        <f>EMEP_PM10!$F13/EMEP_PM10!$E13</f>
        <v>0.5062153486</v>
      </c>
      <c r="S13" s="14">
        <f>EMEP_PM10!$G13/EMEP_PM10!$E13</f>
        <v>0.2035646651</v>
      </c>
      <c r="T13" s="14">
        <f>EMEP_PM10!$H13/EMEP_PM10!$E13</f>
        <v>0.07947403784</v>
      </c>
      <c r="U13" s="14">
        <f>EMEP_PM10!$I13/EMEP_PM10!$E13</f>
        <v>0</v>
      </c>
      <c r="V13" s="14">
        <f>EMEP_PM10!$J13/EMEP_PM10!$E13</f>
        <v>0</v>
      </c>
      <c r="W13" s="14">
        <f>EMEP_PM10!$K13/EMEP_PM10!$E13</f>
        <v>0</v>
      </c>
      <c r="X13" s="14">
        <f>EMEP_PM10!$L13/EMEP_PM10!$E13</f>
        <v>0</v>
      </c>
      <c r="Y13" s="14">
        <f>EMEP_PM10!$M13/EMEP_PM10!$E13</f>
        <v>0.02333060109</v>
      </c>
      <c r="Z13" s="14">
        <f>EMEP_PM10!$N13/EMEP_PM10!$E13</f>
        <v>0.3698856114</v>
      </c>
    </row>
    <row r="14">
      <c r="A14" s="15"/>
      <c r="B14" s="9" t="s">
        <v>208</v>
      </c>
      <c r="C14" s="45">
        <v>1971279.0</v>
      </c>
      <c r="D14" s="46">
        <v>657827.0</v>
      </c>
      <c r="E14" s="47">
        <v>1845454.0</v>
      </c>
      <c r="F14" s="48">
        <v>2875140.0</v>
      </c>
      <c r="G14" s="45">
        <v>861624.0</v>
      </c>
      <c r="H14" s="45">
        <v>656308.0</v>
      </c>
      <c r="I14" s="45">
        <v>236338.0</v>
      </c>
      <c r="J14" s="45">
        <v>0.0</v>
      </c>
      <c r="K14" s="48">
        <v>0.0</v>
      </c>
      <c r="L14" s="48">
        <v>0.0</v>
      </c>
      <c r="M14" s="45">
        <v>104371.0</v>
      </c>
      <c r="N14" s="45">
        <v>1301558.0</v>
      </c>
      <c r="P14" s="14">
        <f>EMEP_PM10!$C14/EMEP_PM10!$E14</f>
        <v>1.068181055</v>
      </c>
      <c r="Q14" s="14">
        <f>EMEP_PM10!$D14/EMEP_PM10!$E14</f>
        <v>0.3564580857</v>
      </c>
      <c r="R14" s="14">
        <f>EMEP_PM10!$F14/EMEP_PM10!$E14</f>
        <v>1.557958096</v>
      </c>
      <c r="S14" s="14">
        <f>EMEP_PM10!$G14/EMEP_PM10!$E14</f>
        <v>0.4668899902</v>
      </c>
      <c r="T14" s="14">
        <f>EMEP_PM10!$H14/EMEP_PM10!$E14</f>
        <v>0.355634982</v>
      </c>
      <c r="U14" s="14">
        <f>EMEP_PM10!$I14/EMEP_PM10!$E14</f>
        <v>0.128064964</v>
      </c>
      <c r="V14" s="14">
        <f>EMEP_PM10!$J14/EMEP_PM10!$E14</f>
        <v>0</v>
      </c>
      <c r="W14" s="14">
        <f>EMEP_PM10!$K14/EMEP_PM10!$E14</f>
        <v>0</v>
      </c>
      <c r="X14" s="14">
        <f>EMEP_PM10!$L14/EMEP_PM10!$E14</f>
        <v>0</v>
      </c>
      <c r="Y14" s="14">
        <f>EMEP_PM10!$M14/EMEP_PM10!$E14</f>
        <v>0.056555731</v>
      </c>
      <c r="Z14" s="14">
        <f>EMEP_PM10!$N14/EMEP_PM10!$E14</f>
        <v>0.7052779424</v>
      </c>
    </row>
    <row r="15">
      <c r="A15" s="15"/>
      <c r="B15" s="9" t="s">
        <v>209</v>
      </c>
      <c r="C15" s="38">
        <v>85501.0</v>
      </c>
      <c r="D15" s="46">
        <v>655909.0</v>
      </c>
      <c r="E15" s="47">
        <v>1879868.0</v>
      </c>
      <c r="F15" s="48">
        <v>3544724.0</v>
      </c>
      <c r="G15" s="45">
        <v>1110130.0</v>
      </c>
      <c r="H15" s="45">
        <v>1327049.0</v>
      </c>
      <c r="I15" s="45">
        <v>331731.0</v>
      </c>
      <c r="J15" s="45">
        <v>0.0</v>
      </c>
      <c r="K15" s="48">
        <v>0.0</v>
      </c>
      <c r="L15" s="48">
        <v>0.0</v>
      </c>
      <c r="M15" s="45">
        <v>82809.0</v>
      </c>
      <c r="N15" s="45">
        <v>1409365.0</v>
      </c>
      <c r="P15" s="14">
        <f>EMEP_PM10!$C16/EMEP_PM10!$E15</f>
        <v>0.7336201265</v>
      </c>
      <c r="Q15" s="14">
        <f>EMEP_PM10!$D15/EMEP_PM10!$E15</f>
        <v>0.3489122641</v>
      </c>
      <c r="R15" s="14">
        <f>EMEP_PM10!$F15/EMEP_PM10!$E15</f>
        <v>1.885623884</v>
      </c>
      <c r="S15" s="14">
        <f>EMEP_PM10!$G15/EMEP_PM10!$E15</f>
        <v>0.590536144</v>
      </c>
      <c r="T15" s="14">
        <f>EMEP_PM10!$H15/EMEP_PM10!$E15</f>
        <v>0.7059266927</v>
      </c>
      <c r="U15" s="14">
        <f>EMEP_PM10!$I15/EMEP_PM10!$E15</f>
        <v>0.1764650497</v>
      </c>
      <c r="V15" s="14">
        <f>EMEP_PM10!$J15/EMEP_PM10!$E15</f>
        <v>0</v>
      </c>
      <c r="W15" s="14">
        <f>EMEP_PM10!$K15/EMEP_PM10!$E15</f>
        <v>0</v>
      </c>
      <c r="X15" s="14">
        <f>EMEP_PM10!$L15/EMEP_PM10!$E15</f>
        <v>0</v>
      </c>
      <c r="Y15" s="14">
        <f>EMEP_PM10!$M15/EMEP_PM10!$E15</f>
        <v>0.04405043333</v>
      </c>
      <c r="Z15" s="14">
        <f>EMEP_PM10!$N15/EMEP_PM10!$E15</f>
        <v>0.7497148736</v>
      </c>
    </row>
    <row r="16">
      <c r="A16" s="15"/>
      <c r="B16" s="9" t="s">
        <v>210</v>
      </c>
      <c r="C16" s="45">
        <v>1379109.0</v>
      </c>
      <c r="D16" s="46">
        <v>468394.0</v>
      </c>
      <c r="E16" s="47">
        <v>2933296.0</v>
      </c>
      <c r="F16" s="48">
        <v>1882790.0</v>
      </c>
      <c r="G16" s="45">
        <v>1251795.0</v>
      </c>
      <c r="H16" s="45">
        <v>729982.0</v>
      </c>
      <c r="I16" s="45">
        <v>359541.0</v>
      </c>
      <c r="J16" s="45">
        <v>0.0</v>
      </c>
      <c r="K16" s="48">
        <v>0.0</v>
      </c>
      <c r="L16" s="48">
        <v>0.0</v>
      </c>
      <c r="M16" s="45">
        <v>28631.0</v>
      </c>
      <c r="N16" s="45">
        <v>1256278.0</v>
      </c>
      <c r="P16" s="14">
        <f>EMEP_PM10!$C17/EMEP_PM10!$E16</f>
        <v>0.1725417414</v>
      </c>
      <c r="Q16" s="14">
        <f>EMEP_PM10!$D16/EMEP_PM10!$E16</f>
        <v>0.159681805</v>
      </c>
      <c r="R16" s="14">
        <f>EMEP_PM10!$F16/EMEP_PM10!$E16</f>
        <v>0.6418683965</v>
      </c>
      <c r="S16" s="14">
        <f>EMEP_PM10!$G16/EMEP_PM10!$E16</f>
        <v>0.4267537269</v>
      </c>
      <c r="T16" s="14">
        <f>EMEP_PM10!$H16/EMEP_PM10!$E16</f>
        <v>0.2488606673</v>
      </c>
      <c r="U16" s="14">
        <f>EMEP_PM10!$I16/EMEP_PM10!$E16</f>
        <v>0.1225723555</v>
      </c>
      <c r="V16" s="14">
        <f>EMEP_PM10!$J16/EMEP_PM10!$E16</f>
        <v>0</v>
      </c>
      <c r="W16" s="14">
        <f>EMEP_PM10!$K16/EMEP_PM10!$E16</f>
        <v>0</v>
      </c>
      <c r="X16" s="14">
        <f>EMEP_PM10!$L16/EMEP_PM10!$E16</f>
        <v>0</v>
      </c>
      <c r="Y16" s="14">
        <f>EMEP_PM10!$M16/EMEP_PM10!$E16</f>
        <v>0.009760692409</v>
      </c>
      <c r="Z16" s="14">
        <f>EMEP_PM10!$N16/EMEP_PM10!$E16</f>
        <v>0.4282820418</v>
      </c>
    </row>
    <row r="17">
      <c r="A17" s="15"/>
      <c r="B17" s="9" t="s">
        <v>211</v>
      </c>
      <c r="C17" s="45">
        <v>506116.0</v>
      </c>
      <c r="D17" s="46">
        <v>161483.0</v>
      </c>
      <c r="E17" s="47">
        <v>1380903.0</v>
      </c>
      <c r="F17" s="48">
        <v>913058.0</v>
      </c>
      <c r="G17" s="45">
        <v>513163.0</v>
      </c>
      <c r="H17" s="45">
        <v>859800.0</v>
      </c>
      <c r="I17" s="45">
        <v>249119.0</v>
      </c>
      <c r="J17" s="45">
        <v>0.0</v>
      </c>
      <c r="K17" s="48">
        <v>0.0</v>
      </c>
      <c r="L17" s="48">
        <v>0.0</v>
      </c>
      <c r="M17" s="45">
        <v>0.0</v>
      </c>
      <c r="N17" s="45">
        <v>12840.0</v>
      </c>
      <c r="P17" s="14" t="str">
        <f>#REF!/EMEP_PM10!$E17</f>
        <v>#REF!</v>
      </c>
      <c r="Q17" s="14">
        <f>EMEP_PM10!$D17/EMEP_PM10!$E17</f>
        <v>0.1169401471</v>
      </c>
      <c r="R17" s="14">
        <f>EMEP_PM10!$F17/EMEP_PM10!$E17</f>
        <v>0.6612035748</v>
      </c>
      <c r="S17" s="14">
        <f>EMEP_PM10!$G17/EMEP_PM10!$E17</f>
        <v>0.3716140815</v>
      </c>
      <c r="T17" s="14">
        <f>EMEP_PM10!$H17/EMEP_PM10!$E17</f>
        <v>0.6226360577</v>
      </c>
      <c r="U17" s="14">
        <f>EMEP_PM10!$I17/EMEP_PM10!$E17</f>
        <v>0.1804029682</v>
      </c>
      <c r="V17" s="14">
        <f>EMEP_PM10!$J17/EMEP_PM10!$E17</f>
        <v>0</v>
      </c>
      <c r="W17" s="14">
        <f>EMEP_PM10!$K17/EMEP_PM10!$E17</f>
        <v>0</v>
      </c>
      <c r="X17" s="14">
        <f>EMEP_PM10!$L17/EMEP_PM10!$E17</f>
        <v>0</v>
      </c>
      <c r="Y17" s="14">
        <f>EMEP_PM10!$M17/EMEP_PM10!$E17</f>
        <v>0</v>
      </c>
      <c r="Z17" s="14">
        <f>EMEP_PM10!$N17/EMEP_PM10!$E17</f>
        <v>0.009298263528</v>
      </c>
    </row>
    <row r="18">
      <c r="A18" s="16"/>
      <c r="B18" s="54" t="s">
        <v>204</v>
      </c>
      <c r="C18" s="38">
        <v>108108.0</v>
      </c>
      <c r="D18" s="38">
        <v>52314.0</v>
      </c>
      <c r="E18" s="38">
        <v>2205630.0</v>
      </c>
      <c r="F18" s="38">
        <v>385973.0</v>
      </c>
      <c r="G18" s="38">
        <v>23142.0</v>
      </c>
      <c r="H18" s="38">
        <v>59198.0</v>
      </c>
      <c r="I18" s="38">
        <v>0.0</v>
      </c>
      <c r="J18" s="38">
        <v>0.0</v>
      </c>
      <c r="K18" s="38">
        <v>0.0</v>
      </c>
      <c r="L18" s="38">
        <v>0.0</v>
      </c>
      <c r="M18" s="38">
        <v>25937.0</v>
      </c>
      <c r="N18" s="38">
        <v>3853673.0</v>
      </c>
      <c r="P18" s="14">
        <f>EMEP_PM10!$C18/EMEP_PM10!$E18</f>
        <v>0.04901456727</v>
      </c>
      <c r="Q18" s="14">
        <f>EMEP_PM10!$D18/EMEP_PM10!$E18</f>
        <v>0.02371839338</v>
      </c>
      <c r="R18" s="14">
        <f>EMEP_PM10!$F18/EMEP_PM10!$E18</f>
        <v>0.174994446</v>
      </c>
      <c r="S18" s="14">
        <f>EMEP_PM10!$G18/EMEP_PM10!$E18</f>
        <v>0.01049224031</v>
      </c>
      <c r="T18" s="14">
        <f>EMEP_PM10!$H18/EMEP_PM10!$E18</f>
        <v>0.02683949711</v>
      </c>
      <c r="U18" s="14">
        <f>EMEP_PM10!$I18/EMEP_PM10!$E18</f>
        <v>0</v>
      </c>
      <c r="V18" s="14">
        <f>EMEP_PM10!$J18/EMEP_PM10!$E18</f>
        <v>0</v>
      </c>
      <c r="W18" s="14">
        <f>EMEP_PM10!$K18/EMEP_PM10!$E18</f>
        <v>0</v>
      </c>
      <c r="X18" s="14">
        <f>EMEP_PM10!$L18/EMEP_PM10!$E18</f>
        <v>0</v>
      </c>
      <c r="Y18" s="14">
        <f>EMEP_PM10!$M18/EMEP_PM10!$E18</f>
        <v>0.01175945195</v>
      </c>
      <c r="Z18" s="14">
        <f>EMEP_PM10!$N18/EMEP_PM10!$E18</f>
        <v>1.747198306</v>
      </c>
    </row>
    <row r="19">
      <c r="A19" s="8" t="s">
        <v>15</v>
      </c>
      <c r="B19" s="9" t="s">
        <v>212</v>
      </c>
      <c r="C19" s="10"/>
      <c r="D19" s="11"/>
      <c r="E19" s="12"/>
      <c r="F19" s="13"/>
      <c r="G19" s="10"/>
      <c r="H19" s="10"/>
      <c r="I19" s="10"/>
      <c r="J19" s="10"/>
      <c r="K19" s="13"/>
      <c r="L19" s="13"/>
      <c r="M19" s="10"/>
      <c r="N19" s="10"/>
      <c r="P19" s="14" t="str">
        <f>EMEP_PM10!$C19/EMEP_PM10!$E19</f>
        <v>#DIV/0!</v>
      </c>
      <c r="Q19" s="14" t="str">
        <f>EMEP_PM10!$D19/EMEP_PM10!$E19</f>
        <v>#DIV/0!</v>
      </c>
      <c r="R19" s="14" t="str">
        <f>EMEP_PM10!$F19/EMEP_PM10!$E19</f>
        <v>#DIV/0!</v>
      </c>
      <c r="S19" s="14" t="str">
        <f>EMEP_PM10!$G19/EMEP_PM10!$E19</f>
        <v>#DIV/0!</v>
      </c>
      <c r="T19" s="14" t="str">
        <f>EMEP_PM10!$H19/EMEP_PM10!$E19</f>
        <v>#DIV/0!</v>
      </c>
      <c r="U19" s="14" t="str">
        <f>EMEP_PM10!$I19/EMEP_PM10!$E19</f>
        <v>#DIV/0!</v>
      </c>
      <c r="V19" s="14" t="str">
        <f>EMEP_PM10!$J19/EMEP_PM10!$E19</f>
        <v>#DIV/0!</v>
      </c>
      <c r="W19" s="14" t="str">
        <f>EMEP_PM10!$K19/EMEP_PM10!$E19</f>
        <v>#DIV/0!</v>
      </c>
      <c r="X19" s="14" t="str">
        <f>EMEP_PM10!$L19/EMEP_PM10!$E19</f>
        <v>#DIV/0!</v>
      </c>
      <c r="Y19" s="14" t="str">
        <f>EMEP_PM10!$M19/EMEP_PM10!$E19</f>
        <v>#DIV/0!</v>
      </c>
      <c r="Z19" s="14" t="str">
        <f>EMEP_PM10!$N19/EMEP_PM10!$E19</f>
        <v>#DIV/0!</v>
      </c>
    </row>
    <row r="20">
      <c r="A20" s="15"/>
      <c r="B20" s="9" t="s">
        <v>213</v>
      </c>
      <c r="C20" s="10"/>
      <c r="D20" s="11"/>
      <c r="E20" s="12"/>
      <c r="F20" s="13"/>
      <c r="G20" s="10"/>
      <c r="H20" s="10"/>
      <c r="I20" s="10"/>
      <c r="J20" s="10"/>
      <c r="K20" s="13"/>
      <c r="L20" s="13"/>
      <c r="M20" s="10"/>
      <c r="N20" s="10"/>
      <c r="P20" s="14" t="str">
        <f>EMEP_PM10!$C20/EMEP_PM10!$E20</f>
        <v>#DIV/0!</v>
      </c>
      <c r="Q20" s="14" t="str">
        <f>EMEP_PM10!$D20/EMEP_PM10!$E20</f>
        <v>#DIV/0!</v>
      </c>
      <c r="R20" s="14" t="str">
        <f>EMEP_PM10!$F20/EMEP_PM10!$E20</f>
        <v>#DIV/0!</v>
      </c>
      <c r="S20" s="14" t="str">
        <f>EMEP_PM10!$G20/EMEP_PM10!$E20</f>
        <v>#DIV/0!</v>
      </c>
      <c r="T20" s="14" t="str">
        <f>EMEP_PM10!$H20/EMEP_PM10!$E20</f>
        <v>#DIV/0!</v>
      </c>
      <c r="U20" s="14" t="str">
        <f>EMEP_PM10!$I20/EMEP_PM10!$E20</f>
        <v>#DIV/0!</v>
      </c>
      <c r="V20" s="14" t="str">
        <f>EMEP_PM10!$J20/EMEP_PM10!$E20</f>
        <v>#DIV/0!</v>
      </c>
      <c r="W20" s="14" t="str">
        <f>EMEP_PM10!$K20/EMEP_PM10!$E20</f>
        <v>#DIV/0!</v>
      </c>
      <c r="X20" s="14" t="str">
        <f>EMEP_PM10!$L20/EMEP_PM10!$E20</f>
        <v>#DIV/0!</v>
      </c>
      <c r="Y20" s="14" t="str">
        <f>EMEP_PM10!$M20/EMEP_PM10!$E20</f>
        <v>#DIV/0!</v>
      </c>
      <c r="Z20" s="14" t="str">
        <f>EMEP_PM10!$N20/EMEP_PM10!$E20</f>
        <v>#DIV/0!</v>
      </c>
    </row>
    <row r="21" ht="15.75" customHeight="1">
      <c r="A21" s="15"/>
      <c r="B21" s="9" t="s">
        <v>214</v>
      </c>
      <c r="C21" s="10"/>
      <c r="D21" s="11"/>
      <c r="E21" s="12"/>
      <c r="F21" s="13"/>
      <c r="G21" s="10"/>
      <c r="H21" s="10"/>
      <c r="I21" s="10"/>
      <c r="J21" s="10"/>
      <c r="K21" s="13"/>
      <c r="L21" s="13"/>
      <c r="M21" s="10"/>
      <c r="N21" s="10"/>
      <c r="P21" s="14" t="str">
        <f>EMEP_PM10!$C21/EMEP_PM10!$E21</f>
        <v>#DIV/0!</v>
      </c>
      <c r="Q21" s="14" t="str">
        <f>EMEP_PM10!$D21/EMEP_PM10!$E21</f>
        <v>#DIV/0!</v>
      </c>
      <c r="R21" s="14" t="str">
        <f>EMEP_PM10!$F21/EMEP_PM10!$E21</f>
        <v>#DIV/0!</v>
      </c>
      <c r="S21" s="14" t="str">
        <f>EMEP_PM10!$G21/EMEP_PM10!$E21</f>
        <v>#DIV/0!</v>
      </c>
      <c r="T21" s="14" t="str">
        <f>EMEP_PM10!$H21/EMEP_PM10!$E21</f>
        <v>#DIV/0!</v>
      </c>
      <c r="U21" s="14" t="str">
        <f>EMEP_PM10!$I21/EMEP_PM10!$E21</f>
        <v>#DIV/0!</v>
      </c>
      <c r="V21" s="14" t="str">
        <f>EMEP_PM10!$J21/EMEP_PM10!$E21</f>
        <v>#DIV/0!</v>
      </c>
      <c r="W21" s="14" t="str">
        <f>EMEP_PM10!$K21/EMEP_PM10!$E21</f>
        <v>#DIV/0!</v>
      </c>
      <c r="X21" s="14" t="str">
        <f>EMEP_PM10!$L21/EMEP_PM10!$E21</f>
        <v>#DIV/0!</v>
      </c>
      <c r="Y21" s="14" t="str">
        <f>EMEP_PM10!$M21/EMEP_PM10!$E21</f>
        <v>#DIV/0!</v>
      </c>
      <c r="Z21" s="14" t="str">
        <f>EMEP_PM10!$N21/EMEP_PM10!$E21</f>
        <v>#DIV/0!</v>
      </c>
    </row>
    <row r="22" ht="15.75" customHeight="1">
      <c r="A22" s="15"/>
      <c r="B22" s="9" t="s">
        <v>215</v>
      </c>
      <c r="C22" s="10"/>
      <c r="D22" s="11"/>
      <c r="E22" s="12"/>
      <c r="F22" s="13"/>
      <c r="G22" s="10"/>
      <c r="H22" s="10"/>
      <c r="I22" s="10"/>
      <c r="J22" s="10"/>
      <c r="K22" s="13"/>
      <c r="L22" s="13"/>
      <c r="M22" s="10"/>
      <c r="N22" s="10"/>
      <c r="P22" s="14" t="str">
        <f>EMEP_PM10!$C22/EMEP_PM10!$E22</f>
        <v>#DIV/0!</v>
      </c>
      <c r="Q22" s="14" t="str">
        <f>EMEP_PM10!$D22/EMEP_PM10!$E22</f>
        <v>#DIV/0!</v>
      </c>
      <c r="R22" s="14" t="str">
        <f>EMEP_PM10!$F22/EMEP_PM10!$E22</f>
        <v>#DIV/0!</v>
      </c>
      <c r="S22" s="14" t="str">
        <f>EMEP_PM10!$G22/EMEP_PM10!$E22</f>
        <v>#DIV/0!</v>
      </c>
      <c r="T22" s="14" t="str">
        <f>EMEP_PM10!$H22/EMEP_PM10!$E22</f>
        <v>#DIV/0!</v>
      </c>
      <c r="U22" s="14" t="str">
        <f>EMEP_PM10!$I22/EMEP_PM10!$E22</f>
        <v>#DIV/0!</v>
      </c>
      <c r="V22" s="14" t="str">
        <f>EMEP_PM10!$J22/EMEP_PM10!$E22</f>
        <v>#DIV/0!</v>
      </c>
      <c r="W22" s="14" t="str">
        <f>EMEP_PM10!$K22/EMEP_PM10!$E22</f>
        <v>#DIV/0!</v>
      </c>
      <c r="X22" s="14" t="str">
        <f>EMEP_PM10!$L22/EMEP_PM10!$E22</f>
        <v>#DIV/0!</v>
      </c>
      <c r="Y22" s="14" t="str">
        <f>EMEP_PM10!$M22/EMEP_PM10!$E22</f>
        <v>#DIV/0!</v>
      </c>
      <c r="Z22" s="14" t="str">
        <f>EMEP_PM10!$N22/EMEP_PM10!$E22</f>
        <v>#DIV/0!</v>
      </c>
    </row>
    <row r="23" ht="15.75" customHeight="1">
      <c r="A23" s="15"/>
      <c r="B23" s="9" t="s">
        <v>216</v>
      </c>
      <c r="C23" s="10"/>
      <c r="D23" s="11"/>
      <c r="E23" s="12"/>
      <c r="F23" s="13"/>
      <c r="G23" s="10"/>
      <c r="H23" s="10"/>
      <c r="I23" s="10"/>
      <c r="J23" s="10"/>
      <c r="K23" s="13"/>
      <c r="L23" s="13"/>
      <c r="M23" s="10"/>
      <c r="N23" s="10"/>
      <c r="P23" s="14" t="str">
        <f>EMEP_PM10!$C23/EMEP_PM10!$E23</f>
        <v>#DIV/0!</v>
      </c>
      <c r="Q23" s="14" t="str">
        <f>EMEP_PM10!$D23/EMEP_PM10!$E23</f>
        <v>#DIV/0!</v>
      </c>
      <c r="R23" s="14" t="str">
        <f>EMEP_PM10!$F23/EMEP_PM10!$E23</f>
        <v>#DIV/0!</v>
      </c>
      <c r="S23" s="14" t="str">
        <f>EMEP_PM10!$G23/EMEP_PM10!$E23</f>
        <v>#DIV/0!</v>
      </c>
      <c r="T23" s="14" t="str">
        <f>EMEP_PM10!$H23/EMEP_PM10!$E23</f>
        <v>#DIV/0!</v>
      </c>
      <c r="U23" s="14" t="str">
        <f>EMEP_PM10!$I23/EMEP_PM10!$E23</f>
        <v>#DIV/0!</v>
      </c>
      <c r="V23" s="14" t="str">
        <f>EMEP_PM10!$J23/EMEP_PM10!$E23</f>
        <v>#DIV/0!</v>
      </c>
      <c r="W23" s="14" t="str">
        <f>EMEP_PM10!$K23/EMEP_PM10!$E23</f>
        <v>#DIV/0!</v>
      </c>
      <c r="X23" s="14" t="str">
        <f>EMEP_PM10!$L23/EMEP_PM10!$E23</f>
        <v>#DIV/0!</v>
      </c>
      <c r="Y23" s="14" t="str">
        <f>EMEP_PM10!$M23/EMEP_PM10!$E23</f>
        <v>#DIV/0!</v>
      </c>
      <c r="Z23" s="14" t="str">
        <f>EMEP_PM10!$N23/EMEP_PM10!$E23</f>
        <v>#DIV/0!</v>
      </c>
    </row>
    <row r="24" ht="15.75" customHeight="1">
      <c r="A24" s="15"/>
      <c r="B24" s="9" t="s">
        <v>217</v>
      </c>
      <c r="C24" s="10"/>
      <c r="D24" s="11"/>
      <c r="E24" s="12"/>
      <c r="F24" s="13"/>
      <c r="G24" s="10"/>
      <c r="H24" s="10"/>
      <c r="I24" s="10"/>
      <c r="J24" s="10"/>
      <c r="K24" s="13"/>
      <c r="L24" s="13"/>
      <c r="M24" s="10"/>
      <c r="N24" s="10"/>
      <c r="P24" s="14" t="str">
        <f>EMEP_PM10!$C24/EMEP_PM10!$E24</f>
        <v>#DIV/0!</v>
      </c>
      <c r="Q24" s="14" t="str">
        <f>EMEP_PM10!$D24/EMEP_PM10!$E24</f>
        <v>#DIV/0!</v>
      </c>
      <c r="R24" s="14" t="str">
        <f>EMEP_PM10!$F24/EMEP_PM10!$E24</f>
        <v>#DIV/0!</v>
      </c>
      <c r="S24" s="14" t="str">
        <f>EMEP_PM10!$G24/EMEP_PM10!$E24</f>
        <v>#DIV/0!</v>
      </c>
      <c r="T24" s="14" t="str">
        <f>EMEP_PM10!$H24/EMEP_PM10!$E24</f>
        <v>#DIV/0!</v>
      </c>
      <c r="U24" s="14" t="str">
        <f>EMEP_PM10!$I24/EMEP_PM10!$E24</f>
        <v>#DIV/0!</v>
      </c>
      <c r="V24" s="14" t="str">
        <f>EMEP_PM10!$J24/EMEP_PM10!$E24</f>
        <v>#DIV/0!</v>
      </c>
      <c r="W24" s="14" t="str">
        <f>EMEP_PM10!$K24/EMEP_PM10!$E24</f>
        <v>#DIV/0!</v>
      </c>
      <c r="X24" s="14" t="str">
        <f>EMEP_PM10!$L24/EMEP_PM10!$E24</f>
        <v>#DIV/0!</v>
      </c>
      <c r="Y24" s="14" t="str">
        <f>EMEP_PM10!$M24/EMEP_PM10!$E24</f>
        <v>#DIV/0!</v>
      </c>
      <c r="Z24" s="14" t="str">
        <f>EMEP_PM10!$N24/EMEP_PM10!$E24</f>
        <v>#DIV/0!</v>
      </c>
    </row>
    <row r="25" ht="15.75" customHeight="1">
      <c r="A25" s="15"/>
      <c r="B25" s="9" t="s">
        <v>218</v>
      </c>
      <c r="C25" s="10"/>
      <c r="D25" s="11"/>
      <c r="E25" s="12"/>
      <c r="F25" s="13"/>
      <c r="G25" s="10"/>
      <c r="H25" s="10"/>
      <c r="I25" s="10"/>
      <c r="J25" s="10"/>
      <c r="K25" s="13"/>
      <c r="L25" s="13"/>
      <c r="M25" s="10"/>
      <c r="N25" s="10"/>
      <c r="P25" s="14" t="str">
        <f>EMEP_PM10!$C25/EMEP_PM10!$E25</f>
        <v>#DIV/0!</v>
      </c>
      <c r="Q25" s="14" t="str">
        <f>EMEP_PM10!$D25/EMEP_PM10!$E25</f>
        <v>#DIV/0!</v>
      </c>
      <c r="R25" s="14" t="str">
        <f>EMEP_PM10!$F25/EMEP_PM10!$E25</f>
        <v>#DIV/0!</v>
      </c>
      <c r="S25" s="14" t="str">
        <f>EMEP_PM10!$G25/EMEP_PM10!$E25</f>
        <v>#DIV/0!</v>
      </c>
      <c r="T25" s="14" t="str">
        <f>EMEP_PM10!$H25/EMEP_PM10!$E25</f>
        <v>#DIV/0!</v>
      </c>
      <c r="U25" s="14" t="str">
        <f>EMEP_PM10!$I25/EMEP_PM10!$E25</f>
        <v>#DIV/0!</v>
      </c>
      <c r="V25" s="14" t="str">
        <f>EMEP_PM10!$J25/EMEP_PM10!$E25</f>
        <v>#DIV/0!</v>
      </c>
      <c r="W25" s="14" t="str">
        <f>EMEP_PM10!$K25/EMEP_PM10!$E25</f>
        <v>#DIV/0!</v>
      </c>
      <c r="X25" s="14" t="str">
        <f>EMEP_PM10!$L25/EMEP_PM10!$E25</f>
        <v>#DIV/0!</v>
      </c>
      <c r="Y25" s="14" t="str">
        <f>EMEP_PM10!$M25/EMEP_PM10!$E25</f>
        <v>#DIV/0!</v>
      </c>
      <c r="Z25" s="14" t="str">
        <f>EMEP_PM10!$N25/EMEP_PM10!$E25</f>
        <v>#DIV/0!</v>
      </c>
    </row>
    <row r="26" ht="15.75" customHeight="1">
      <c r="A26" s="16"/>
      <c r="B26" s="9" t="s">
        <v>219</v>
      </c>
      <c r="C26" s="10"/>
      <c r="D26" s="11"/>
      <c r="E26" s="12"/>
      <c r="F26" s="13"/>
      <c r="G26" s="10"/>
      <c r="H26" s="10"/>
      <c r="I26" s="10"/>
      <c r="J26" s="10"/>
      <c r="K26" s="13"/>
      <c r="L26" s="13"/>
      <c r="M26" s="10"/>
      <c r="N26" s="10"/>
      <c r="P26" s="14" t="str">
        <f>EMEP_PM10!$C26/EMEP_PM10!$E26</f>
        <v>#DIV/0!</v>
      </c>
      <c r="Q26" s="14" t="str">
        <f>EMEP_PM10!$D26/EMEP_PM10!$E26</f>
        <v>#DIV/0!</v>
      </c>
      <c r="R26" s="14" t="str">
        <f>EMEP_PM10!$F26/EMEP_PM10!$E26</f>
        <v>#DIV/0!</v>
      </c>
      <c r="S26" s="14" t="str">
        <f>EMEP_PM10!$G26/EMEP_PM10!$E26</f>
        <v>#DIV/0!</v>
      </c>
      <c r="T26" s="14" t="str">
        <f>EMEP_PM10!$H26/EMEP_PM10!$E26</f>
        <v>#DIV/0!</v>
      </c>
      <c r="U26" s="14" t="str">
        <f>EMEP_PM10!$I26/EMEP_PM10!$E26</f>
        <v>#DIV/0!</v>
      </c>
      <c r="V26" s="14" t="str">
        <f>EMEP_PM10!$J26/EMEP_PM10!$E26</f>
        <v>#DIV/0!</v>
      </c>
      <c r="W26" s="14" t="str">
        <f>EMEP_PM10!$K26/EMEP_PM10!$E26</f>
        <v>#DIV/0!</v>
      </c>
      <c r="X26" s="14" t="str">
        <f>EMEP_PM10!$L26/EMEP_PM10!$E26</f>
        <v>#DIV/0!</v>
      </c>
      <c r="Y26" s="14" t="str">
        <f>EMEP_PM10!$M26/EMEP_PM10!$E26</f>
        <v>#DIV/0!</v>
      </c>
      <c r="Z26" s="14" t="str">
        <f>EMEP_PM10!$N26/EMEP_PM10!$E26</f>
        <v>#DIV/0!</v>
      </c>
    </row>
    <row r="27" ht="15.75" customHeight="1">
      <c r="A27" s="8" t="s">
        <v>124</v>
      </c>
      <c r="B27" s="9" t="s">
        <v>220</v>
      </c>
      <c r="C27" s="10">
        <v>3162463.0</v>
      </c>
      <c r="D27" s="11">
        <v>596884.0</v>
      </c>
      <c r="E27" s="12">
        <v>2818110.0</v>
      </c>
      <c r="F27" s="13">
        <v>1506044.0</v>
      </c>
      <c r="G27" s="10">
        <v>4066062.0</v>
      </c>
      <c r="H27" s="10">
        <v>0.0</v>
      </c>
      <c r="I27" s="10">
        <v>0.0</v>
      </c>
      <c r="J27" s="10">
        <v>0.0</v>
      </c>
      <c r="K27" s="13">
        <v>136107.0</v>
      </c>
      <c r="L27" s="13">
        <v>61901.0</v>
      </c>
      <c r="M27" s="10">
        <v>206219.0</v>
      </c>
      <c r="N27" s="10">
        <v>2106505.0</v>
      </c>
      <c r="P27" s="14">
        <f>EMEP_PM10!$C27/EMEP_PM10!$E27</f>
        <v>1.122192888</v>
      </c>
      <c r="Q27" s="14">
        <f>EMEP_PM10!$D27/EMEP_PM10!$E27</f>
        <v>0.2118029459</v>
      </c>
      <c r="R27" s="14">
        <f>EMEP_PM10!$F27/EMEP_PM10!$E27</f>
        <v>0.5344163287</v>
      </c>
      <c r="S27" s="14">
        <f>EMEP_PM10!$G27/EMEP_PM10!$E27</f>
        <v>1.442832963</v>
      </c>
      <c r="T27" s="14">
        <f>EMEP_PM10!$H27/EMEP_PM10!$E27</f>
        <v>0</v>
      </c>
      <c r="U27" s="14">
        <f>EMEP_PM10!$I27/EMEP_PM10!$E27</f>
        <v>0</v>
      </c>
      <c r="V27" s="14">
        <f>EMEP_PM10!$J27/EMEP_PM10!$E27</f>
        <v>0</v>
      </c>
      <c r="W27" s="14">
        <f>EMEP_PM10!$K27/EMEP_PM10!$E27</f>
        <v>0.04829726306</v>
      </c>
      <c r="X27" s="14">
        <f>EMEP_PM10!$L27/EMEP_PM10!$E27</f>
        <v>0.02196543073</v>
      </c>
      <c r="Y27" s="14">
        <f>EMEP_PM10!$M27/EMEP_PM10!$E27</f>
        <v>0.07317634869</v>
      </c>
      <c r="Z27" s="14">
        <f>EMEP_PM10!$N27/EMEP_PM10!$E27</f>
        <v>0.747488565</v>
      </c>
    </row>
    <row r="28" ht="15.75" customHeight="1">
      <c r="A28" s="15"/>
      <c r="B28" s="9" t="s">
        <v>221</v>
      </c>
      <c r="C28" s="10">
        <v>2149383.0</v>
      </c>
      <c r="D28" s="11">
        <v>435808.0</v>
      </c>
      <c r="E28" s="12">
        <v>2521301.0</v>
      </c>
      <c r="F28" s="13">
        <v>1397540.0</v>
      </c>
      <c r="G28" s="10">
        <v>2352907.0</v>
      </c>
      <c r="H28" s="10">
        <v>288946.0</v>
      </c>
      <c r="I28" s="10">
        <v>0.0</v>
      </c>
      <c r="J28" s="10">
        <v>0.0</v>
      </c>
      <c r="K28" s="13">
        <v>117572.0</v>
      </c>
      <c r="L28" s="13">
        <v>62917.0</v>
      </c>
      <c r="M28" s="10">
        <v>151663.0</v>
      </c>
      <c r="N28" s="10">
        <v>2276168.0</v>
      </c>
      <c r="P28" s="14">
        <f>EMEP_PM10!$C28/EMEP_PM10!$E28</f>
        <v>0.8524896472</v>
      </c>
      <c r="Q28" s="14">
        <f>EMEP_PM10!$D28/EMEP_PM10!$E28</f>
        <v>0.1728504451</v>
      </c>
      <c r="R28" s="14">
        <f>EMEP_PM10!$F28/EMEP_PM10!$E28</f>
        <v>0.5542932002</v>
      </c>
      <c r="S28" s="14">
        <f>EMEP_PM10!$G28/EMEP_PM10!$E28</f>
        <v>0.933211465</v>
      </c>
      <c r="T28" s="14">
        <f>EMEP_PM10!$H28/EMEP_PM10!$E28</f>
        <v>0.1146019456</v>
      </c>
      <c r="U28" s="14">
        <f>EMEP_PM10!$I28/EMEP_PM10!$E28</f>
        <v>0</v>
      </c>
      <c r="V28" s="14">
        <f>EMEP_PM10!$J28/EMEP_PM10!$E28</f>
        <v>0</v>
      </c>
      <c r="W28" s="14">
        <f>EMEP_PM10!$K28/EMEP_PM10!$E28</f>
        <v>0.04663148113</v>
      </c>
      <c r="X28" s="14">
        <f>EMEP_PM10!$L28/EMEP_PM10!$E28</f>
        <v>0.0249541804</v>
      </c>
      <c r="Y28" s="14">
        <f>EMEP_PM10!$M28/EMEP_PM10!$E28</f>
        <v>0.06015267515</v>
      </c>
      <c r="Z28" s="14">
        <f>EMEP_PM10!$N28/EMEP_PM10!$E28</f>
        <v>0.9027751942</v>
      </c>
    </row>
    <row r="29" ht="15.75" customHeight="1">
      <c r="A29" s="15"/>
      <c r="B29" s="9" t="s">
        <v>222</v>
      </c>
      <c r="C29" s="10">
        <v>1672471.0</v>
      </c>
      <c r="D29" s="11">
        <v>419764.0</v>
      </c>
      <c r="E29" s="12">
        <v>1930808.0</v>
      </c>
      <c r="F29" s="13">
        <v>1904623.0</v>
      </c>
      <c r="G29" s="10">
        <v>3511794.0</v>
      </c>
      <c r="H29" s="10">
        <v>492855.0</v>
      </c>
      <c r="I29" s="10">
        <v>0.0</v>
      </c>
      <c r="J29" s="10">
        <v>0.0</v>
      </c>
      <c r="K29" s="13">
        <v>354387.0</v>
      </c>
      <c r="L29" s="13">
        <v>114011.0</v>
      </c>
      <c r="M29" s="10">
        <v>310830.0</v>
      </c>
      <c r="N29" s="10">
        <v>3247805.0</v>
      </c>
      <c r="P29" s="14">
        <f>EMEP_PM10!$C29/EMEP_PM10!$E29</f>
        <v>0.8662026468</v>
      </c>
      <c r="Q29" s="14">
        <f>EMEP_PM10!$D29/EMEP_PM10!$E29</f>
        <v>0.217403284</v>
      </c>
      <c r="R29" s="14">
        <f>EMEP_PM10!$F29/EMEP_PM10!$E29</f>
        <v>0.9864383201</v>
      </c>
      <c r="S29" s="14">
        <f>EMEP_PM10!$G29/EMEP_PM10!$E29</f>
        <v>1.818820929</v>
      </c>
      <c r="T29" s="14">
        <f>EMEP_PM10!$H29/EMEP_PM10!$E29</f>
        <v>0.2552584203</v>
      </c>
      <c r="U29" s="14">
        <f>EMEP_PM10!$I29/EMEP_PM10!$E29</f>
        <v>0</v>
      </c>
      <c r="V29" s="14">
        <f>EMEP_PM10!$J29/EMEP_PM10!$E29</f>
        <v>0</v>
      </c>
      <c r="W29" s="14">
        <f>EMEP_PM10!$K29/EMEP_PM10!$E29</f>
        <v>0.1835433663</v>
      </c>
      <c r="X29" s="14">
        <f>EMEP_PM10!$L29/EMEP_PM10!$E29</f>
        <v>0.05904833624</v>
      </c>
      <c r="Y29" s="14">
        <f>EMEP_PM10!$M29/EMEP_PM10!$E29</f>
        <v>0.1609844169</v>
      </c>
      <c r="Z29" s="14">
        <f>EMEP_PM10!$N29/EMEP_PM10!$E29</f>
        <v>1.682096304</v>
      </c>
    </row>
    <row r="30" ht="15.75" customHeight="1">
      <c r="A30" s="15"/>
      <c r="B30" s="9" t="s">
        <v>223</v>
      </c>
      <c r="C30" s="10">
        <v>2028600.0</v>
      </c>
      <c r="D30" s="11">
        <v>404802.0</v>
      </c>
      <c r="E30" s="12">
        <v>2241688.0</v>
      </c>
      <c r="F30" s="13">
        <v>1580358.0</v>
      </c>
      <c r="G30" s="10">
        <v>1419877.0</v>
      </c>
      <c r="H30" s="10">
        <v>452415.0</v>
      </c>
      <c r="I30" s="10">
        <v>0.0</v>
      </c>
      <c r="J30" s="10">
        <v>0.0</v>
      </c>
      <c r="K30" s="13">
        <v>153631.0</v>
      </c>
      <c r="L30" s="13">
        <v>55133.0</v>
      </c>
      <c r="M30" s="10">
        <v>138182.0</v>
      </c>
      <c r="N30" s="10">
        <v>2139429.0</v>
      </c>
      <c r="P30" s="14">
        <f>EMEP_PM10!$C30/EMEP_PM10!$E30</f>
        <v>0.9049430608</v>
      </c>
      <c r="Q30" s="14">
        <f>EMEP_PM10!$D30/EMEP_PM10!$E30</f>
        <v>0.1805790993</v>
      </c>
      <c r="R30" s="14">
        <f>EMEP_PM10!$F30/EMEP_PM10!$E30</f>
        <v>0.7049857072</v>
      </c>
      <c r="S30" s="14">
        <f>EMEP_PM10!$G30/EMEP_PM10!$E30</f>
        <v>0.6333963513</v>
      </c>
      <c r="T30" s="14">
        <f>EMEP_PM10!$H30/EMEP_PM10!$E30</f>
        <v>0.2018188972</v>
      </c>
      <c r="U30" s="14">
        <f>EMEP_PM10!$I30/EMEP_PM10!$E30</f>
        <v>0</v>
      </c>
      <c r="V30" s="14">
        <f>EMEP_PM10!$J30/EMEP_PM10!$E30</f>
        <v>0</v>
      </c>
      <c r="W30" s="14">
        <f>EMEP_PM10!$K30/EMEP_PM10!$E30</f>
        <v>0.06853362288</v>
      </c>
      <c r="X30" s="14">
        <f>EMEP_PM10!$L30/EMEP_PM10!$E30</f>
        <v>0.02459441278</v>
      </c>
      <c r="Y30" s="14">
        <f>EMEP_PM10!$M30/EMEP_PM10!$E30</f>
        <v>0.06164194125</v>
      </c>
      <c r="Z30" s="14">
        <f>EMEP_PM10!$N30/EMEP_PM10!$E30</f>
        <v>0.9543830364</v>
      </c>
    </row>
    <row r="31" ht="15.75" customHeight="1">
      <c r="A31" s="15"/>
      <c r="B31" s="9" t="s">
        <v>224</v>
      </c>
      <c r="C31" s="55">
        <v>1887547.0</v>
      </c>
      <c r="D31" s="56">
        <v>252812.0</v>
      </c>
      <c r="E31" s="55">
        <v>2020025.0</v>
      </c>
      <c r="F31" s="56">
        <v>980574.0</v>
      </c>
      <c r="G31" s="55">
        <v>1287848.0</v>
      </c>
      <c r="H31" s="56">
        <v>486599.0</v>
      </c>
      <c r="I31" s="57">
        <v>50321.0</v>
      </c>
      <c r="J31" s="10">
        <v>0.0</v>
      </c>
      <c r="K31" s="58">
        <v>134683.0</v>
      </c>
      <c r="L31" s="58">
        <v>47448.0</v>
      </c>
      <c r="M31" s="10">
        <v>1259277.0</v>
      </c>
      <c r="N31" s="10">
        <v>1169226.0</v>
      </c>
      <c r="P31" s="14">
        <f>EMEP_PM10!$C31/EMEP_PM10!$E31</f>
        <v>0.9344176433</v>
      </c>
      <c r="Q31" s="14">
        <f>EMEP_PM10!$D31/EMEP_PM10!$E31</f>
        <v>0.1251529065</v>
      </c>
      <c r="R31" s="14">
        <f>EMEP_PM10!$F31/EMEP_PM10!$E31</f>
        <v>0.4854266655</v>
      </c>
      <c r="S31" s="14">
        <f>EMEP_PM10!$G31/EMEP_PM10!$E31</f>
        <v>0.6375406245</v>
      </c>
      <c r="T31" s="14">
        <f>EMEP_PM10!$H31/EMEP_PM10!$E31</f>
        <v>0.2408876128</v>
      </c>
      <c r="U31" s="14">
        <f>EMEP_PM10!$I31/EMEP_PM10!$E31</f>
        <v>0.02491107783</v>
      </c>
      <c r="V31" s="14">
        <f>EMEP_PM10!$J31/EMEP_PM10!$E31</f>
        <v>0</v>
      </c>
      <c r="W31" s="14">
        <f>EMEP_PM10!$K31/EMEP_PM10!$E31</f>
        <v>0.0666739273</v>
      </c>
      <c r="X31" s="14">
        <f>EMEP_PM10!$L31/EMEP_PM10!$E31</f>
        <v>0.02348881821</v>
      </c>
      <c r="Y31" s="14">
        <f>EMEP_PM10!$M31/EMEP_PM10!$E31</f>
        <v>0.6233967401</v>
      </c>
      <c r="Z31" s="14">
        <f>EMEP_PM10!$N31/EMEP_PM10!$E31</f>
        <v>0.5788175889</v>
      </c>
    </row>
    <row r="32" ht="15.75" customHeight="1">
      <c r="A32" s="15"/>
      <c r="B32" s="9" t="s">
        <v>225</v>
      </c>
      <c r="C32" s="10">
        <v>1584487.0</v>
      </c>
      <c r="D32" s="11">
        <v>0.0</v>
      </c>
      <c r="E32" s="12">
        <v>1457523.0</v>
      </c>
      <c r="F32" s="13">
        <v>771398.0</v>
      </c>
      <c r="G32" s="10">
        <v>992686.0</v>
      </c>
      <c r="H32" s="10">
        <v>721862.0</v>
      </c>
      <c r="I32" s="10">
        <v>68650.0</v>
      </c>
      <c r="J32" s="10">
        <v>0.0</v>
      </c>
      <c r="K32" s="13">
        <v>45047.0</v>
      </c>
      <c r="L32" s="13">
        <v>48015.0</v>
      </c>
      <c r="M32" s="10">
        <v>0.0</v>
      </c>
      <c r="N32" s="10">
        <v>774823.0</v>
      </c>
      <c r="P32" s="14">
        <f>EMEP_PM10!$C32/EMEP_PM10!$E32</f>
        <v>1.087109432</v>
      </c>
      <c r="Q32" s="14">
        <f>EMEP_PM10!$D32/EMEP_PM10!$E32</f>
        <v>0</v>
      </c>
      <c r="R32" s="14">
        <f>EMEP_PM10!$F32/EMEP_PM10!$E32</f>
        <v>0.5292527116</v>
      </c>
      <c r="S32" s="14">
        <f>EMEP_PM10!$G32/EMEP_PM10!$E32</f>
        <v>0.681077417</v>
      </c>
      <c r="T32" s="14">
        <f>EMEP_PM10!$H32/EMEP_PM10!$E32</f>
        <v>0.495266284</v>
      </c>
      <c r="U32" s="14">
        <f>EMEP_PM10!$I32/EMEP_PM10!$E32</f>
        <v>0.04710045742</v>
      </c>
      <c r="V32" s="14">
        <f>EMEP_PM10!$J32/EMEP_PM10!$E32</f>
        <v>0</v>
      </c>
      <c r="W32" s="14">
        <f>EMEP_PM10!$K32/EMEP_PM10!$E32</f>
        <v>0.03090654487</v>
      </c>
      <c r="X32" s="14">
        <f>EMEP_PM10!$L32/EMEP_PM10!$E32</f>
        <v>0.03294287637</v>
      </c>
      <c r="Y32" s="14">
        <f>EMEP_PM10!$M32/EMEP_PM10!$E32</f>
        <v>0</v>
      </c>
      <c r="Z32" s="14">
        <f>EMEP_PM10!$N32/EMEP_PM10!$E32</f>
        <v>0.5316025888</v>
      </c>
    </row>
    <row r="33" ht="15.75" customHeight="1">
      <c r="A33" s="15"/>
      <c r="B33" s="9" t="s">
        <v>226</v>
      </c>
      <c r="C33" s="10">
        <v>1720840.0</v>
      </c>
      <c r="D33" s="11">
        <v>299992.0</v>
      </c>
      <c r="E33" s="12">
        <v>1730913.0</v>
      </c>
      <c r="F33" s="13">
        <v>1512244.0</v>
      </c>
      <c r="G33" s="10">
        <v>1863621.0</v>
      </c>
      <c r="H33" s="10">
        <v>632739.0</v>
      </c>
      <c r="I33" s="10">
        <v>67031.0</v>
      </c>
      <c r="J33" s="10">
        <v>0.0</v>
      </c>
      <c r="K33" s="13">
        <v>247067.0</v>
      </c>
      <c r="L33" s="13">
        <v>195058.0</v>
      </c>
      <c r="M33" s="10">
        <v>143140.0</v>
      </c>
      <c r="N33" s="10">
        <v>2002493.0</v>
      </c>
      <c r="P33" s="14">
        <f>EMEP_PM10!$C33/EMEP_PM10!$E33</f>
        <v>0.9941805278</v>
      </c>
      <c r="Q33" s="14">
        <f>EMEP_PM10!$D33/EMEP_PM10!$E33</f>
        <v>0.1733143145</v>
      </c>
      <c r="R33" s="14">
        <f>EMEP_PM10!$F33/EMEP_PM10!$E33</f>
        <v>0.8736684051</v>
      </c>
      <c r="S33" s="14">
        <f>EMEP_PM10!$G33/EMEP_PM10!$E33</f>
        <v>1.076669365</v>
      </c>
      <c r="T33" s="14">
        <f>EMEP_PM10!$H33/EMEP_PM10!$E33</f>
        <v>0.3655521681</v>
      </c>
      <c r="U33" s="14">
        <f>EMEP_PM10!$I33/EMEP_PM10!$E33</f>
        <v>0.0387258054</v>
      </c>
      <c r="V33" s="14">
        <f>EMEP_PM10!$J33/EMEP_PM10!$E33</f>
        <v>0</v>
      </c>
      <c r="W33" s="14">
        <f>EMEP_PM10!$K33/EMEP_PM10!$E33</f>
        <v>0.1427379655</v>
      </c>
      <c r="X33" s="14">
        <f>EMEP_PM10!$L33/EMEP_PM10!$E33</f>
        <v>0.1126908169</v>
      </c>
      <c r="Y33" s="14">
        <f>EMEP_PM10!$M33/EMEP_PM10!$E33</f>
        <v>0.08269624181</v>
      </c>
      <c r="Z33" s="14">
        <f>EMEP_PM10!$N33/EMEP_PM10!$E33</f>
        <v>1.156899856</v>
      </c>
    </row>
    <row r="34" ht="15.75" customHeight="1">
      <c r="A34" s="16"/>
      <c r="B34" s="54" t="s">
        <v>227</v>
      </c>
      <c r="C34" s="45">
        <v>240188.0</v>
      </c>
      <c r="D34" s="46">
        <v>144772.0</v>
      </c>
      <c r="E34" s="47">
        <v>3104006.0</v>
      </c>
      <c r="F34" s="48">
        <v>896087.0</v>
      </c>
      <c r="G34" s="45">
        <v>0.0</v>
      </c>
      <c r="H34" s="45">
        <v>233303.0</v>
      </c>
      <c r="I34" s="45">
        <v>0.0</v>
      </c>
      <c r="J34" s="45">
        <v>0.0</v>
      </c>
      <c r="K34" s="48">
        <v>131579.0</v>
      </c>
      <c r="L34" s="48">
        <v>131579.0</v>
      </c>
      <c r="M34" s="45">
        <v>131519.0</v>
      </c>
      <c r="N34" s="45">
        <v>1246391.0</v>
      </c>
      <c r="P34" s="14">
        <f>EMEP_PM10!$C34/EMEP_PM10!$E34</f>
        <v>0.07738000506</v>
      </c>
      <c r="Q34" s="14">
        <f>EMEP_PM10!$D34/EMEP_PM10!$E34</f>
        <v>0.04664037376</v>
      </c>
      <c r="R34" s="14">
        <f>EMEP_PM10!$F34/EMEP_PM10!$E34</f>
        <v>0.2886872641</v>
      </c>
      <c r="S34" s="14">
        <f>EMEP_PM10!$G34/EMEP_PM10!$E34</f>
        <v>0</v>
      </c>
      <c r="T34" s="14">
        <f>EMEP_PM10!$H34/EMEP_PM10!$E34</f>
        <v>0.07516190368</v>
      </c>
      <c r="U34" s="14">
        <f>EMEP_PM10!$I34/EMEP_PM10!$E34</f>
        <v>0</v>
      </c>
      <c r="V34" s="14">
        <f>EMEP_PM10!$J34/EMEP_PM10!$E34</f>
        <v>0</v>
      </c>
      <c r="W34" s="14">
        <f>EMEP_PM10!$K34/EMEP_PM10!$E34</f>
        <v>0.04239005981</v>
      </c>
      <c r="X34" s="14">
        <f>EMEP_PM10!$L34/EMEP_PM10!$E34</f>
        <v>0.04239005981</v>
      </c>
      <c r="Y34" s="14">
        <f>EMEP_PM10!$M34/EMEP_PM10!$E34</f>
        <v>0.04237072995</v>
      </c>
      <c r="Z34" s="14">
        <f>EMEP_PM10!$N34/EMEP_PM10!$E34</f>
        <v>0.4015427161</v>
      </c>
    </row>
    <row r="35" ht="15.75" customHeight="1">
      <c r="A35" s="8" t="s">
        <v>24</v>
      </c>
      <c r="B35" s="9" t="s">
        <v>228</v>
      </c>
      <c r="C35" s="10"/>
      <c r="D35" s="11"/>
      <c r="E35" s="12"/>
      <c r="F35" s="13"/>
      <c r="G35" s="10"/>
      <c r="H35" s="10"/>
      <c r="I35" s="10"/>
      <c r="J35" s="10"/>
      <c r="K35" s="13"/>
      <c r="L35" s="13"/>
      <c r="M35" s="10"/>
      <c r="N35" s="10"/>
      <c r="P35" s="14" t="str">
        <f>EMEP_PM10!$C35/EMEP_PM10!$E35</f>
        <v>#DIV/0!</v>
      </c>
      <c r="Q35" s="14" t="str">
        <f>EMEP_PM10!$D35/EMEP_PM10!$E35</f>
        <v>#DIV/0!</v>
      </c>
      <c r="R35" s="14" t="str">
        <f>EMEP_PM10!$F35/EMEP_PM10!$E35</f>
        <v>#DIV/0!</v>
      </c>
      <c r="S35" s="14" t="str">
        <f>EMEP_PM10!$G35/EMEP_PM10!$E35</f>
        <v>#DIV/0!</v>
      </c>
      <c r="T35" s="14" t="str">
        <f>EMEP_PM10!$H35/EMEP_PM10!$E35</f>
        <v>#DIV/0!</v>
      </c>
      <c r="U35" s="14" t="str">
        <f>EMEP_PM10!$I35/EMEP_PM10!$E35</f>
        <v>#DIV/0!</v>
      </c>
      <c r="V35" s="14" t="str">
        <f>EMEP_PM10!$J35/EMEP_PM10!$E35</f>
        <v>#DIV/0!</v>
      </c>
      <c r="W35" s="14" t="str">
        <f>EMEP_PM10!$K35/EMEP_PM10!$E35</f>
        <v>#DIV/0!</v>
      </c>
      <c r="X35" s="14" t="str">
        <f>EMEP_PM10!$L35/EMEP_PM10!$E35</f>
        <v>#DIV/0!</v>
      </c>
      <c r="Y35" s="14" t="str">
        <f>EMEP_PM10!$M35/EMEP_PM10!$E35</f>
        <v>#DIV/0!</v>
      </c>
      <c r="Z35" s="14" t="str">
        <f>EMEP_PM10!$N35/EMEP_PM10!$E35</f>
        <v>#DIV/0!</v>
      </c>
    </row>
    <row r="36" ht="15.75" customHeight="1">
      <c r="A36" s="15"/>
      <c r="B36" s="9" t="s">
        <v>229</v>
      </c>
      <c r="C36" s="10"/>
      <c r="D36" s="11"/>
      <c r="E36" s="12"/>
      <c r="F36" s="13"/>
      <c r="G36" s="10"/>
      <c r="H36" s="10"/>
      <c r="I36" s="10"/>
      <c r="J36" s="10"/>
      <c r="K36" s="13"/>
      <c r="L36" s="13"/>
      <c r="M36" s="10"/>
      <c r="N36" s="10"/>
      <c r="P36" s="14" t="str">
        <f>EMEP_PM10!$C36/EMEP_PM10!$E36</f>
        <v>#DIV/0!</v>
      </c>
      <c r="Q36" s="14" t="str">
        <f>EMEP_PM10!$D36/EMEP_PM10!$E36</f>
        <v>#DIV/0!</v>
      </c>
      <c r="R36" s="14" t="str">
        <f>EMEP_PM10!$F36/EMEP_PM10!$E36</f>
        <v>#DIV/0!</v>
      </c>
      <c r="S36" s="14" t="str">
        <f>EMEP_PM10!$G36/EMEP_PM10!$E36</f>
        <v>#DIV/0!</v>
      </c>
      <c r="T36" s="14" t="str">
        <f>EMEP_PM10!$H36/EMEP_PM10!$E36</f>
        <v>#DIV/0!</v>
      </c>
      <c r="U36" s="14" t="str">
        <f>EMEP_PM10!$I36/EMEP_PM10!$E36</f>
        <v>#DIV/0!</v>
      </c>
      <c r="V36" s="14" t="str">
        <f>EMEP_PM10!$J36/EMEP_PM10!$E36</f>
        <v>#DIV/0!</v>
      </c>
      <c r="W36" s="14" t="str">
        <f>EMEP_PM10!$K36/EMEP_PM10!$E36</f>
        <v>#DIV/0!</v>
      </c>
      <c r="X36" s="14" t="str">
        <f>EMEP_PM10!$L36/EMEP_PM10!$E36</f>
        <v>#DIV/0!</v>
      </c>
      <c r="Y36" s="14" t="str">
        <f>EMEP_PM10!$M36/EMEP_PM10!$E36</f>
        <v>#DIV/0!</v>
      </c>
      <c r="Z36" s="14" t="str">
        <f>EMEP_PM10!$N36/EMEP_PM10!$E36</f>
        <v>#DIV/0!</v>
      </c>
    </row>
    <row r="37" ht="15.75" customHeight="1">
      <c r="A37" s="15"/>
      <c r="B37" s="9" t="s">
        <v>230</v>
      </c>
      <c r="C37" s="10"/>
      <c r="D37" s="11"/>
      <c r="E37" s="12"/>
      <c r="F37" s="13"/>
      <c r="G37" s="10"/>
      <c r="H37" s="10"/>
      <c r="I37" s="10"/>
      <c r="J37" s="10"/>
      <c r="K37" s="13"/>
      <c r="L37" s="13"/>
      <c r="M37" s="10"/>
      <c r="N37" s="10"/>
      <c r="P37" s="14" t="str">
        <f>EMEP_PM10!$C37/EMEP_PM10!$E37</f>
        <v>#DIV/0!</v>
      </c>
      <c r="Q37" s="14" t="str">
        <f>EMEP_PM10!$D37/EMEP_PM10!$E37</f>
        <v>#DIV/0!</v>
      </c>
      <c r="R37" s="14" t="str">
        <f>EMEP_PM10!$F37/EMEP_PM10!$E37</f>
        <v>#DIV/0!</v>
      </c>
      <c r="S37" s="14" t="str">
        <f>EMEP_PM10!$G37/EMEP_PM10!$E37</f>
        <v>#DIV/0!</v>
      </c>
      <c r="T37" s="14" t="str">
        <f>EMEP_PM10!$H37/EMEP_PM10!$E37</f>
        <v>#DIV/0!</v>
      </c>
      <c r="U37" s="14" t="str">
        <f>EMEP_PM10!$I37/EMEP_PM10!$E37</f>
        <v>#DIV/0!</v>
      </c>
      <c r="V37" s="14" t="str">
        <f>EMEP_PM10!$J37/EMEP_PM10!$E37</f>
        <v>#DIV/0!</v>
      </c>
      <c r="W37" s="14" t="str">
        <f>EMEP_PM10!$K37/EMEP_PM10!$E37</f>
        <v>#DIV/0!</v>
      </c>
      <c r="X37" s="14" t="str">
        <f>EMEP_PM10!$L37/EMEP_PM10!$E37</f>
        <v>#DIV/0!</v>
      </c>
      <c r="Y37" s="14" t="str">
        <f>EMEP_PM10!$M37/EMEP_PM10!$E37</f>
        <v>#DIV/0!</v>
      </c>
      <c r="Z37" s="14" t="str">
        <f>EMEP_PM10!$N37/EMEP_PM10!$E37</f>
        <v>#DIV/0!</v>
      </c>
    </row>
    <row r="38" ht="15.75" customHeight="1">
      <c r="A38" s="15"/>
      <c r="B38" s="9" t="s">
        <v>231</v>
      </c>
      <c r="C38" s="10"/>
      <c r="D38" s="11"/>
      <c r="E38" s="12"/>
      <c r="F38" s="13"/>
      <c r="G38" s="10"/>
      <c r="H38" s="10"/>
      <c r="I38" s="10"/>
      <c r="J38" s="10"/>
      <c r="K38" s="13"/>
      <c r="L38" s="13"/>
      <c r="M38" s="10"/>
      <c r="N38" s="10"/>
      <c r="P38" s="14" t="str">
        <f>EMEP_PM10!$C38/EMEP_PM10!$E38</f>
        <v>#DIV/0!</v>
      </c>
      <c r="Q38" s="14" t="str">
        <f>EMEP_PM10!$D38/EMEP_PM10!$E38</f>
        <v>#DIV/0!</v>
      </c>
      <c r="R38" s="14" t="str">
        <f>EMEP_PM10!$F38/EMEP_PM10!$E38</f>
        <v>#DIV/0!</v>
      </c>
      <c r="S38" s="14" t="str">
        <f>EMEP_PM10!$G38/EMEP_PM10!$E38</f>
        <v>#DIV/0!</v>
      </c>
      <c r="T38" s="14" t="str">
        <f>EMEP_PM10!$H38/EMEP_PM10!$E38</f>
        <v>#DIV/0!</v>
      </c>
      <c r="U38" s="14" t="str">
        <f>EMEP_PM10!$I38/EMEP_PM10!$E38</f>
        <v>#DIV/0!</v>
      </c>
      <c r="V38" s="14" t="str">
        <f>EMEP_PM10!$J38/EMEP_PM10!$E38</f>
        <v>#DIV/0!</v>
      </c>
      <c r="W38" s="14" t="str">
        <f>EMEP_PM10!$K38/EMEP_PM10!$E38</f>
        <v>#DIV/0!</v>
      </c>
      <c r="X38" s="14" t="str">
        <f>EMEP_PM10!$L38/EMEP_PM10!$E38</f>
        <v>#DIV/0!</v>
      </c>
      <c r="Y38" s="14" t="str">
        <f>EMEP_PM10!$M38/EMEP_PM10!$E38</f>
        <v>#DIV/0!</v>
      </c>
      <c r="Z38" s="14" t="str">
        <f>EMEP_PM10!$N38/EMEP_PM10!$E38</f>
        <v>#DIV/0!</v>
      </c>
    </row>
    <row r="39" ht="15.75" customHeight="1">
      <c r="A39" s="15"/>
      <c r="B39" s="9" t="s">
        <v>232</v>
      </c>
      <c r="C39" s="10"/>
      <c r="D39" s="11"/>
      <c r="E39" s="12"/>
      <c r="F39" s="13"/>
      <c r="G39" s="10"/>
      <c r="H39" s="10"/>
      <c r="I39" s="10"/>
      <c r="J39" s="10"/>
      <c r="K39" s="13"/>
      <c r="L39" s="13"/>
      <c r="M39" s="10"/>
      <c r="N39" s="10"/>
      <c r="P39" s="14" t="str">
        <f>EMEP_PM10!$C39/EMEP_PM10!$E39</f>
        <v>#DIV/0!</v>
      </c>
      <c r="Q39" s="14" t="str">
        <f>EMEP_PM10!$D39/EMEP_PM10!$E39</f>
        <v>#DIV/0!</v>
      </c>
      <c r="R39" s="14" t="str">
        <f>EMEP_PM10!$F39/EMEP_PM10!$E39</f>
        <v>#DIV/0!</v>
      </c>
      <c r="S39" s="14" t="str">
        <f>EMEP_PM10!$G39/EMEP_PM10!$E39</f>
        <v>#DIV/0!</v>
      </c>
      <c r="T39" s="14" t="str">
        <f>EMEP_PM10!$H39/EMEP_PM10!$E39</f>
        <v>#DIV/0!</v>
      </c>
      <c r="U39" s="14" t="str">
        <f>EMEP_PM10!$I39/EMEP_PM10!$E39</f>
        <v>#DIV/0!</v>
      </c>
      <c r="V39" s="14" t="str">
        <f>EMEP_PM10!$J39/EMEP_PM10!$E39</f>
        <v>#DIV/0!</v>
      </c>
      <c r="W39" s="14" t="str">
        <f>EMEP_PM10!$K39/EMEP_PM10!$E39</f>
        <v>#DIV/0!</v>
      </c>
      <c r="X39" s="14" t="str">
        <f>EMEP_PM10!$L39/EMEP_PM10!$E39</f>
        <v>#DIV/0!</v>
      </c>
      <c r="Y39" s="14" t="str">
        <f>EMEP_PM10!$M39/EMEP_PM10!$E39</f>
        <v>#DIV/0!</v>
      </c>
      <c r="Z39" s="14" t="str">
        <f>EMEP_PM10!$N39/EMEP_PM10!$E39</f>
        <v>#DIV/0!</v>
      </c>
    </row>
    <row r="40" ht="15.75" customHeight="1">
      <c r="A40" s="15"/>
      <c r="B40" s="9" t="s">
        <v>233</v>
      </c>
      <c r="C40" s="10"/>
      <c r="D40" s="11"/>
      <c r="E40" s="12"/>
      <c r="F40" s="13"/>
      <c r="G40" s="10"/>
      <c r="H40" s="10"/>
      <c r="I40" s="10"/>
      <c r="J40" s="10"/>
      <c r="K40" s="13"/>
      <c r="L40" s="13"/>
      <c r="M40" s="10"/>
      <c r="N40" s="10"/>
      <c r="P40" s="14" t="str">
        <f>EMEP_PM10!$C40/EMEP_PM10!$E40</f>
        <v>#DIV/0!</v>
      </c>
      <c r="Q40" s="14" t="str">
        <f>EMEP_PM10!$D40/EMEP_PM10!$E40</f>
        <v>#DIV/0!</v>
      </c>
      <c r="R40" s="14" t="str">
        <f>EMEP_PM10!$F40/EMEP_PM10!$E40</f>
        <v>#DIV/0!</v>
      </c>
      <c r="S40" s="14" t="str">
        <f>EMEP_PM10!$G40/EMEP_PM10!$E40</f>
        <v>#DIV/0!</v>
      </c>
      <c r="T40" s="14" t="str">
        <f>EMEP_PM10!$H40/EMEP_PM10!$E40</f>
        <v>#DIV/0!</v>
      </c>
      <c r="U40" s="14" t="str">
        <f>EMEP_PM10!$I40/EMEP_PM10!$E40</f>
        <v>#DIV/0!</v>
      </c>
      <c r="V40" s="14" t="str">
        <f>EMEP_PM10!$J40/EMEP_PM10!$E40</f>
        <v>#DIV/0!</v>
      </c>
      <c r="W40" s="14" t="str">
        <f>EMEP_PM10!$K40/EMEP_PM10!$E40</f>
        <v>#DIV/0!</v>
      </c>
      <c r="X40" s="14" t="str">
        <f>EMEP_PM10!$L40/EMEP_PM10!$E40</f>
        <v>#DIV/0!</v>
      </c>
      <c r="Y40" s="14" t="str">
        <f>EMEP_PM10!$M40/EMEP_PM10!$E40</f>
        <v>#DIV/0!</v>
      </c>
      <c r="Z40" s="14" t="str">
        <f>EMEP_PM10!$N40/EMEP_PM10!$E40</f>
        <v>#DIV/0!</v>
      </c>
    </row>
    <row r="41" ht="15.75" customHeight="1">
      <c r="A41" s="15"/>
      <c r="B41" s="9" t="s">
        <v>234</v>
      </c>
      <c r="C41" s="10"/>
      <c r="D41" s="11"/>
      <c r="E41" s="12"/>
      <c r="F41" s="13"/>
      <c r="G41" s="10"/>
      <c r="H41" s="10"/>
      <c r="I41" s="10"/>
      <c r="J41" s="10"/>
      <c r="K41" s="13"/>
      <c r="L41" s="13"/>
      <c r="M41" s="10"/>
      <c r="N41" s="10"/>
      <c r="P41" s="14" t="str">
        <f>EMEP_PM10!$C41/EMEP_PM10!$E41</f>
        <v>#DIV/0!</v>
      </c>
      <c r="Q41" s="14" t="str">
        <f>EMEP_PM10!$D41/EMEP_PM10!$E41</f>
        <v>#DIV/0!</v>
      </c>
      <c r="R41" s="14" t="str">
        <f>EMEP_PM10!$F41/EMEP_PM10!$E41</f>
        <v>#DIV/0!</v>
      </c>
      <c r="S41" s="14" t="str">
        <f>EMEP_PM10!$G41/EMEP_PM10!$E41</f>
        <v>#DIV/0!</v>
      </c>
      <c r="T41" s="14" t="str">
        <f>EMEP_PM10!$H41/EMEP_PM10!$E41</f>
        <v>#DIV/0!</v>
      </c>
      <c r="U41" s="14" t="str">
        <f>EMEP_PM10!$I41/EMEP_PM10!$E41</f>
        <v>#DIV/0!</v>
      </c>
      <c r="V41" s="14" t="str">
        <f>EMEP_PM10!$J41/EMEP_PM10!$E41</f>
        <v>#DIV/0!</v>
      </c>
      <c r="W41" s="14" t="str">
        <f>EMEP_PM10!$K41/EMEP_PM10!$E41</f>
        <v>#DIV/0!</v>
      </c>
      <c r="X41" s="14" t="str">
        <f>EMEP_PM10!$L41/EMEP_PM10!$E41</f>
        <v>#DIV/0!</v>
      </c>
      <c r="Y41" s="14" t="str">
        <f>EMEP_PM10!$M41/EMEP_PM10!$E41</f>
        <v>#DIV/0!</v>
      </c>
      <c r="Z41" s="14" t="str">
        <f>EMEP_PM10!$N41/EMEP_PM10!$E41</f>
        <v>#DIV/0!</v>
      </c>
    </row>
    <row r="42" ht="15.75" customHeight="1">
      <c r="A42" s="16"/>
      <c r="B42" s="9" t="s">
        <v>219</v>
      </c>
      <c r="C42" s="10"/>
      <c r="D42" s="11"/>
      <c r="E42" s="12"/>
      <c r="F42" s="13"/>
      <c r="G42" s="10"/>
      <c r="H42" s="10"/>
      <c r="I42" s="10"/>
      <c r="J42" s="10"/>
      <c r="K42" s="13"/>
      <c r="L42" s="13"/>
      <c r="M42" s="10"/>
      <c r="N42" s="10"/>
      <c r="P42" s="14" t="str">
        <f>EMEP_PM10!$C42/EMEP_PM10!$E42</f>
        <v>#DIV/0!</v>
      </c>
      <c r="Q42" s="14" t="str">
        <f>EMEP_PM10!$D42/EMEP_PM10!$E42</f>
        <v>#DIV/0!</v>
      </c>
      <c r="R42" s="14" t="str">
        <f>EMEP_PM10!$F42/EMEP_PM10!$E42</f>
        <v>#DIV/0!</v>
      </c>
      <c r="S42" s="14" t="str">
        <f>EMEP_PM10!$G42/EMEP_PM10!$E42</f>
        <v>#DIV/0!</v>
      </c>
      <c r="T42" s="14" t="str">
        <f>EMEP_PM10!$H42/EMEP_PM10!$E42</f>
        <v>#DIV/0!</v>
      </c>
      <c r="U42" s="14" t="str">
        <f>EMEP_PM10!$I42/EMEP_PM10!$E42</f>
        <v>#DIV/0!</v>
      </c>
      <c r="V42" s="14" t="str">
        <f>EMEP_PM10!$J42/EMEP_PM10!$E42</f>
        <v>#DIV/0!</v>
      </c>
      <c r="W42" s="14" t="str">
        <f>EMEP_PM10!$K42/EMEP_PM10!$E42</f>
        <v>#DIV/0!</v>
      </c>
      <c r="X42" s="14" t="str">
        <f>EMEP_PM10!$L42/EMEP_PM10!$E42</f>
        <v>#DIV/0!</v>
      </c>
      <c r="Y42" s="14" t="str">
        <f>EMEP_PM10!$M42/EMEP_PM10!$E42</f>
        <v>#DIV/0!</v>
      </c>
      <c r="Z42" s="14" t="str">
        <f>EMEP_PM10!$N42/EMEP_PM10!$E42</f>
        <v>#DIV/0!</v>
      </c>
    </row>
    <row r="43" ht="15.75" customHeight="1">
      <c r="A43" s="8" t="s">
        <v>33</v>
      </c>
      <c r="B43" s="9" t="s">
        <v>235</v>
      </c>
      <c r="C43" s="45">
        <v>587722.0</v>
      </c>
      <c r="D43" s="46">
        <v>0.0</v>
      </c>
      <c r="E43" s="47">
        <v>1598378.0</v>
      </c>
      <c r="F43" s="48">
        <v>1458646.0</v>
      </c>
      <c r="G43" s="45">
        <v>907669.0</v>
      </c>
      <c r="H43" s="45">
        <v>391891.0</v>
      </c>
      <c r="I43" s="45">
        <v>115067.0</v>
      </c>
      <c r="J43" s="45">
        <v>0.0</v>
      </c>
      <c r="K43" s="48">
        <v>15985.0</v>
      </c>
      <c r="L43" s="48">
        <v>161964.0</v>
      </c>
      <c r="M43" s="45">
        <v>182479.0</v>
      </c>
      <c r="N43" s="45">
        <v>1393209.0</v>
      </c>
      <c r="P43" s="14">
        <f>EMEP_PM10!$C43/EMEP_PM10!$E43</f>
        <v>0.3676990049</v>
      </c>
      <c r="Q43" s="14">
        <f>EMEP_PM10!$D43/EMEP_PM10!$E43</f>
        <v>0</v>
      </c>
      <c r="R43" s="14">
        <f>EMEP_PM10!$F43/EMEP_PM10!$E43</f>
        <v>0.9125788768</v>
      </c>
      <c r="S43" s="14">
        <f>EMEP_PM10!$G43/EMEP_PM10!$E43</f>
        <v>0.567868802</v>
      </c>
      <c r="T43" s="14">
        <f>EMEP_PM10!$H43/EMEP_PM10!$E43</f>
        <v>0.2451804267</v>
      </c>
      <c r="U43" s="14">
        <f>EMEP_PM10!$I43/EMEP_PM10!$E43</f>
        <v>0.07198985472</v>
      </c>
      <c r="V43" s="14">
        <f>EMEP_PM10!$J43/EMEP_PM10!$E43</f>
        <v>0</v>
      </c>
      <c r="W43" s="14">
        <f>EMEP_PM10!$K43/EMEP_PM10!$E43</f>
        <v>0.01000076327</v>
      </c>
      <c r="X43" s="14">
        <f>EMEP_PM10!$L43/EMEP_PM10!$E43</f>
        <v>0.1013302235</v>
      </c>
      <c r="Y43" s="14">
        <f>EMEP_PM10!$M43/EMEP_PM10!$E43</f>
        <v>0.1141651099</v>
      </c>
      <c r="Z43" s="14">
        <f>EMEP_PM10!$N43/EMEP_PM10!$E43</f>
        <v>0.8716392493</v>
      </c>
    </row>
    <row r="44" ht="15.75" customHeight="1">
      <c r="A44" s="15"/>
      <c r="B44" s="9" t="s">
        <v>236</v>
      </c>
      <c r="C44" s="45">
        <v>3334468.0</v>
      </c>
      <c r="D44" s="46">
        <v>0.0</v>
      </c>
      <c r="E44" s="47">
        <v>2091785.0</v>
      </c>
      <c r="F44" s="48">
        <v>1385249.0</v>
      </c>
      <c r="G44" s="45">
        <v>2073690.0</v>
      </c>
      <c r="H44" s="45">
        <v>231968.0</v>
      </c>
      <c r="I44" s="45">
        <v>142783.0</v>
      </c>
      <c r="J44" s="45">
        <v>0.0</v>
      </c>
      <c r="K44" s="48">
        <v>128132.0</v>
      </c>
      <c r="L44" s="48">
        <v>68290.0</v>
      </c>
      <c r="M44" s="45">
        <v>21559.0</v>
      </c>
      <c r="N44" s="45">
        <v>1050759.0</v>
      </c>
      <c r="P44" s="14">
        <f>EMEP_PM10!$C44/EMEP_PM10!$E44</f>
        <v>1.594077785</v>
      </c>
      <c r="Q44" s="14">
        <f>EMEP_PM10!$D44/EMEP_PM10!$E44</f>
        <v>0</v>
      </c>
      <c r="R44" s="14">
        <f>EMEP_PM10!$F44/EMEP_PM10!$E44</f>
        <v>0.6622329733</v>
      </c>
      <c r="S44" s="14">
        <f>EMEP_PM10!$G44/EMEP_PM10!$E44</f>
        <v>0.9913494934</v>
      </c>
      <c r="T44" s="14">
        <f>EMEP_PM10!$H44/EMEP_PM10!$E44</f>
        <v>0.1108947621</v>
      </c>
      <c r="U44" s="14">
        <f>EMEP_PM10!$I44/EMEP_PM10!$E44</f>
        <v>0.06825892718</v>
      </c>
      <c r="V44" s="14">
        <f>EMEP_PM10!$J44/EMEP_PM10!$E44</f>
        <v>0</v>
      </c>
      <c r="W44" s="14">
        <f>EMEP_PM10!$K44/EMEP_PM10!$E44</f>
        <v>0.06125486128</v>
      </c>
      <c r="X44" s="14">
        <f>EMEP_PM10!$L44/EMEP_PM10!$E44</f>
        <v>0.03264675863</v>
      </c>
      <c r="Y44" s="14">
        <f>EMEP_PM10!$M44/EMEP_PM10!$E44</f>
        <v>0.01030650856</v>
      </c>
      <c r="Z44" s="14">
        <f>EMEP_PM10!$N44/EMEP_PM10!$E44</f>
        <v>0.5023264819</v>
      </c>
    </row>
    <row r="45" ht="15.75" customHeight="1">
      <c r="A45" s="15"/>
      <c r="B45" s="9" t="s">
        <v>237</v>
      </c>
      <c r="C45" s="45">
        <v>4098347.0</v>
      </c>
      <c r="D45" s="46">
        <v>0.0</v>
      </c>
      <c r="E45" s="47">
        <v>2776279.0</v>
      </c>
      <c r="F45" s="48">
        <v>1979518.0</v>
      </c>
      <c r="G45" s="45">
        <v>2992941.0</v>
      </c>
      <c r="H45" s="45">
        <v>391962.0</v>
      </c>
      <c r="I45" s="45">
        <v>106636.0</v>
      </c>
      <c r="J45" s="45">
        <v>0.0</v>
      </c>
      <c r="K45" s="48">
        <v>108241.0</v>
      </c>
      <c r="L45" s="48">
        <v>80536.0</v>
      </c>
      <c r="M45" s="45">
        <v>0.0</v>
      </c>
      <c r="N45" s="45">
        <v>1293921.0</v>
      </c>
      <c r="P45" s="14">
        <f>EMEP_PM10!$C45/EMEP_PM10!$E45</f>
        <v>1.476201419</v>
      </c>
      <c r="Q45" s="14">
        <f>EMEP_PM10!$D45/EMEP_PM10!$E45</f>
        <v>0</v>
      </c>
      <c r="R45" s="14">
        <f>EMEP_PM10!$F45/EMEP_PM10!$E45</f>
        <v>0.7130111923</v>
      </c>
      <c r="S45" s="14">
        <f>EMEP_PM10!$G45/EMEP_PM10!$E45</f>
        <v>1.078040427</v>
      </c>
      <c r="T45" s="14">
        <f>EMEP_PM10!$H45/EMEP_PM10!$E45</f>
        <v>0.1411824964</v>
      </c>
      <c r="U45" s="14">
        <f>EMEP_PM10!$I45/EMEP_PM10!$E45</f>
        <v>0.03840968433</v>
      </c>
      <c r="V45" s="14">
        <f>EMEP_PM10!$J45/EMEP_PM10!$E45</f>
        <v>0</v>
      </c>
      <c r="W45" s="14">
        <f>EMEP_PM10!$K45/EMEP_PM10!$E45</f>
        <v>0.03898779626</v>
      </c>
      <c r="X45" s="14">
        <f>EMEP_PM10!$L45/EMEP_PM10!$E45</f>
        <v>0.02900861189</v>
      </c>
      <c r="Y45" s="14">
        <f>EMEP_PM10!$M45/EMEP_PM10!$E45</f>
        <v>0</v>
      </c>
      <c r="Z45" s="14">
        <f>EMEP_PM10!$N45/EMEP_PM10!$E45</f>
        <v>0.466063029</v>
      </c>
    </row>
    <row r="46" ht="15.75" customHeight="1">
      <c r="A46" s="15"/>
      <c r="B46" s="9" t="s">
        <v>238</v>
      </c>
      <c r="C46" s="45">
        <v>1535295.0</v>
      </c>
      <c r="D46" s="46">
        <v>0.0</v>
      </c>
      <c r="E46" s="47">
        <v>2822338.0</v>
      </c>
      <c r="F46" s="48">
        <v>1348724.0</v>
      </c>
      <c r="G46" s="45">
        <v>2169016.0</v>
      </c>
      <c r="H46" s="45">
        <v>374866.0</v>
      </c>
      <c r="I46" s="45">
        <v>101898.0</v>
      </c>
      <c r="J46" s="45">
        <v>0.0</v>
      </c>
      <c r="K46" s="48">
        <v>148309.0</v>
      </c>
      <c r="L46" s="48">
        <v>256485.0</v>
      </c>
      <c r="M46" s="45">
        <v>387529.0</v>
      </c>
      <c r="N46" s="45">
        <v>1186703.0</v>
      </c>
      <c r="P46" s="14">
        <f>EMEP_PM10!$C46/EMEP_PM10!$E46</f>
        <v>0.5439798493</v>
      </c>
      <c r="Q46" s="14">
        <f>EMEP_PM10!$D46/EMEP_PM10!$E46</f>
        <v>0</v>
      </c>
      <c r="R46" s="14">
        <f>EMEP_PM10!$F46/EMEP_PM10!$E46</f>
        <v>0.4778747266</v>
      </c>
      <c r="S46" s="14">
        <f>EMEP_PM10!$G46/EMEP_PM10!$E46</f>
        <v>0.768517449</v>
      </c>
      <c r="T46" s="14">
        <f>EMEP_PM10!$H46/EMEP_PM10!$E46</f>
        <v>0.1328210866</v>
      </c>
      <c r="U46" s="14">
        <f>EMEP_PM10!$I46/EMEP_PM10!$E46</f>
        <v>0.03610410943</v>
      </c>
      <c r="V46" s="14">
        <f>EMEP_PM10!$J46/EMEP_PM10!$E46</f>
        <v>0</v>
      </c>
      <c r="W46" s="14">
        <f>EMEP_PM10!$K46/EMEP_PM10!$E46</f>
        <v>0.05254827735</v>
      </c>
      <c r="X46" s="14">
        <f>EMEP_PM10!$L46/EMEP_PM10!$E46</f>
        <v>0.09087678372</v>
      </c>
      <c r="Y46" s="14">
        <f>EMEP_PM10!$M46/EMEP_PM10!$E46</f>
        <v>0.1373077923</v>
      </c>
      <c r="Z46" s="14">
        <f>EMEP_PM10!$N46/EMEP_PM10!$E46</f>
        <v>0.4204680658</v>
      </c>
    </row>
    <row r="47" ht="15.75" customHeight="1">
      <c r="A47" s="15"/>
      <c r="B47" s="9" t="s">
        <v>239</v>
      </c>
      <c r="C47" s="45">
        <v>1168824.0</v>
      </c>
      <c r="D47" s="46">
        <v>0.0</v>
      </c>
      <c r="E47" s="47">
        <v>2769357.0</v>
      </c>
      <c r="F47" s="48">
        <v>688848.0</v>
      </c>
      <c r="G47" s="45">
        <v>2849235.0</v>
      </c>
      <c r="H47" s="45">
        <v>436988.0</v>
      </c>
      <c r="I47" s="45">
        <v>179203.0</v>
      </c>
      <c r="J47" s="45">
        <v>0.0</v>
      </c>
      <c r="K47" s="48">
        <v>133668.0</v>
      </c>
      <c r="L47" s="48">
        <v>208970.0</v>
      </c>
      <c r="M47" s="45">
        <v>2676539.0</v>
      </c>
      <c r="N47" s="45">
        <v>1478368.0</v>
      </c>
      <c r="P47" s="14">
        <f>EMEP_PM10!$C47/EMEP_PM10!$E47</f>
        <v>0.4220560946</v>
      </c>
      <c r="Q47" s="14">
        <f>EMEP_PM10!$D47/EMEP_PM10!$E47</f>
        <v>0</v>
      </c>
      <c r="R47" s="14">
        <f>EMEP_PM10!$F47/EMEP_PM10!$E47</f>
        <v>0.2487393283</v>
      </c>
      <c r="S47" s="14">
        <f>EMEP_PM10!$G47/EMEP_PM10!$E47</f>
        <v>1.028843519</v>
      </c>
      <c r="T47" s="14">
        <f>EMEP_PM10!$H47/EMEP_PM10!$E47</f>
        <v>0.1577940294</v>
      </c>
      <c r="U47" s="14">
        <f>EMEP_PM10!$I47/EMEP_PM10!$E47</f>
        <v>0.06470924478</v>
      </c>
      <c r="V47" s="14">
        <f>EMEP_PM10!$J47/EMEP_PM10!$E47</f>
        <v>0</v>
      </c>
      <c r="W47" s="14">
        <f>EMEP_PM10!$K47/EMEP_PM10!$E47</f>
        <v>0.04826679984</v>
      </c>
      <c r="X47" s="14">
        <f>EMEP_PM10!$L47/EMEP_PM10!$E47</f>
        <v>0.07545794926</v>
      </c>
      <c r="Y47" s="14">
        <f>EMEP_PM10!$M47/EMEP_PM10!$E47</f>
        <v>0.9664839167</v>
      </c>
      <c r="Z47" s="14">
        <f>EMEP_PM10!$N47/EMEP_PM10!$E47</f>
        <v>0.5338307773</v>
      </c>
    </row>
    <row r="48" ht="15.75" customHeight="1">
      <c r="A48" s="15"/>
      <c r="B48" s="9" t="s">
        <v>240</v>
      </c>
      <c r="C48" s="45">
        <v>1767744.0</v>
      </c>
      <c r="D48" s="46">
        <v>0.0</v>
      </c>
      <c r="E48" s="47">
        <v>2549101.0</v>
      </c>
      <c r="F48" s="48">
        <v>1366468.0</v>
      </c>
      <c r="G48" s="45">
        <v>4969387.0</v>
      </c>
      <c r="H48" s="45">
        <v>566709.0</v>
      </c>
      <c r="I48" s="45">
        <v>292818.0</v>
      </c>
      <c r="J48" s="45">
        <v>0.0</v>
      </c>
      <c r="K48" s="48">
        <v>178494.0</v>
      </c>
      <c r="L48" s="48">
        <v>203980.0</v>
      </c>
      <c r="M48" s="45">
        <v>498364.0</v>
      </c>
      <c r="N48" s="45">
        <v>1067341.0</v>
      </c>
      <c r="P48" s="14">
        <f>EMEP_PM10!$C48/EMEP_PM10!$E48</f>
        <v>0.693477426</v>
      </c>
      <c r="Q48" s="14">
        <f>EMEP_PM10!$D48/EMEP_PM10!$E48</f>
        <v>0</v>
      </c>
      <c r="R48" s="14">
        <f>EMEP_PM10!$F48/EMEP_PM10!$E48</f>
        <v>0.5360587909</v>
      </c>
      <c r="S48" s="14">
        <f>EMEP_PM10!$G48/EMEP_PM10!$E48</f>
        <v>1.949466498</v>
      </c>
      <c r="T48" s="14">
        <f>EMEP_PM10!$H48/EMEP_PM10!$E48</f>
        <v>0.2223172012</v>
      </c>
      <c r="U48" s="14">
        <f>EMEP_PM10!$I48/EMEP_PM10!$E48</f>
        <v>0.1148710859</v>
      </c>
      <c r="V48" s="14">
        <f>EMEP_PM10!$J48/EMEP_PM10!$E48</f>
        <v>0</v>
      </c>
      <c r="W48" s="14">
        <f>EMEP_PM10!$K48/EMEP_PM10!$E48</f>
        <v>0.07002233336</v>
      </c>
      <c r="X48" s="14">
        <f>EMEP_PM10!$L48/EMEP_PM10!$E48</f>
        <v>0.08002036797</v>
      </c>
      <c r="Y48" s="14">
        <f>EMEP_PM10!$M48/EMEP_PM10!$E48</f>
        <v>0.1955057881</v>
      </c>
      <c r="Z48" s="14">
        <f>EMEP_PM10!$N48/EMEP_PM10!$E48</f>
        <v>0.4187127148</v>
      </c>
    </row>
    <row r="49" ht="15.75" customHeight="1">
      <c r="A49" s="15"/>
      <c r="B49" s="9" t="s">
        <v>241</v>
      </c>
      <c r="C49" s="45">
        <v>2633245.0</v>
      </c>
      <c r="D49" s="46">
        <v>0.0</v>
      </c>
      <c r="E49" s="47">
        <v>2502720.0</v>
      </c>
      <c r="F49" s="13">
        <v>1630226.0</v>
      </c>
      <c r="G49" s="10">
        <v>5811138.0</v>
      </c>
      <c r="H49" s="10">
        <v>1254691.0</v>
      </c>
      <c r="I49" s="10">
        <v>546830.0</v>
      </c>
      <c r="J49" s="10">
        <v>387439.0</v>
      </c>
      <c r="K49" s="48">
        <v>170436.0</v>
      </c>
      <c r="L49" s="48">
        <v>774529.0</v>
      </c>
      <c r="M49" s="45">
        <v>302454.0</v>
      </c>
      <c r="N49" s="45">
        <v>1246583.0</v>
      </c>
      <c r="P49" s="14">
        <f>EMEP_PM10!$C49/EMEP_PM10!$E49</f>
        <v>1.052153257</v>
      </c>
      <c r="Q49" s="14">
        <f>EMEP_PM10!$D49/EMEP_PM10!$E49</f>
        <v>0</v>
      </c>
      <c r="R49" s="14">
        <f>EMEP_PM10!$F49/EMEP_PM10!$E49</f>
        <v>0.6513816967</v>
      </c>
      <c r="S49" s="14">
        <f>EMEP_PM10!$G49/EMEP_PM10!$E49</f>
        <v>2.321928941</v>
      </c>
      <c r="T49" s="14">
        <f>EMEP_PM10!$H49/EMEP_PM10!$E49</f>
        <v>0.5013309519</v>
      </c>
      <c r="U49" s="14">
        <f>EMEP_PM10!$I49/EMEP_PM10!$E49</f>
        <v>0.2184942782</v>
      </c>
      <c r="V49" s="14">
        <f>EMEP_PM10!$J49/EMEP_PM10!$E49</f>
        <v>0.1548071698</v>
      </c>
      <c r="W49" s="14">
        <f>EMEP_PM10!$K49/EMEP_PM10!$E49</f>
        <v>0.06810030687</v>
      </c>
      <c r="X49" s="14">
        <f>EMEP_PM10!$L49/EMEP_PM10!$E49</f>
        <v>0.3094748913</v>
      </c>
      <c r="Y49" s="14">
        <f>EMEP_PM10!$M49/EMEP_PM10!$E49</f>
        <v>0.1208501151</v>
      </c>
      <c r="Z49" s="14">
        <f>EMEP_PM10!$N49/EMEP_PM10!$E49</f>
        <v>0.4980912767</v>
      </c>
    </row>
    <row r="50" ht="15.75" customHeight="1">
      <c r="A50" s="16"/>
      <c r="B50" s="9" t="s">
        <v>242</v>
      </c>
      <c r="C50" s="45">
        <v>684221.0</v>
      </c>
      <c r="D50" s="46">
        <v>158605.0</v>
      </c>
      <c r="E50" s="47">
        <v>3003285.0</v>
      </c>
      <c r="F50" s="13">
        <v>1355775.0</v>
      </c>
      <c r="G50" s="10">
        <v>378379.0</v>
      </c>
      <c r="H50" s="10">
        <v>696729.0</v>
      </c>
      <c r="I50" s="10">
        <v>122013.0</v>
      </c>
      <c r="J50" s="10">
        <v>0.0</v>
      </c>
      <c r="K50" s="48">
        <v>0.0</v>
      </c>
      <c r="L50" s="48">
        <v>197331.0</v>
      </c>
      <c r="M50" s="45">
        <v>141462.0</v>
      </c>
      <c r="N50" s="45">
        <v>929632.0</v>
      </c>
      <c r="P50" s="14">
        <f>EMEP_PM10!$C50/EMEP_PM10!$E50</f>
        <v>0.2278241992</v>
      </c>
      <c r="Q50" s="14">
        <f>EMEP_PM10!$D50/EMEP_PM10!$E50</f>
        <v>0.05281050583</v>
      </c>
      <c r="R50" s="14">
        <f>EMEP_PM10!$F50/EMEP_PM10!$E50</f>
        <v>0.4514306834</v>
      </c>
      <c r="S50" s="14">
        <f>EMEP_PM10!$G50/EMEP_PM10!$E50</f>
        <v>0.1259883761</v>
      </c>
      <c r="T50" s="14">
        <f>EMEP_PM10!$H50/EMEP_PM10!$E50</f>
        <v>0.2319889721</v>
      </c>
      <c r="U50" s="14">
        <f>EMEP_PM10!$I50/EMEP_PM10!$E50</f>
        <v>0.04062651397</v>
      </c>
      <c r="V50" s="14">
        <f>EMEP_PM10!$J50/EMEP_PM10!$E50</f>
        <v>0</v>
      </c>
      <c r="W50" s="14">
        <f>EMEP_PM10!$K50/EMEP_PM10!$E50</f>
        <v>0</v>
      </c>
      <c r="X50" s="14">
        <f>EMEP_PM10!$L50/EMEP_PM10!$E50</f>
        <v>0.06570505297</v>
      </c>
      <c r="Y50" s="14">
        <f>EMEP_PM10!$M50/EMEP_PM10!$E50</f>
        <v>0.04710242285</v>
      </c>
      <c r="Z50" s="14">
        <f>EMEP_PM10!$N50/EMEP_PM10!$E50</f>
        <v>0.3095383888</v>
      </c>
    </row>
    <row r="51" ht="15.75" customHeight="1">
      <c r="A51" s="8" t="s">
        <v>43</v>
      </c>
      <c r="B51" s="9" t="s">
        <v>243</v>
      </c>
      <c r="C51" s="45">
        <v>3015568.0</v>
      </c>
      <c r="D51" s="46">
        <v>515770.0</v>
      </c>
      <c r="E51" s="47">
        <v>2524952.0</v>
      </c>
      <c r="F51" s="48">
        <v>4636127.0</v>
      </c>
      <c r="G51" s="45">
        <v>4664780.0</v>
      </c>
      <c r="H51" s="45">
        <v>1406629.0</v>
      </c>
      <c r="I51" s="45">
        <v>2700227.0</v>
      </c>
      <c r="J51" s="45">
        <v>0.0</v>
      </c>
      <c r="K51" s="48">
        <v>1370196.0</v>
      </c>
      <c r="L51" s="48">
        <v>331963.0</v>
      </c>
      <c r="M51" s="45">
        <v>653984.0</v>
      </c>
      <c r="N51" s="45">
        <v>2982385.0</v>
      </c>
      <c r="P51" s="14">
        <f>EMEP_PM10!$C51/EMEP_PM10!$E51</f>
        <v>1.19430706</v>
      </c>
      <c r="Q51" s="14">
        <f>EMEP_PM10!$D51/EMEP_PM10!$E51</f>
        <v>0.2042692297</v>
      </c>
      <c r="R51" s="14">
        <f>EMEP_PM10!$F51/EMEP_PM10!$E51</f>
        <v>1.836124806</v>
      </c>
      <c r="S51" s="14">
        <f>EMEP_PM10!$G51/EMEP_PM10!$E51</f>
        <v>1.847472744</v>
      </c>
      <c r="T51" s="14">
        <f>EMEP_PM10!$H51/EMEP_PM10!$E51</f>
        <v>0.5570913823</v>
      </c>
      <c r="U51" s="14">
        <f>EMEP_PM10!$I51/EMEP_PM10!$E51</f>
        <v>1.069417161</v>
      </c>
      <c r="V51" s="14">
        <f>EMEP_PM10!$J51/EMEP_PM10!$E51</f>
        <v>0</v>
      </c>
      <c r="W51" s="14">
        <f>EMEP_PM10!$K51/EMEP_PM10!$E51</f>
        <v>0.5426621971</v>
      </c>
      <c r="X51" s="14" t="str">
        <f>#REF!/EMEP_PM10!$E51</f>
        <v>#REF!</v>
      </c>
      <c r="Y51" s="14">
        <f>EMEP_PM10!$M51/EMEP_PM10!$E51</f>
        <v>0.2590084881</v>
      </c>
      <c r="Z51" s="14">
        <f>EMEP_PM10!$N51/EMEP_PM10!$E51</f>
        <v>1.181165028</v>
      </c>
    </row>
    <row r="52" ht="15.75" customHeight="1">
      <c r="A52" s="15"/>
      <c r="B52" s="9" t="s">
        <v>244</v>
      </c>
      <c r="C52" s="45">
        <v>3243984.0</v>
      </c>
      <c r="D52" s="46">
        <v>655067.0</v>
      </c>
      <c r="E52" s="47">
        <v>2501465.0</v>
      </c>
      <c r="F52" s="48">
        <v>4349582.0</v>
      </c>
      <c r="G52" s="45">
        <v>7872205.0</v>
      </c>
      <c r="H52" s="45">
        <v>1650675.0</v>
      </c>
      <c r="I52" s="45">
        <v>1301130.0</v>
      </c>
      <c r="J52" s="45">
        <v>0.0</v>
      </c>
      <c r="K52" s="38">
        <v>1061306.0</v>
      </c>
      <c r="L52" s="48">
        <v>343611.0</v>
      </c>
      <c r="M52" s="45">
        <v>1729774.0</v>
      </c>
      <c r="N52" s="45">
        <v>3259560.0</v>
      </c>
      <c r="P52" s="14">
        <f>EMEP_PM10!$C52/EMEP_PM10!$E52</f>
        <v>1.296833655</v>
      </c>
      <c r="Q52" s="14">
        <f>EMEP_PM10!$D52/EMEP_PM10!$E52</f>
        <v>0.2618733422</v>
      </c>
      <c r="R52" s="14">
        <f>EMEP_PM10!$F52/EMEP_PM10!$E52</f>
        <v>1.738813855</v>
      </c>
      <c r="S52" s="14">
        <f>EMEP_PM10!$G52/EMEP_PM10!$E52</f>
        <v>3.147037836</v>
      </c>
      <c r="T52" s="14">
        <f>EMEP_PM10!$H52/EMEP_PM10!$E52</f>
        <v>0.6598833084</v>
      </c>
      <c r="U52" s="14">
        <f>EMEP_PM10!$I52/EMEP_PM10!$E52</f>
        <v>0.5201471937</v>
      </c>
      <c r="V52" s="14">
        <f>EMEP_PM10!$J52/EMEP_PM10!$E52</f>
        <v>0</v>
      </c>
      <c r="W52" s="14">
        <f>EMEP_PM10!$L51/EMEP_PM10!$E52</f>
        <v>0.1327074334</v>
      </c>
      <c r="X52" s="14">
        <f>EMEP_PM10!$L52/EMEP_PM10!$E52</f>
        <v>0.1373639048</v>
      </c>
      <c r="Y52" s="14">
        <f>EMEP_PM10!$M52/EMEP_PM10!$E52</f>
        <v>0.6915043784</v>
      </c>
      <c r="Z52" s="14">
        <f>EMEP_PM10!$N52/EMEP_PM10!$E52</f>
        <v>1.303060407</v>
      </c>
    </row>
    <row r="53" ht="15.75" customHeight="1">
      <c r="A53" s="15"/>
      <c r="B53" s="9" t="s">
        <v>245</v>
      </c>
      <c r="C53" s="45">
        <v>3015568.0</v>
      </c>
      <c r="D53" s="46">
        <v>502786.0</v>
      </c>
      <c r="E53" s="47">
        <v>2044574.0</v>
      </c>
      <c r="F53" s="48">
        <v>2925768.0</v>
      </c>
      <c r="G53" s="45">
        <v>8814091.0</v>
      </c>
      <c r="H53" s="45">
        <v>5531683.0</v>
      </c>
      <c r="I53" s="45">
        <v>2700227.0</v>
      </c>
      <c r="J53" s="45">
        <v>0.0</v>
      </c>
      <c r="K53" s="48">
        <v>358994.0</v>
      </c>
      <c r="L53" s="48">
        <v>349636.0</v>
      </c>
      <c r="M53" s="45">
        <v>242542.0</v>
      </c>
      <c r="N53" s="45">
        <v>4672973.0</v>
      </c>
      <c r="P53" s="14">
        <f>EMEP_PM10!$C53/EMEP_PM10!$E53</f>
        <v>1.474912622</v>
      </c>
      <c r="Q53" s="14">
        <f>EMEP_PM10!$D53/EMEP_PM10!$E53</f>
        <v>0.2459123514</v>
      </c>
      <c r="R53" s="14">
        <f>EMEP_PM10!$F53/EMEP_PM10!$E53</f>
        <v>1.430991493</v>
      </c>
      <c r="S53" s="14">
        <f>EMEP_PM10!$G53/EMEP_PM10!$E53</f>
        <v>4.310966979</v>
      </c>
      <c r="T53" s="14">
        <f>EMEP_PM10!$H53/EMEP_PM10!$E53</f>
        <v>2.705543062</v>
      </c>
      <c r="U53" s="14">
        <f>EMEP_PM10!$I53/EMEP_PM10!$E53</f>
        <v>1.320679516</v>
      </c>
      <c r="V53" s="14">
        <f>EMEP_PM10!$J53/EMEP_PM10!$E53</f>
        <v>0</v>
      </c>
      <c r="W53" s="14">
        <f>EMEP_PM10!$K53/EMEP_PM10!$E53</f>
        <v>0.1755837646</v>
      </c>
      <c r="X53" s="14">
        <f>EMEP_PM10!$L53/EMEP_PM10!$E53</f>
        <v>0.1710067721</v>
      </c>
      <c r="Y53" s="14">
        <f>EMEP_PM10!$M53/EMEP_PM10!$E53</f>
        <v>0.1186271566</v>
      </c>
      <c r="Z53" s="14">
        <f>EMEP_PM10!$N53/EMEP_PM10!$E53</f>
        <v>2.285548481</v>
      </c>
    </row>
    <row r="54" ht="15.75" customHeight="1">
      <c r="A54" s="15"/>
      <c r="B54" s="9" t="s">
        <v>246</v>
      </c>
      <c r="C54" s="45">
        <v>1089400.0</v>
      </c>
      <c r="D54" s="46">
        <v>199549.0</v>
      </c>
      <c r="E54" s="47">
        <v>3103564.0</v>
      </c>
      <c r="F54" s="48">
        <v>853840.0</v>
      </c>
      <c r="G54" s="45">
        <v>3352579.0</v>
      </c>
      <c r="H54" s="45">
        <v>1016246.0</v>
      </c>
      <c r="I54" s="45">
        <v>402502.0</v>
      </c>
      <c r="J54" s="45">
        <v>0.0</v>
      </c>
      <c r="K54" s="48">
        <v>236099.0</v>
      </c>
      <c r="L54" s="48">
        <v>72332.0</v>
      </c>
      <c r="M54" s="45">
        <v>66592.0</v>
      </c>
      <c r="N54" s="45">
        <v>1212549.0</v>
      </c>
      <c r="P54" s="14">
        <f>EMEP_PM10!$C54/EMEP_PM10!$E54</f>
        <v>0.3510157999</v>
      </c>
      <c r="Q54" s="14">
        <f>EMEP_PM10!$D54/EMEP_PM10!$E54</f>
        <v>0.06429672467</v>
      </c>
      <c r="R54" s="14">
        <f>EMEP_PM10!$F54/EMEP_PM10!$E54</f>
        <v>0.2751159635</v>
      </c>
      <c r="S54" s="14">
        <f>EMEP_PM10!$G54/EMEP_PM10!$E54</f>
        <v>1.080235175</v>
      </c>
      <c r="T54" s="14">
        <f>EMEP_PM10!$H54/EMEP_PM10!$E54</f>
        <v>0.3274448344</v>
      </c>
      <c r="U54" s="14">
        <f>EMEP_PM10!$I54/EMEP_PM10!$E54</f>
        <v>0.1296902529</v>
      </c>
      <c r="V54" s="14">
        <f>EMEP_PM10!$J54/EMEP_PM10!$E54</f>
        <v>0</v>
      </c>
      <c r="W54" s="14">
        <f>EMEP_PM10!$K54/EMEP_PM10!$E54</f>
        <v>0.07607350775</v>
      </c>
      <c r="X54" s="14">
        <f>EMEP_PM10!$L54/EMEP_PM10!$E54</f>
        <v>0.02330610872</v>
      </c>
      <c r="Y54" s="14">
        <f>EMEP_PM10!$M54/EMEP_PM10!$E54</f>
        <v>0.02145662213</v>
      </c>
      <c r="Z54" s="14">
        <f>EMEP_PM10!$N54/EMEP_PM10!$E54</f>
        <v>0.3906956647</v>
      </c>
    </row>
    <row r="55" ht="15.75" customHeight="1">
      <c r="A55" s="15"/>
      <c r="B55" s="9" t="s">
        <v>247</v>
      </c>
      <c r="C55" s="45">
        <v>3692252.0</v>
      </c>
      <c r="D55" s="46">
        <v>16213.0</v>
      </c>
      <c r="E55" s="47">
        <v>2422170.0</v>
      </c>
      <c r="F55" s="48">
        <v>1868896.0</v>
      </c>
      <c r="G55" s="45">
        <v>1.1350592E7</v>
      </c>
      <c r="H55" s="45">
        <v>5554894.0</v>
      </c>
      <c r="I55" s="45">
        <v>2124823.0</v>
      </c>
      <c r="J55" s="45">
        <v>0.0</v>
      </c>
      <c r="K55" s="48">
        <v>157497.0</v>
      </c>
      <c r="L55" s="48">
        <v>254897.0</v>
      </c>
      <c r="M55" s="45">
        <v>0.0</v>
      </c>
      <c r="N55" s="45">
        <v>1494069.0</v>
      </c>
      <c r="P55" s="14">
        <f>EMEP_PM10!$C55/EMEP_PM10!$E55</f>
        <v>1.524357085</v>
      </c>
      <c r="Q55" s="14">
        <f>EMEP_PM10!$D55/EMEP_PM10!$E55</f>
        <v>0.006693584678</v>
      </c>
      <c r="R55" s="14">
        <f>EMEP_PM10!$F55/EMEP_PM10!$E55</f>
        <v>0.7715792038</v>
      </c>
      <c r="S55" s="14">
        <f>EMEP_PM10!$G55/EMEP_PM10!$E55</f>
        <v>4.686125251</v>
      </c>
      <c r="T55" s="14">
        <f>EMEP_PM10!$H55/EMEP_PM10!$E55</f>
        <v>2.293354306</v>
      </c>
      <c r="U55" s="14">
        <f>EMEP_PM10!$I55/EMEP_PM10!$E55</f>
        <v>0.8772394175</v>
      </c>
      <c r="V55" s="14">
        <f>EMEP_PM10!$J55/EMEP_PM10!$E55</f>
        <v>0</v>
      </c>
      <c r="W55" s="14">
        <f>EMEP_PM10!$K55/EMEP_PM10!$E55</f>
        <v>0.06502309912</v>
      </c>
      <c r="X55" s="14">
        <f>EMEP_PM10!$L55/EMEP_PM10!$E55</f>
        <v>0.1052349752</v>
      </c>
      <c r="Y55" s="14">
        <f>EMEP_PM10!$M55/EMEP_PM10!$E55</f>
        <v>0</v>
      </c>
      <c r="Z55" s="14">
        <f>EMEP_PM10!$N55/EMEP_PM10!$E55</f>
        <v>0.6168307757</v>
      </c>
    </row>
    <row r="56" ht="15.75" customHeight="1">
      <c r="A56" s="15"/>
      <c r="B56" s="9" t="s">
        <v>248</v>
      </c>
      <c r="C56" s="45">
        <v>2829725.0</v>
      </c>
      <c r="D56" s="46">
        <v>352456.0</v>
      </c>
      <c r="E56" s="47">
        <v>2756791.0</v>
      </c>
      <c r="F56" s="48">
        <v>1660677.0</v>
      </c>
      <c r="G56" s="45">
        <v>9561287.0</v>
      </c>
      <c r="H56" s="45">
        <v>1696300.0</v>
      </c>
      <c r="I56" s="45">
        <v>831099.0</v>
      </c>
      <c r="J56" s="45">
        <v>0.0</v>
      </c>
      <c r="K56" s="48">
        <v>199836.0</v>
      </c>
      <c r="L56" s="48">
        <v>255499.0</v>
      </c>
      <c r="M56" s="45">
        <v>0.0</v>
      </c>
      <c r="N56" s="45">
        <v>1495463.0</v>
      </c>
      <c r="P56" s="14">
        <f>EMEP_PM10!$C56/EMEP_PM10!$E56</f>
        <v>1.026456122</v>
      </c>
      <c r="Q56" s="14">
        <f>EMEP_PM10!$D56/EMEP_PM10!$E56</f>
        <v>0.1278500982</v>
      </c>
      <c r="R56" s="14">
        <f>EMEP_PM10!$F56/EMEP_PM10!$E56</f>
        <v>0.6023949585</v>
      </c>
      <c r="S56" s="14">
        <f>EMEP_PM10!$G56/EMEP_PM10!$E56</f>
        <v>3.468266909</v>
      </c>
      <c r="T56" s="14">
        <f>EMEP_PM10!$H56/EMEP_PM10!$E56</f>
        <v>0.6153168666</v>
      </c>
      <c r="U56" s="14">
        <f>EMEP_PM10!$I56/EMEP_PM10!$E56</f>
        <v>0.3014733435</v>
      </c>
      <c r="V56" s="14">
        <f>EMEP_PM10!$J56/EMEP_PM10!$E56</f>
        <v>0</v>
      </c>
      <c r="W56" s="14">
        <f>EMEP_PM10!$K56/EMEP_PM10!$E56</f>
        <v>0.07248862899</v>
      </c>
      <c r="X56" s="14">
        <f>EMEP_PM10!$L56/EMEP_PM10!$E56</f>
        <v>0.09267985857</v>
      </c>
      <c r="Y56" s="14">
        <f>EMEP_PM10!$M56/EMEP_PM10!$E56</f>
        <v>0</v>
      </c>
      <c r="Z56" s="14">
        <f>EMEP_PM10!$N56/EMEP_PM10!$E56</f>
        <v>0.5424651343</v>
      </c>
    </row>
    <row r="57" ht="15.75" customHeight="1">
      <c r="A57" s="15"/>
      <c r="B57" s="9" t="s">
        <v>249</v>
      </c>
      <c r="C57" s="45">
        <v>2129700.0</v>
      </c>
      <c r="D57" s="46">
        <v>263571.0</v>
      </c>
      <c r="E57" s="47">
        <v>2258675.0</v>
      </c>
      <c r="F57" s="48">
        <v>1732519.0</v>
      </c>
      <c r="G57" s="45">
        <v>5160983.0</v>
      </c>
      <c r="H57" s="45">
        <v>1014524.0</v>
      </c>
      <c r="I57" s="45">
        <v>577908.0</v>
      </c>
      <c r="J57" s="45">
        <v>0.0</v>
      </c>
      <c r="K57" s="48">
        <v>402925.0</v>
      </c>
      <c r="L57" s="48">
        <v>300492.0</v>
      </c>
      <c r="M57" s="45">
        <v>1557057.0</v>
      </c>
      <c r="N57" s="45">
        <v>2466099.0</v>
      </c>
      <c r="P57" s="14">
        <f>EMEP_PM10!$C57/EMEP_PM10!$E57</f>
        <v>0.942897938</v>
      </c>
      <c r="Q57" s="14">
        <f>EMEP_PM10!$D57/EMEP_PM10!$E57</f>
        <v>0.1166927513</v>
      </c>
      <c r="R57" s="14">
        <f>EMEP_PM10!$F57/EMEP_PM10!$E57</f>
        <v>0.7670510366</v>
      </c>
      <c r="S57" s="14">
        <f>EMEP_PM10!$G57/EMEP_PM10!$E57</f>
        <v>2.28496043</v>
      </c>
      <c r="T57" s="14">
        <f>EMEP_PM10!$H57/EMEP_PM10!$E57</f>
        <v>0.4491677643</v>
      </c>
      <c r="U57" s="14">
        <f>EMEP_PM10!$I57/EMEP_PM10!$E57</f>
        <v>0.2558615117</v>
      </c>
      <c r="V57" s="14">
        <f>EMEP_PM10!$J57/EMEP_PM10!$E57</f>
        <v>0</v>
      </c>
      <c r="W57" s="14">
        <f>EMEP_PM10!$K57/EMEP_PM10!$E57</f>
        <v>0.1783899853</v>
      </c>
      <c r="X57" s="14">
        <f>EMEP_PM10!$L57/EMEP_PM10!$E57</f>
        <v>0.1330390605</v>
      </c>
      <c r="Y57" s="14" t="str">
        <f>#REF!/EMEP_PM10!$E57</f>
        <v>#REF!</v>
      </c>
      <c r="Z57" s="14">
        <f>EMEP_PM10!$N57/EMEP_PM10!$E57</f>
        <v>1.091834372</v>
      </c>
    </row>
    <row r="58" ht="15.75" customHeight="1">
      <c r="A58" s="16"/>
      <c r="B58" s="54" t="s">
        <v>250</v>
      </c>
      <c r="C58" s="45">
        <v>804867.0</v>
      </c>
      <c r="D58" s="45">
        <v>734263.0</v>
      </c>
      <c r="E58" s="45">
        <v>3070800.0</v>
      </c>
      <c r="F58" s="45">
        <v>5391623.0</v>
      </c>
      <c r="G58" s="45">
        <v>200842.0</v>
      </c>
      <c r="H58" s="45">
        <v>758512.0</v>
      </c>
      <c r="I58" s="45">
        <v>495609.0</v>
      </c>
      <c r="J58" s="45">
        <v>10462.0</v>
      </c>
      <c r="K58" s="45">
        <v>1906364.0</v>
      </c>
      <c r="L58" s="45">
        <v>0.0</v>
      </c>
      <c r="M58" s="38">
        <v>0.0</v>
      </c>
      <c r="N58" s="45">
        <v>1399096.0</v>
      </c>
      <c r="P58" s="14">
        <f>EMEP_PM10!$C58/EMEP_PM10!$E58</f>
        <v>0.2621033607</v>
      </c>
      <c r="Q58" s="14">
        <f>EMEP_PM10!$D58/EMEP_PM10!$E58</f>
        <v>0.2391113065</v>
      </c>
      <c r="R58" s="14">
        <f>EMEP_PM10!$F58/EMEP_PM10!$E58</f>
        <v>1.75577146</v>
      </c>
      <c r="S58" s="14">
        <f>EMEP_PM10!$G58/EMEP_PM10!$E58</f>
        <v>0.06540380357</v>
      </c>
      <c r="T58" s="14">
        <f>EMEP_PM10!$H58/EMEP_PM10!$E58</f>
        <v>0.2470079458</v>
      </c>
      <c r="U58" s="14">
        <f>EMEP_PM10!$I58/EMEP_PM10!$E58</f>
        <v>0.1613940993</v>
      </c>
      <c r="V58" s="14">
        <f>EMEP_PM10!$J58/EMEP_PM10!$E58</f>
        <v>0.00340692979</v>
      </c>
      <c r="W58" s="14">
        <f>EMEP_PM10!$K58/EMEP_PM10!$E58</f>
        <v>0.6208036994</v>
      </c>
      <c r="X58" s="14">
        <f>EMEP_PM10!$L58/EMEP_PM10!$E58</f>
        <v>0</v>
      </c>
      <c r="Y58" s="14">
        <f>EMEP_PM10!$M57/EMEP_PM10!$E58</f>
        <v>0.5070525596</v>
      </c>
      <c r="Z58" s="14">
        <f>EMEP_PM10!$N58/EMEP_PM10!$E58</f>
        <v>0.4556128696</v>
      </c>
    </row>
    <row r="59" ht="15.75" customHeight="1">
      <c r="A59" s="8" t="s">
        <v>52</v>
      </c>
      <c r="B59" s="9" t="s">
        <v>251</v>
      </c>
      <c r="C59" s="45">
        <v>4533497.0</v>
      </c>
      <c r="D59" s="45">
        <v>0.0</v>
      </c>
      <c r="E59" s="45">
        <v>1903580.0</v>
      </c>
      <c r="F59" s="45">
        <v>2216744.0</v>
      </c>
      <c r="G59" s="45">
        <v>1.4294574E7</v>
      </c>
      <c r="H59" s="45">
        <v>2.5814932E7</v>
      </c>
      <c r="I59" s="45">
        <v>4166057.0</v>
      </c>
      <c r="J59" s="45">
        <v>0.0</v>
      </c>
      <c r="K59" s="45">
        <v>123345.0</v>
      </c>
      <c r="L59" s="45">
        <v>143372.0</v>
      </c>
      <c r="M59" s="45">
        <v>0.0</v>
      </c>
      <c r="N59" s="45">
        <v>3897843.0</v>
      </c>
      <c r="P59" s="14">
        <f>EMEP_PM10!$C59/EMEP_PM10!$E59</f>
        <v>2.381563685</v>
      </c>
      <c r="Q59" s="14">
        <f>EMEP_PM10!$D59/EMEP_PM10!$E59</f>
        <v>0</v>
      </c>
      <c r="R59" s="14">
        <f>EMEP_PM10!$F59/EMEP_PM10!$E59</f>
        <v>1.16451318</v>
      </c>
      <c r="S59" s="14">
        <f>EMEP_PM10!$G59/EMEP_PM10!$E59</f>
        <v>7.509310877</v>
      </c>
      <c r="T59" s="14">
        <f>EMEP_PM10!$H59/EMEP_PM10!$E59</f>
        <v>13.56125406</v>
      </c>
      <c r="U59" s="14">
        <f>EMEP_PM10!$I59/EMEP_PM10!$E59</f>
        <v>2.188537913</v>
      </c>
      <c r="V59" s="14">
        <f>EMEP_PM10!$J59/EMEP_PM10!$E59</f>
        <v>0</v>
      </c>
      <c r="W59" s="14">
        <f>EMEP_PM10!$K59/EMEP_PM10!$E59</f>
        <v>0.06479633112</v>
      </c>
      <c r="X59" s="14">
        <f>EMEP_PM10!$L59/EMEP_PM10!$E59</f>
        <v>0.07531703422</v>
      </c>
      <c r="Y59" s="14">
        <f>EMEP_PM10!$M59/EMEP_PM10!$E59</f>
        <v>0</v>
      </c>
      <c r="Z59" s="14">
        <f>EMEP_PM10!$N59/EMEP_PM10!$E59</f>
        <v>2.047638134</v>
      </c>
    </row>
    <row r="60" ht="15.75" customHeight="1">
      <c r="A60" s="15"/>
      <c r="B60" s="9" t="s">
        <v>252</v>
      </c>
      <c r="C60" s="45">
        <v>3441255.0</v>
      </c>
      <c r="D60" s="46">
        <v>0.0</v>
      </c>
      <c r="E60" s="47">
        <v>2504921.0</v>
      </c>
      <c r="F60" s="45">
        <v>1755725.0</v>
      </c>
      <c r="G60" s="45">
        <v>1.0744888E7</v>
      </c>
      <c r="H60" s="45">
        <v>1.1942184E7</v>
      </c>
      <c r="I60" s="45">
        <v>2276125.0</v>
      </c>
      <c r="J60" s="46">
        <v>0.0</v>
      </c>
      <c r="K60" s="46">
        <v>112671.0</v>
      </c>
      <c r="L60" s="46">
        <v>128348.0</v>
      </c>
      <c r="M60" s="45">
        <v>0.0</v>
      </c>
      <c r="N60" s="45">
        <v>1543535.0</v>
      </c>
      <c r="P60" s="14">
        <f>EMEP_PM10!$C60/EMEP_PM10!$E60</f>
        <v>1.373797816</v>
      </c>
      <c r="Q60" s="14">
        <f>EMEP_PM10!$D60/EMEP_PM10!$E60</f>
        <v>0</v>
      </c>
      <c r="R60" s="14">
        <f>EMEP_PM10!$F60/EMEP_PM10!$E60</f>
        <v>0.7009103281</v>
      </c>
      <c r="S60" s="14">
        <f>EMEP_PM10!$G60/EMEP_PM10!$E60</f>
        <v>4.289511725</v>
      </c>
      <c r="T60" s="14">
        <f>EMEP_PM10!$H60/EMEP_PM10!$E60</f>
        <v>4.767489274</v>
      </c>
      <c r="U60" s="14">
        <f>EMEP_PM10!$I60/EMEP_PM10!$E60</f>
        <v>0.9086613909</v>
      </c>
      <c r="V60" s="14">
        <f>EMEP_PM10!$J60/EMEP_PM10!$E60</f>
        <v>0</v>
      </c>
      <c r="W60" s="14">
        <f>EMEP_PM10!$K60/EMEP_PM10!$E60</f>
        <v>0.04497986164</v>
      </c>
      <c r="X60" s="14">
        <f>EMEP_PM10!$L60/EMEP_PM10!$E60</f>
        <v>0.05123834245</v>
      </c>
      <c r="Y60" s="14">
        <f>EMEP_PM10!$M60/EMEP_PM10!$E60</f>
        <v>0</v>
      </c>
      <c r="Z60" s="14">
        <f>EMEP_PM10!$N60/EMEP_PM10!$E60</f>
        <v>0.6162010698</v>
      </c>
    </row>
    <row r="61" ht="15.75" customHeight="1">
      <c r="A61" s="15"/>
      <c r="B61" s="9" t="s">
        <v>253</v>
      </c>
      <c r="C61" s="38">
        <v>5909212.0</v>
      </c>
      <c r="D61" s="46">
        <v>0.0</v>
      </c>
      <c r="E61" s="47">
        <v>2141305.0</v>
      </c>
      <c r="F61" s="45">
        <v>3021018.0</v>
      </c>
      <c r="G61" s="45">
        <v>1.7564497E7</v>
      </c>
      <c r="H61" s="45">
        <v>4.2219525E7</v>
      </c>
      <c r="I61" s="45">
        <v>7443578.0</v>
      </c>
      <c r="J61" s="46">
        <v>0.0</v>
      </c>
      <c r="K61" s="46">
        <v>125893.0</v>
      </c>
      <c r="L61" s="46">
        <v>160461.0</v>
      </c>
      <c r="M61" s="45">
        <v>0.0</v>
      </c>
      <c r="N61" s="45">
        <v>3854784.0</v>
      </c>
      <c r="P61" s="14" t="str">
        <f>#REF!/EMEP_PM10!$E61</f>
        <v>#REF!</v>
      </c>
      <c r="Q61" s="14">
        <f>EMEP_PM10!$D61/EMEP_PM10!$E61</f>
        <v>0</v>
      </c>
      <c r="R61" s="14">
        <f>EMEP_PM10!$F61/EMEP_PM10!$E61</f>
        <v>1.410830311</v>
      </c>
      <c r="S61" s="14">
        <f>EMEP_PM10!$G61/EMEP_PM10!$E61</f>
        <v>8.202706761</v>
      </c>
      <c r="T61" s="14">
        <f>EMEP_PM10!$H61/EMEP_PM10!$E61</f>
        <v>19.71672648</v>
      </c>
      <c r="U61" s="14">
        <f>EMEP_PM10!$I61/EMEP_PM10!$E61</f>
        <v>3.476187652</v>
      </c>
      <c r="V61" s="14">
        <f>EMEP_PM10!$J61/EMEP_PM10!$E61</f>
        <v>0</v>
      </c>
      <c r="W61" s="14">
        <f>EMEP_PM10!$K61/EMEP_PM10!$E61</f>
        <v>0.05879265214</v>
      </c>
      <c r="X61" s="14">
        <f>EMEP_PM10!$L61/EMEP_PM10!$E61</f>
        <v>0.0749360787</v>
      </c>
      <c r="Y61" s="14">
        <f>EMEP_PM10!$M61/EMEP_PM10!$E61</f>
        <v>0</v>
      </c>
      <c r="Z61" s="14">
        <f>EMEP_PM10!$N61/EMEP_PM10!$E61</f>
        <v>1.800203147</v>
      </c>
    </row>
    <row r="62" ht="15.75" customHeight="1">
      <c r="A62" s="15"/>
      <c r="B62" s="9" t="s">
        <v>254</v>
      </c>
      <c r="C62" s="45">
        <v>3195388.0</v>
      </c>
      <c r="D62" s="46">
        <v>0.0</v>
      </c>
      <c r="E62" s="47">
        <v>2557420.0</v>
      </c>
      <c r="F62" s="45">
        <v>2601271.0</v>
      </c>
      <c r="G62" s="45">
        <v>1.2794325E7</v>
      </c>
      <c r="H62" s="45">
        <v>1.1760979E7</v>
      </c>
      <c r="I62" s="45">
        <v>2467038.0</v>
      </c>
      <c r="J62" s="45">
        <v>0.0</v>
      </c>
      <c r="K62" s="46">
        <v>92821.0</v>
      </c>
      <c r="L62" s="46">
        <v>92612.0</v>
      </c>
      <c r="M62" s="45">
        <v>0.0</v>
      </c>
      <c r="N62" s="45">
        <v>997204.0</v>
      </c>
      <c r="P62" s="14">
        <f>EMEP_PM10!$C62/EMEP_PM10!$E62</f>
        <v>1.249457657</v>
      </c>
      <c r="Q62" s="14">
        <f>EMEP_PM10!$D62/EMEP_PM10!$E62</f>
        <v>0</v>
      </c>
      <c r="R62" s="14">
        <f>EMEP_PM10!$F62/EMEP_PM10!$E62</f>
        <v>1.017146577</v>
      </c>
      <c r="S62" s="14">
        <f>EMEP_PM10!$G62/EMEP_PM10!$E62</f>
        <v>5.002825113</v>
      </c>
      <c r="T62" s="14">
        <f>EMEP_PM10!$H62/EMEP_PM10!$E62</f>
        <v>4.598767117</v>
      </c>
      <c r="U62" s="14">
        <f>EMEP_PM10!$I62/EMEP_PM10!$E62</f>
        <v>0.9646589141</v>
      </c>
      <c r="V62" s="14" t="str">
        <f>#REF!/EMEP_PM10!$E62</f>
        <v>#REF!</v>
      </c>
      <c r="W62" s="14">
        <f>EMEP_PM10!$K62/EMEP_PM10!$E62</f>
        <v>0.03629478146</v>
      </c>
      <c r="X62" s="14">
        <f>EMEP_PM10!$L62/EMEP_PM10!$E62</f>
        <v>0.03621305847</v>
      </c>
      <c r="Y62" s="14">
        <f>EMEP_PM10!$M62/EMEP_PM10!$E62</f>
        <v>0</v>
      </c>
      <c r="Z62" s="14">
        <f>EMEP_PM10!$N62/EMEP_PM10!$E62</f>
        <v>0.3899257846</v>
      </c>
    </row>
    <row r="63" ht="15.75" customHeight="1">
      <c r="A63" s="15"/>
      <c r="B63" s="9" t="s">
        <v>255</v>
      </c>
      <c r="C63" s="45">
        <v>3425589.0</v>
      </c>
      <c r="D63" s="46">
        <v>0.0</v>
      </c>
      <c r="E63" s="47">
        <v>1866749.0</v>
      </c>
      <c r="F63" s="45">
        <v>3113210.0</v>
      </c>
      <c r="G63" s="45">
        <v>1.4019261E7</v>
      </c>
      <c r="H63" s="45">
        <v>2.2128237E7</v>
      </c>
      <c r="I63" s="45">
        <v>4065821.0</v>
      </c>
      <c r="J63" s="46">
        <v>0.0</v>
      </c>
      <c r="K63" s="46">
        <v>300115.0</v>
      </c>
      <c r="L63" s="46">
        <v>204672.0</v>
      </c>
      <c r="M63" s="45">
        <v>0.0</v>
      </c>
      <c r="N63" s="45">
        <v>1099055.0</v>
      </c>
      <c r="P63" s="14">
        <f>EMEP_PM10!$C63/EMEP_PM10!$E63</f>
        <v>1.835056025</v>
      </c>
      <c r="Q63" s="14">
        <f>EMEP_PM10!$D63/EMEP_PM10!$E63</f>
        <v>0</v>
      </c>
      <c r="R63" s="14">
        <f>EMEP_PM10!$F63/EMEP_PM10!$E63</f>
        <v>1.667717513</v>
      </c>
      <c r="S63" s="14">
        <f>EMEP_PM10!$G63/EMEP_PM10!$E63</f>
        <v>7.509987149</v>
      </c>
      <c r="T63" s="14">
        <f>EMEP_PM10!$H63/EMEP_PM10!$E63</f>
        <v>11.85388984</v>
      </c>
      <c r="U63" s="14">
        <f>EMEP_PM10!$I63/EMEP_PM10!$E63</f>
        <v>2.178022327</v>
      </c>
      <c r="V63" s="14">
        <f>EMEP_PM10!$J63/EMEP_PM10!$E63</f>
        <v>0</v>
      </c>
      <c r="W63" s="14">
        <f>EMEP_PM10!$K63/EMEP_PM10!$E63</f>
        <v>0.1607688018</v>
      </c>
      <c r="X63" s="14">
        <f>EMEP_PM10!$L63/EMEP_PM10!$E63</f>
        <v>0.1096408783</v>
      </c>
      <c r="Y63" s="14">
        <f>EMEP_PM10!$M63/EMEP_PM10!$E63</f>
        <v>0</v>
      </c>
      <c r="Z63" s="14">
        <f>EMEP_PM10!$N63/EMEP_PM10!$E63</f>
        <v>0.5887534961</v>
      </c>
    </row>
    <row r="64" ht="15.75" customHeight="1">
      <c r="A64" s="15"/>
      <c r="B64" s="9" t="s">
        <v>256</v>
      </c>
      <c r="C64" s="45">
        <v>3155143.0</v>
      </c>
      <c r="D64" s="46">
        <v>0.0</v>
      </c>
      <c r="E64" s="47">
        <v>1991810.0</v>
      </c>
      <c r="F64" s="45">
        <v>2868761.0</v>
      </c>
      <c r="G64" s="45">
        <v>8834154.0</v>
      </c>
      <c r="H64" s="45">
        <v>1.71167259E8</v>
      </c>
      <c r="I64" s="45">
        <v>3194907.0</v>
      </c>
      <c r="J64" s="46">
        <v>0.0</v>
      </c>
      <c r="K64" s="46">
        <v>0.0</v>
      </c>
      <c r="L64" s="46">
        <v>0.0</v>
      </c>
      <c r="M64" s="45">
        <v>0.0</v>
      </c>
      <c r="N64" s="45">
        <v>1858955.0</v>
      </c>
      <c r="P64" s="14">
        <f>EMEP_PM10!$C64/EMEP_PM10!$E64</f>
        <v>1.584058218</v>
      </c>
      <c r="Q64" s="14">
        <f>EMEP_PM10!$D64/EMEP_PM10!$E64</f>
        <v>0</v>
      </c>
      <c r="R64" s="14">
        <f>EMEP_PM10!$F64/EMEP_PM10!$E64</f>
        <v>1.44027844</v>
      </c>
      <c r="S64" s="14">
        <f>EMEP_PM10!$G64/EMEP_PM10!$E64</f>
        <v>4.435239305</v>
      </c>
      <c r="T64" s="14">
        <f>EMEP_PM10!$H64/EMEP_PM10!$E64</f>
        <v>85.93553552</v>
      </c>
      <c r="U64" s="14">
        <f>EMEP_PM10!$I64/EMEP_PM10!$E64</f>
        <v>1.60402197</v>
      </c>
      <c r="V64" s="14">
        <f>EMEP_PM10!$J64/EMEP_PM10!$E64</f>
        <v>0</v>
      </c>
      <c r="W64" s="14">
        <f>EMEP_PM10!$K64/EMEP_PM10!$E64</f>
        <v>0</v>
      </c>
      <c r="X64" s="14">
        <f>EMEP_PM10!$L64/EMEP_PM10!$E64</f>
        <v>0</v>
      </c>
      <c r="Y64" s="14">
        <f>EMEP_PM10!$M64/EMEP_PM10!$E64</f>
        <v>0</v>
      </c>
      <c r="Z64" s="14">
        <f>EMEP_PM10!$N64/EMEP_PM10!$E64</f>
        <v>0.9332993609</v>
      </c>
    </row>
    <row r="65" ht="15.75" customHeight="1">
      <c r="A65" s="15"/>
      <c r="B65" s="9" t="s">
        <v>257</v>
      </c>
      <c r="C65" s="45">
        <v>2043891.0</v>
      </c>
      <c r="D65" s="45">
        <v>0.0</v>
      </c>
      <c r="E65" s="45">
        <v>1993198.0</v>
      </c>
      <c r="F65" s="45">
        <v>1403161.0</v>
      </c>
      <c r="G65" s="45">
        <v>3554759.0</v>
      </c>
      <c r="H65" s="45">
        <v>1.0141014E7</v>
      </c>
      <c r="I65" s="45">
        <v>1443606.0</v>
      </c>
      <c r="J65" s="38">
        <v>0.0</v>
      </c>
      <c r="K65" s="45">
        <v>302509.0</v>
      </c>
      <c r="L65" s="45">
        <v>343793.0</v>
      </c>
      <c r="M65" s="45">
        <v>0.0</v>
      </c>
      <c r="N65" s="45">
        <v>2284146.0</v>
      </c>
      <c r="P65" s="14">
        <f>EMEP_PM10!$C65/EMEP_PM10!$E65</f>
        <v>1.025432998</v>
      </c>
      <c r="Q65" s="14">
        <f>EMEP_PM10!$D65/EMEP_PM10!$E65</f>
        <v>0</v>
      </c>
      <c r="R65" s="14">
        <f>EMEP_PM10!$F65/EMEP_PM10!$E65</f>
        <v>0.703974718</v>
      </c>
      <c r="S65" s="14">
        <f>EMEP_PM10!$G65/EMEP_PM10!$E65</f>
        <v>1.783444996</v>
      </c>
      <c r="T65" s="14">
        <f>EMEP_PM10!$H65/EMEP_PM10!$E65</f>
        <v>5.087810644</v>
      </c>
      <c r="U65" s="14">
        <f>EMEP_PM10!$I65/EMEP_PM10!$E65</f>
        <v>0.7242662294</v>
      </c>
      <c r="V65" s="14">
        <f>EMEP_PM10!$J62/EMEP_PM10!$E65</f>
        <v>0</v>
      </c>
      <c r="W65" s="14">
        <f>EMEP_PM10!$K65/EMEP_PM10!$E65</f>
        <v>0.1517706721</v>
      </c>
      <c r="X65" s="14">
        <f>EMEP_PM10!$L65/EMEP_PM10!$E65</f>
        <v>0.1724831151</v>
      </c>
      <c r="Y65" s="14">
        <f>EMEP_PM10!$M65/EMEP_PM10!$E65</f>
        <v>0</v>
      </c>
      <c r="Z65" s="14">
        <f>EMEP_PM10!$N65/EMEP_PM10!$E65</f>
        <v>1.145970445</v>
      </c>
    </row>
    <row r="66" ht="15.75" customHeight="1">
      <c r="A66" s="16"/>
      <c r="B66" s="54" t="s">
        <v>242</v>
      </c>
      <c r="C66" s="45">
        <v>684221.0</v>
      </c>
      <c r="D66" s="45">
        <v>158605.0</v>
      </c>
      <c r="E66" s="45">
        <v>3003285.0</v>
      </c>
      <c r="F66" s="45">
        <v>1355775.0</v>
      </c>
      <c r="G66" s="45">
        <v>178379.0</v>
      </c>
      <c r="H66" s="45">
        <v>696729.0</v>
      </c>
      <c r="I66" s="45">
        <v>122013.0</v>
      </c>
      <c r="J66" s="45">
        <v>0.0</v>
      </c>
      <c r="K66" s="45">
        <v>197331.0</v>
      </c>
      <c r="L66" s="45">
        <v>0.0</v>
      </c>
      <c r="M66" s="45">
        <v>141462.0</v>
      </c>
      <c r="N66" s="45">
        <v>1129399.0</v>
      </c>
      <c r="P66" s="14">
        <f>EMEP_PM10!$C66/EMEP_PM10!$E66</f>
        <v>0.2278241992</v>
      </c>
      <c r="Q66" s="14">
        <f>EMEP_PM10!$D66/EMEP_PM10!$E66</f>
        <v>0.05281050583</v>
      </c>
      <c r="R66" s="14">
        <f>EMEP_PM10!$F66/EMEP_PM10!$E66</f>
        <v>0.4514306834</v>
      </c>
      <c r="S66" s="14">
        <f>EMEP_PM10!$G66/EMEP_PM10!$E66</f>
        <v>0.05939462955</v>
      </c>
      <c r="T66" s="14">
        <f>EMEP_PM10!$H66/EMEP_PM10!$E66</f>
        <v>0.2319889721</v>
      </c>
      <c r="U66" s="14">
        <f>EMEP_PM10!$I66/EMEP_PM10!$E66</f>
        <v>0.04062651397</v>
      </c>
      <c r="V66" s="14">
        <f>EMEP_PM10!$J66/EMEP_PM10!$E66</f>
        <v>0</v>
      </c>
      <c r="W66" s="14">
        <f>EMEP_PM10!$K66/EMEP_PM10!$E66</f>
        <v>0.06570505297</v>
      </c>
      <c r="X66" s="14">
        <f>EMEP_PM10!$L66/EMEP_PM10!$E66</f>
        <v>0</v>
      </c>
      <c r="Y66" s="14">
        <f>EMEP_PM10!$M66/EMEP_PM10!$E66</f>
        <v>0.04710242285</v>
      </c>
      <c r="Z66" s="14">
        <f>EMEP_PM10!$N66/EMEP_PM10!$E66</f>
        <v>0.3760545536</v>
      </c>
    </row>
    <row r="67" ht="15.75" customHeight="1">
      <c r="A67" s="8" t="s">
        <v>61</v>
      </c>
      <c r="B67" s="9" t="s">
        <v>258</v>
      </c>
      <c r="C67" s="10"/>
      <c r="D67" s="10"/>
      <c r="E67" s="10"/>
      <c r="F67" s="10"/>
      <c r="G67" s="10"/>
      <c r="H67" s="10"/>
      <c r="I67" s="10"/>
      <c r="J67" s="10"/>
      <c r="K67" s="10"/>
      <c r="L67" s="10"/>
      <c r="M67" s="10"/>
      <c r="N67" s="10"/>
      <c r="P67" s="14" t="str">
        <f>EMEP_PM10!$C67/EMEP_PM10!$E67</f>
        <v>#DIV/0!</v>
      </c>
      <c r="Q67" s="14" t="str">
        <f>EMEP_PM10!$D67/EMEP_PM10!$E67</f>
        <v>#DIV/0!</v>
      </c>
      <c r="R67" s="14" t="str">
        <f>EMEP_PM10!$F67/EMEP_PM10!$E67</f>
        <v>#DIV/0!</v>
      </c>
      <c r="S67" s="14" t="str">
        <f>EMEP_PM10!$G67/EMEP_PM10!$E67</f>
        <v>#DIV/0!</v>
      </c>
      <c r="T67" s="14" t="str">
        <f>EMEP_PM10!$H67/EMEP_PM10!$E67</f>
        <v>#DIV/0!</v>
      </c>
      <c r="U67" s="14" t="str">
        <f>EMEP_PM10!$I67/EMEP_PM10!$E67</f>
        <v>#DIV/0!</v>
      </c>
      <c r="V67" s="14" t="str">
        <f>EMEP_PM10!$J67/EMEP_PM10!$E67</f>
        <v>#DIV/0!</v>
      </c>
      <c r="W67" s="14" t="str">
        <f>EMEP_PM10!$K67/EMEP_PM10!$E67</f>
        <v>#DIV/0!</v>
      </c>
      <c r="X67" s="14" t="str">
        <f>EMEP_PM10!$L67/EMEP_PM10!$E67</f>
        <v>#DIV/0!</v>
      </c>
      <c r="Y67" s="14" t="str">
        <f>EMEP_PM10!$M67/EMEP_PM10!$E67</f>
        <v>#DIV/0!</v>
      </c>
      <c r="Z67" s="14" t="str">
        <f>EMEP_PM10!$N67/EMEP_PM10!$E67</f>
        <v>#DIV/0!</v>
      </c>
    </row>
    <row r="68" ht="15.75" customHeight="1">
      <c r="A68" s="15"/>
      <c r="B68" s="9" t="s">
        <v>259</v>
      </c>
      <c r="C68" s="10"/>
      <c r="D68" s="10"/>
      <c r="E68" s="10"/>
      <c r="F68" s="10"/>
      <c r="G68" s="10"/>
      <c r="H68" s="10"/>
      <c r="I68" s="10"/>
      <c r="J68" s="10"/>
      <c r="K68" s="10"/>
      <c r="L68" s="10"/>
      <c r="M68" s="10"/>
      <c r="N68" s="10"/>
      <c r="P68" s="14" t="str">
        <f>EMEP_PM10!$C68/EMEP_PM10!$E68</f>
        <v>#DIV/0!</v>
      </c>
      <c r="Q68" s="14" t="str">
        <f>EMEP_PM10!$D68/EMEP_PM10!$E68</f>
        <v>#DIV/0!</v>
      </c>
      <c r="R68" s="14" t="str">
        <f>EMEP_PM10!$F68/EMEP_PM10!$E68</f>
        <v>#DIV/0!</v>
      </c>
      <c r="S68" s="14" t="str">
        <f>EMEP_PM10!$G68/EMEP_PM10!$E68</f>
        <v>#DIV/0!</v>
      </c>
      <c r="T68" s="14" t="str">
        <f>EMEP_PM10!$H68/EMEP_PM10!$E68</f>
        <v>#DIV/0!</v>
      </c>
      <c r="U68" s="14" t="str">
        <f>EMEP_PM10!$I68/EMEP_PM10!$E68</f>
        <v>#DIV/0!</v>
      </c>
      <c r="V68" s="14" t="str">
        <f>EMEP_PM10!$J68/EMEP_PM10!$E68</f>
        <v>#DIV/0!</v>
      </c>
      <c r="W68" s="14" t="str">
        <f>EMEP_PM10!$K68/EMEP_PM10!$E68</f>
        <v>#DIV/0!</v>
      </c>
      <c r="X68" s="14" t="str">
        <f>EMEP_PM10!$L68/EMEP_PM10!$E68</f>
        <v>#DIV/0!</v>
      </c>
      <c r="Y68" s="14" t="str">
        <f>EMEP_PM10!$M68/EMEP_PM10!$E68</f>
        <v>#DIV/0!</v>
      </c>
      <c r="Z68" s="14" t="str">
        <f>EMEP_PM10!$N68/EMEP_PM10!$E68</f>
        <v>#DIV/0!</v>
      </c>
    </row>
    <row r="69" ht="15.75" customHeight="1">
      <c r="A69" s="15"/>
      <c r="B69" s="9" t="s">
        <v>260</v>
      </c>
      <c r="C69" s="10"/>
      <c r="D69" s="10"/>
      <c r="E69" s="10"/>
      <c r="F69" s="10"/>
      <c r="G69" s="10"/>
      <c r="H69" s="10"/>
      <c r="I69" s="10"/>
      <c r="J69" s="10"/>
      <c r="K69" s="10"/>
      <c r="L69" s="10"/>
      <c r="M69" s="10"/>
      <c r="N69" s="10"/>
      <c r="P69" s="14" t="str">
        <f>EMEP_PM10!$C69/EMEP_PM10!$E69</f>
        <v>#DIV/0!</v>
      </c>
      <c r="Q69" s="14" t="str">
        <f>EMEP_PM10!$D69/EMEP_PM10!$E69</f>
        <v>#DIV/0!</v>
      </c>
      <c r="R69" s="14" t="str">
        <f>EMEP_PM10!$F69/EMEP_PM10!$E69</f>
        <v>#DIV/0!</v>
      </c>
      <c r="S69" s="14" t="str">
        <f>EMEP_PM10!$G69/EMEP_PM10!$E69</f>
        <v>#DIV/0!</v>
      </c>
      <c r="T69" s="14" t="str">
        <f>EMEP_PM10!$H69/EMEP_PM10!$E69</f>
        <v>#DIV/0!</v>
      </c>
      <c r="U69" s="14" t="str">
        <f>EMEP_PM10!$I69/EMEP_PM10!$E69</f>
        <v>#DIV/0!</v>
      </c>
      <c r="V69" s="14" t="str">
        <f>EMEP_PM10!$J69/EMEP_PM10!$E69</f>
        <v>#DIV/0!</v>
      </c>
      <c r="W69" s="14" t="str">
        <f>EMEP_PM10!$K69/EMEP_PM10!$E69</f>
        <v>#DIV/0!</v>
      </c>
      <c r="X69" s="14" t="str">
        <f>EMEP_PM10!$L69/EMEP_PM10!$E69</f>
        <v>#DIV/0!</v>
      </c>
      <c r="Y69" s="14" t="str">
        <f>EMEP_PM10!$M69/EMEP_PM10!$E69</f>
        <v>#DIV/0!</v>
      </c>
      <c r="Z69" s="14" t="str">
        <f>EMEP_PM10!$N69/EMEP_PM10!$E69</f>
        <v>#DIV/0!</v>
      </c>
    </row>
    <row r="70" ht="15.75" customHeight="1">
      <c r="A70" s="15"/>
      <c r="B70" s="9" t="s">
        <v>261</v>
      </c>
      <c r="C70" s="10"/>
      <c r="D70" s="10"/>
      <c r="E70" s="10"/>
      <c r="F70" s="10"/>
      <c r="G70" s="10"/>
      <c r="H70" s="10"/>
      <c r="I70" s="10"/>
      <c r="J70" s="10"/>
      <c r="K70" s="10"/>
      <c r="L70" s="10"/>
      <c r="M70" s="10"/>
      <c r="N70" s="10"/>
      <c r="P70" s="14" t="str">
        <f>EMEP_PM10!$C70/EMEP_PM10!$E70</f>
        <v>#DIV/0!</v>
      </c>
      <c r="Q70" s="14" t="str">
        <f>EMEP_PM10!$D70/EMEP_PM10!$E70</f>
        <v>#DIV/0!</v>
      </c>
      <c r="R70" s="14" t="str">
        <f>EMEP_PM10!$F70/EMEP_PM10!$E70</f>
        <v>#DIV/0!</v>
      </c>
      <c r="S70" s="14" t="str">
        <f>EMEP_PM10!$G70/EMEP_PM10!$E70</f>
        <v>#DIV/0!</v>
      </c>
      <c r="T70" s="14" t="str">
        <f>EMEP_PM10!$H70/EMEP_PM10!$E70</f>
        <v>#DIV/0!</v>
      </c>
      <c r="U70" s="14" t="str">
        <f>EMEP_PM10!$I70/EMEP_PM10!$E70</f>
        <v>#DIV/0!</v>
      </c>
      <c r="V70" s="14" t="str">
        <f>EMEP_PM10!$J70/EMEP_PM10!$E70</f>
        <v>#DIV/0!</v>
      </c>
      <c r="W70" s="14" t="str">
        <f>EMEP_PM10!$K70/EMEP_PM10!$E70</f>
        <v>#DIV/0!</v>
      </c>
      <c r="X70" s="14" t="str">
        <f>EMEP_PM10!$L70/EMEP_PM10!$E70</f>
        <v>#DIV/0!</v>
      </c>
      <c r="Y70" s="14" t="str">
        <f>EMEP_PM10!$M70/EMEP_PM10!$E70</f>
        <v>#DIV/0!</v>
      </c>
      <c r="Z70" s="14" t="str">
        <f>EMEP_PM10!$N70/EMEP_PM10!$E70</f>
        <v>#DIV/0!</v>
      </c>
    </row>
    <row r="71" ht="15.75" customHeight="1">
      <c r="A71" s="15"/>
      <c r="B71" s="9" t="s">
        <v>262</v>
      </c>
      <c r="C71" s="10"/>
      <c r="D71" s="10"/>
      <c r="E71" s="10"/>
      <c r="F71" s="10"/>
      <c r="G71" s="10"/>
      <c r="H71" s="10"/>
      <c r="I71" s="10"/>
      <c r="J71" s="10"/>
      <c r="K71" s="10"/>
      <c r="L71" s="10"/>
      <c r="M71" s="10"/>
      <c r="N71" s="10"/>
      <c r="P71" s="14" t="str">
        <f>EMEP_PM10!$C71/EMEP_PM10!$E71</f>
        <v>#DIV/0!</v>
      </c>
      <c r="Q71" s="14" t="str">
        <f>EMEP_PM10!$D71/EMEP_PM10!$E71</f>
        <v>#DIV/0!</v>
      </c>
      <c r="R71" s="14" t="str">
        <f>EMEP_PM10!$F71/EMEP_PM10!$E71</f>
        <v>#DIV/0!</v>
      </c>
      <c r="S71" s="14" t="str">
        <f>EMEP_PM10!$G71/EMEP_PM10!$E71</f>
        <v>#DIV/0!</v>
      </c>
      <c r="T71" s="14" t="str">
        <f>EMEP_PM10!$H71/EMEP_PM10!$E71</f>
        <v>#DIV/0!</v>
      </c>
      <c r="U71" s="14" t="str">
        <f>EMEP_PM10!$I71/EMEP_PM10!$E71</f>
        <v>#DIV/0!</v>
      </c>
      <c r="V71" s="14" t="str">
        <f>EMEP_PM10!$J71/EMEP_PM10!$E71</f>
        <v>#DIV/0!</v>
      </c>
      <c r="W71" s="14" t="str">
        <f>EMEP_PM10!$K71/EMEP_PM10!$E71</f>
        <v>#DIV/0!</v>
      </c>
      <c r="X71" s="14" t="str">
        <f>EMEP_PM10!$L71/EMEP_PM10!$E71</f>
        <v>#DIV/0!</v>
      </c>
      <c r="Y71" s="14" t="str">
        <f>EMEP_PM10!$M71/EMEP_PM10!$E71</f>
        <v>#DIV/0!</v>
      </c>
      <c r="Z71" s="14" t="str">
        <f>EMEP_PM10!$N71/EMEP_PM10!$E71</f>
        <v>#DIV/0!</v>
      </c>
    </row>
    <row r="72" ht="15.75" customHeight="1">
      <c r="A72" s="15"/>
      <c r="B72" s="9" t="s">
        <v>263</v>
      </c>
      <c r="C72" s="10"/>
      <c r="D72" s="10"/>
      <c r="E72" s="10"/>
      <c r="F72" s="10"/>
      <c r="G72" s="10"/>
      <c r="H72" s="10"/>
      <c r="I72" s="10"/>
      <c r="J72" s="10"/>
      <c r="K72" s="10"/>
      <c r="L72" s="10"/>
      <c r="M72" s="10"/>
      <c r="N72" s="10"/>
      <c r="P72" s="14" t="str">
        <f>EMEP_PM10!$C72/EMEP_PM10!$E72</f>
        <v>#DIV/0!</v>
      </c>
      <c r="Q72" s="14" t="str">
        <f>EMEP_PM10!$D72/EMEP_PM10!$E72</f>
        <v>#DIV/0!</v>
      </c>
      <c r="R72" s="14" t="str">
        <f>EMEP_PM10!$F72/EMEP_PM10!$E72</f>
        <v>#DIV/0!</v>
      </c>
      <c r="S72" s="14" t="str">
        <f>EMEP_PM10!$G72/EMEP_PM10!$E72</f>
        <v>#DIV/0!</v>
      </c>
      <c r="T72" s="14" t="str">
        <f>EMEP_PM10!$H72/EMEP_PM10!$E72</f>
        <v>#DIV/0!</v>
      </c>
      <c r="U72" s="14" t="str">
        <f>EMEP_PM10!$I72/EMEP_PM10!$E72</f>
        <v>#DIV/0!</v>
      </c>
      <c r="V72" s="14" t="str">
        <f>EMEP_PM10!$J72/EMEP_PM10!$E72</f>
        <v>#DIV/0!</v>
      </c>
      <c r="W72" s="14" t="str">
        <f>EMEP_PM10!$K72/EMEP_PM10!$E72</f>
        <v>#DIV/0!</v>
      </c>
      <c r="X72" s="14" t="str">
        <f>EMEP_PM10!$L72/EMEP_PM10!$E72</f>
        <v>#DIV/0!</v>
      </c>
      <c r="Y72" s="14" t="str">
        <f>EMEP_PM10!$M72/EMEP_PM10!$E72</f>
        <v>#DIV/0!</v>
      </c>
      <c r="Z72" s="14" t="str">
        <f>EMEP_PM10!$N72/EMEP_PM10!$E72</f>
        <v>#DIV/0!</v>
      </c>
    </row>
    <row r="73" ht="15.75" customHeight="1">
      <c r="A73" s="15"/>
      <c r="B73" s="9" t="s">
        <v>264</v>
      </c>
      <c r="C73" s="10"/>
      <c r="D73" s="10"/>
      <c r="E73" s="10"/>
      <c r="F73" s="10"/>
      <c r="G73" s="10"/>
      <c r="H73" s="10"/>
      <c r="I73" s="10"/>
      <c r="J73" s="10"/>
      <c r="K73" s="10"/>
      <c r="L73" s="10"/>
      <c r="M73" s="10"/>
      <c r="N73" s="10"/>
      <c r="P73" s="14" t="str">
        <f>EMEP_PM10!$C73/EMEP_PM10!$E73</f>
        <v>#DIV/0!</v>
      </c>
      <c r="Q73" s="14" t="str">
        <f>EMEP_PM10!$D73/EMEP_PM10!$E73</f>
        <v>#DIV/0!</v>
      </c>
      <c r="R73" s="14" t="str">
        <f>EMEP_PM10!$F73/EMEP_PM10!$E73</f>
        <v>#DIV/0!</v>
      </c>
      <c r="S73" s="14" t="str">
        <f>EMEP_PM10!$G73/EMEP_PM10!$E73</f>
        <v>#DIV/0!</v>
      </c>
      <c r="T73" s="14" t="str">
        <f>EMEP_PM10!$H73/EMEP_PM10!$E73</f>
        <v>#DIV/0!</v>
      </c>
      <c r="U73" s="14" t="str">
        <f>EMEP_PM10!$I73/EMEP_PM10!$E73</f>
        <v>#DIV/0!</v>
      </c>
      <c r="V73" s="14" t="str">
        <f>EMEP_PM10!$J73/EMEP_PM10!$E73</f>
        <v>#DIV/0!</v>
      </c>
      <c r="W73" s="14" t="str">
        <f>EMEP_PM10!$K73/EMEP_PM10!$E73</f>
        <v>#DIV/0!</v>
      </c>
      <c r="X73" s="14" t="str">
        <f>EMEP_PM10!$L73/EMEP_PM10!$E73</f>
        <v>#DIV/0!</v>
      </c>
      <c r="Y73" s="14" t="str">
        <f>EMEP_PM10!$M73/EMEP_PM10!$E73</f>
        <v>#DIV/0!</v>
      </c>
      <c r="Z73" s="14" t="str">
        <f>EMEP_PM10!$N73/EMEP_PM10!$E73</f>
        <v>#DIV/0!</v>
      </c>
    </row>
    <row r="74" ht="15.75" customHeight="1">
      <c r="A74" s="16"/>
      <c r="B74" s="9" t="s">
        <v>219</v>
      </c>
      <c r="C74" s="10"/>
      <c r="D74" s="10"/>
      <c r="E74" s="10"/>
      <c r="F74" s="10"/>
      <c r="G74" s="10"/>
      <c r="H74" s="10"/>
      <c r="I74" s="10"/>
      <c r="J74" s="10"/>
      <c r="K74" s="10"/>
      <c r="L74" s="10"/>
      <c r="M74" s="10"/>
      <c r="N74" s="10"/>
      <c r="P74" s="14" t="str">
        <f>EMEP_PM10!$C74/EMEP_PM10!$E74</f>
        <v>#DIV/0!</v>
      </c>
      <c r="Q74" s="14" t="str">
        <f>EMEP_PM10!$D74/EMEP_PM10!$E74</f>
        <v>#DIV/0!</v>
      </c>
      <c r="R74" s="14" t="str">
        <f>EMEP_PM10!$F74/EMEP_PM10!$E74</f>
        <v>#DIV/0!</v>
      </c>
      <c r="S74" s="14" t="str">
        <f>EMEP_PM10!$G74/EMEP_PM10!$E74</f>
        <v>#DIV/0!</v>
      </c>
      <c r="T74" s="14" t="str">
        <f>EMEP_PM10!$H74/EMEP_PM10!$E74</f>
        <v>#DIV/0!</v>
      </c>
      <c r="U74" s="14" t="str">
        <f>EMEP_PM10!$I74/EMEP_PM10!$E74</f>
        <v>#DIV/0!</v>
      </c>
      <c r="V74" s="14" t="str">
        <f>EMEP_PM10!$J74/EMEP_PM10!$E74</f>
        <v>#DIV/0!</v>
      </c>
      <c r="W74" s="14" t="str">
        <f>EMEP_PM10!$K74/EMEP_PM10!$E74</f>
        <v>#DIV/0!</v>
      </c>
      <c r="X74" s="14" t="str">
        <f>EMEP_PM10!$L74/EMEP_PM10!$E74</f>
        <v>#DIV/0!</v>
      </c>
      <c r="Y74" s="14" t="str">
        <f>EMEP_PM10!$M74/EMEP_PM10!$E74</f>
        <v>#DIV/0!</v>
      </c>
      <c r="Z74" s="14" t="str">
        <f>EMEP_PM10!$N74/EMEP_PM10!$E74</f>
        <v>#DIV/0!</v>
      </c>
    </row>
    <row r="75" ht="15.75" customHeight="1">
      <c r="A75" s="8" t="s">
        <v>70</v>
      </c>
      <c r="B75" s="9" t="s">
        <v>265</v>
      </c>
      <c r="C75" s="10"/>
      <c r="D75" s="10"/>
      <c r="E75" s="10"/>
      <c r="F75" s="10"/>
      <c r="G75" s="10"/>
      <c r="H75" s="10"/>
      <c r="I75" s="10"/>
      <c r="J75" s="10"/>
      <c r="K75" s="10"/>
      <c r="L75" s="10"/>
      <c r="M75" s="10"/>
      <c r="N75" s="10"/>
      <c r="P75" s="14" t="str">
        <f>EMEP_PM10!$C75/EMEP_PM10!$E75</f>
        <v>#DIV/0!</v>
      </c>
      <c r="Q75" s="14" t="str">
        <f>EMEP_PM10!$D75/EMEP_PM10!$E75</f>
        <v>#DIV/0!</v>
      </c>
      <c r="R75" s="14" t="str">
        <f>EMEP_PM10!$F75/EMEP_PM10!$E75</f>
        <v>#DIV/0!</v>
      </c>
      <c r="S75" s="14" t="str">
        <f>EMEP_PM10!$G75/EMEP_PM10!$E75</f>
        <v>#DIV/0!</v>
      </c>
      <c r="T75" s="14" t="str">
        <f>EMEP_PM10!$H75/EMEP_PM10!$E75</f>
        <v>#DIV/0!</v>
      </c>
      <c r="U75" s="14" t="str">
        <f>EMEP_PM10!$I75/EMEP_PM10!$E75</f>
        <v>#DIV/0!</v>
      </c>
      <c r="V75" s="14" t="str">
        <f>EMEP_PM10!$J75/EMEP_PM10!$E75</f>
        <v>#DIV/0!</v>
      </c>
      <c r="W75" s="14" t="str">
        <f>EMEP_PM10!$K75/EMEP_PM10!$E75</f>
        <v>#DIV/0!</v>
      </c>
      <c r="X75" s="14" t="str">
        <f>EMEP_PM10!$L75/EMEP_PM10!$E75</f>
        <v>#DIV/0!</v>
      </c>
      <c r="Y75" s="14" t="str">
        <f>EMEP_PM10!$M75/EMEP_PM10!$E75</f>
        <v>#DIV/0!</v>
      </c>
      <c r="Z75" s="14" t="str">
        <f>EMEP_PM10!$N75/EMEP_PM10!$E75</f>
        <v>#DIV/0!</v>
      </c>
    </row>
    <row r="76" ht="15.75" customHeight="1">
      <c r="A76" s="15"/>
      <c r="B76" s="9" t="s">
        <v>266</v>
      </c>
      <c r="C76" s="10"/>
      <c r="D76" s="10"/>
      <c r="E76" s="10"/>
      <c r="F76" s="10"/>
      <c r="G76" s="10"/>
      <c r="H76" s="10"/>
      <c r="I76" s="10"/>
      <c r="J76" s="10"/>
      <c r="K76" s="10"/>
      <c r="L76" s="10"/>
      <c r="M76" s="10"/>
      <c r="N76" s="10"/>
      <c r="P76" s="14" t="str">
        <f>EMEP_PM10!$C76/EMEP_PM10!$E76</f>
        <v>#DIV/0!</v>
      </c>
      <c r="Q76" s="14" t="str">
        <f>EMEP_PM10!$D76/EMEP_PM10!$E76</f>
        <v>#DIV/0!</v>
      </c>
      <c r="R76" s="14" t="str">
        <f>EMEP_PM10!$F76/EMEP_PM10!$E76</f>
        <v>#DIV/0!</v>
      </c>
      <c r="S76" s="14" t="str">
        <f>EMEP_PM10!$G76/EMEP_PM10!$E76</f>
        <v>#DIV/0!</v>
      </c>
      <c r="T76" s="14" t="str">
        <f>EMEP_PM10!$H76/EMEP_PM10!$E76</f>
        <v>#DIV/0!</v>
      </c>
      <c r="U76" s="14" t="str">
        <f>EMEP_PM10!$I76/EMEP_PM10!$E76</f>
        <v>#DIV/0!</v>
      </c>
      <c r="V76" s="14" t="str">
        <f>EMEP_PM10!$J76/EMEP_PM10!$E76</f>
        <v>#DIV/0!</v>
      </c>
      <c r="W76" s="14" t="str">
        <f>EMEP_PM10!$K76/EMEP_PM10!$E76</f>
        <v>#DIV/0!</v>
      </c>
      <c r="X76" s="14" t="str">
        <f>EMEP_PM10!$L76/EMEP_PM10!$E76</f>
        <v>#DIV/0!</v>
      </c>
      <c r="Y76" s="14" t="str">
        <f>EMEP_PM10!$M76/EMEP_PM10!$E76</f>
        <v>#DIV/0!</v>
      </c>
      <c r="Z76" s="14" t="str">
        <f>EMEP_PM10!$N76/EMEP_PM10!$E76</f>
        <v>#DIV/0!</v>
      </c>
    </row>
    <row r="77" ht="15.75" customHeight="1">
      <c r="A77" s="15"/>
      <c r="B77" s="9" t="s">
        <v>267</v>
      </c>
      <c r="C77" s="10"/>
      <c r="D77" s="10"/>
      <c r="E77" s="10"/>
      <c r="F77" s="10"/>
      <c r="G77" s="10"/>
      <c r="H77" s="10"/>
      <c r="I77" s="10"/>
      <c r="J77" s="10"/>
      <c r="K77" s="10"/>
      <c r="L77" s="10"/>
      <c r="M77" s="10"/>
      <c r="N77" s="10"/>
      <c r="P77" s="14" t="str">
        <f>EMEP_PM10!$C77/EMEP_PM10!$E77</f>
        <v>#DIV/0!</v>
      </c>
      <c r="Q77" s="14" t="str">
        <f>EMEP_PM10!$D77/EMEP_PM10!$E77</f>
        <v>#DIV/0!</v>
      </c>
      <c r="R77" s="14" t="str">
        <f>EMEP_PM10!$F77/EMEP_PM10!$E77</f>
        <v>#DIV/0!</v>
      </c>
      <c r="S77" s="14" t="str">
        <f>EMEP_PM10!$G77/EMEP_PM10!$E77</f>
        <v>#DIV/0!</v>
      </c>
      <c r="T77" s="14" t="str">
        <f>EMEP_PM10!$H77/EMEP_PM10!$E77</f>
        <v>#DIV/0!</v>
      </c>
      <c r="U77" s="14" t="str">
        <f>EMEP_PM10!$I77/EMEP_PM10!$E77</f>
        <v>#DIV/0!</v>
      </c>
      <c r="V77" s="14" t="str">
        <f>EMEP_PM10!$J77/EMEP_PM10!$E77</f>
        <v>#DIV/0!</v>
      </c>
      <c r="W77" s="14" t="str">
        <f>EMEP_PM10!$K77/EMEP_PM10!$E77</f>
        <v>#DIV/0!</v>
      </c>
      <c r="X77" s="14" t="str">
        <f>EMEP_PM10!$L77/EMEP_PM10!$E77</f>
        <v>#DIV/0!</v>
      </c>
      <c r="Y77" s="14" t="str">
        <f>EMEP_PM10!$M77/EMEP_PM10!$E77</f>
        <v>#DIV/0!</v>
      </c>
      <c r="Z77" s="14" t="str">
        <f>EMEP_PM10!$N77/EMEP_PM10!$E77</f>
        <v>#DIV/0!</v>
      </c>
    </row>
    <row r="78" ht="15.75" customHeight="1">
      <c r="A78" s="15"/>
      <c r="B78" s="9" t="s">
        <v>268</v>
      </c>
      <c r="C78" s="10"/>
      <c r="D78" s="10"/>
      <c r="E78" s="10"/>
      <c r="F78" s="10"/>
      <c r="G78" s="10"/>
      <c r="H78" s="10"/>
      <c r="I78" s="10"/>
      <c r="J78" s="10"/>
      <c r="K78" s="10"/>
      <c r="L78" s="10"/>
      <c r="M78" s="10"/>
      <c r="N78" s="10"/>
      <c r="P78" s="14" t="str">
        <f>EMEP_PM10!$C78/EMEP_PM10!$E78</f>
        <v>#DIV/0!</v>
      </c>
      <c r="Q78" s="14" t="str">
        <f>EMEP_PM10!$D78/EMEP_PM10!$E78</f>
        <v>#DIV/0!</v>
      </c>
      <c r="R78" s="14" t="str">
        <f>EMEP_PM10!$F78/EMEP_PM10!$E78</f>
        <v>#DIV/0!</v>
      </c>
      <c r="S78" s="14" t="str">
        <f>EMEP_PM10!$G78/EMEP_PM10!$E78</f>
        <v>#DIV/0!</v>
      </c>
      <c r="T78" s="14" t="str">
        <f>EMEP_PM10!$H78/EMEP_PM10!$E78</f>
        <v>#DIV/0!</v>
      </c>
      <c r="U78" s="14" t="str">
        <f>EMEP_PM10!$I78/EMEP_PM10!$E78</f>
        <v>#DIV/0!</v>
      </c>
      <c r="V78" s="14" t="str">
        <f>EMEP_PM10!$J78/EMEP_PM10!$E78</f>
        <v>#DIV/0!</v>
      </c>
      <c r="W78" s="14" t="str">
        <f>EMEP_PM10!$K78/EMEP_PM10!$E78</f>
        <v>#DIV/0!</v>
      </c>
      <c r="X78" s="14" t="str">
        <f>EMEP_PM10!$L78/EMEP_PM10!$E78</f>
        <v>#DIV/0!</v>
      </c>
      <c r="Y78" s="14" t="str">
        <f>EMEP_PM10!$M78/EMEP_PM10!$E78</f>
        <v>#DIV/0!</v>
      </c>
      <c r="Z78" s="14" t="str">
        <f>EMEP_PM10!$N78/EMEP_PM10!$E78</f>
        <v>#DIV/0!</v>
      </c>
    </row>
    <row r="79" ht="15.75" customHeight="1">
      <c r="A79" s="15"/>
      <c r="B79" s="9" t="s">
        <v>269</v>
      </c>
      <c r="C79" s="10"/>
      <c r="D79" s="10"/>
      <c r="E79" s="10"/>
      <c r="F79" s="10"/>
      <c r="G79" s="10"/>
      <c r="H79" s="10"/>
      <c r="I79" s="10"/>
      <c r="J79" s="10"/>
      <c r="K79" s="10"/>
      <c r="L79" s="10"/>
      <c r="M79" s="10"/>
      <c r="N79" s="10"/>
      <c r="P79" s="14" t="str">
        <f>EMEP_PM10!$C79/EMEP_PM10!$E79</f>
        <v>#DIV/0!</v>
      </c>
      <c r="Q79" s="14" t="str">
        <f>EMEP_PM10!$D79/EMEP_PM10!$E79</f>
        <v>#DIV/0!</v>
      </c>
      <c r="R79" s="14" t="str">
        <f>EMEP_PM10!$F79/EMEP_PM10!$E79</f>
        <v>#DIV/0!</v>
      </c>
      <c r="S79" s="14" t="str">
        <f>EMEP_PM10!$G79/EMEP_PM10!$E79</f>
        <v>#DIV/0!</v>
      </c>
      <c r="T79" s="14" t="str">
        <f>EMEP_PM10!$H79/EMEP_PM10!$E79</f>
        <v>#DIV/0!</v>
      </c>
      <c r="U79" s="14" t="str">
        <f>EMEP_PM10!$I79/EMEP_PM10!$E79</f>
        <v>#DIV/0!</v>
      </c>
      <c r="V79" s="14" t="str">
        <f>EMEP_PM10!$J79/EMEP_PM10!$E79</f>
        <v>#DIV/0!</v>
      </c>
      <c r="W79" s="14" t="str">
        <f>EMEP_PM10!$K79/EMEP_PM10!$E79</f>
        <v>#DIV/0!</v>
      </c>
      <c r="X79" s="14" t="str">
        <f>EMEP_PM10!$L79/EMEP_PM10!$E79</f>
        <v>#DIV/0!</v>
      </c>
      <c r="Y79" s="14" t="str">
        <f>EMEP_PM10!$M79/EMEP_PM10!$E79</f>
        <v>#DIV/0!</v>
      </c>
      <c r="Z79" s="14" t="str">
        <f>EMEP_PM10!$N79/EMEP_PM10!$E79</f>
        <v>#DIV/0!</v>
      </c>
    </row>
    <row r="80" ht="15.75" customHeight="1">
      <c r="A80" s="15"/>
      <c r="B80" s="9" t="s">
        <v>270</v>
      </c>
      <c r="C80" s="10"/>
      <c r="D80" s="10"/>
      <c r="E80" s="10"/>
      <c r="F80" s="10"/>
      <c r="G80" s="10"/>
      <c r="H80" s="10"/>
      <c r="I80" s="10"/>
      <c r="J80" s="10"/>
      <c r="K80" s="10"/>
      <c r="L80" s="10"/>
      <c r="M80" s="10"/>
      <c r="N80" s="10"/>
      <c r="P80" s="14" t="str">
        <f>EMEP_PM10!$C80/EMEP_PM10!$E80</f>
        <v>#DIV/0!</v>
      </c>
      <c r="Q80" s="14" t="str">
        <f>EMEP_PM10!$D80/EMEP_PM10!$E80</f>
        <v>#DIV/0!</v>
      </c>
      <c r="R80" s="14" t="str">
        <f>EMEP_PM10!$F80/EMEP_PM10!$E80</f>
        <v>#DIV/0!</v>
      </c>
      <c r="S80" s="14" t="str">
        <f>EMEP_PM10!$G80/EMEP_PM10!$E80</f>
        <v>#DIV/0!</v>
      </c>
      <c r="T80" s="14" t="str">
        <f>EMEP_PM10!$H80/EMEP_PM10!$E80</f>
        <v>#DIV/0!</v>
      </c>
      <c r="U80" s="14" t="str">
        <f>EMEP_PM10!$I80/EMEP_PM10!$E80</f>
        <v>#DIV/0!</v>
      </c>
      <c r="V80" s="14" t="str">
        <f>EMEP_PM10!$J80/EMEP_PM10!$E80</f>
        <v>#DIV/0!</v>
      </c>
      <c r="W80" s="14" t="str">
        <f>EMEP_PM10!$K80/EMEP_PM10!$E80</f>
        <v>#DIV/0!</v>
      </c>
      <c r="X80" s="14" t="str">
        <f>EMEP_PM10!$L80/EMEP_PM10!$E80</f>
        <v>#DIV/0!</v>
      </c>
      <c r="Y80" s="14" t="str">
        <f>EMEP_PM10!$M80/EMEP_PM10!$E80</f>
        <v>#DIV/0!</v>
      </c>
      <c r="Z80" s="14" t="str">
        <f>EMEP_PM10!$N80/EMEP_PM10!$E80</f>
        <v>#DIV/0!</v>
      </c>
    </row>
    <row r="81" ht="15.75" customHeight="1">
      <c r="A81" s="15"/>
      <c r="B81" s="9" t="s">
        <v>271</v>
      </c>
      <c r="C81" s="10"/>
      <c r="D81" s="10"/>
      <c r="E81" s="10"/>
      <c r="F81" s="10"/>
      <c r="G81" s="10"/>
      <c r="H81" s="10"/>
      <c r="I81" s="10"/>
      <c r="J81" s="10"/>
      <c r="K81" s="10"/>
      <c r="L81" s="10"/>
      <c r="M81" s="10"/>
      <c r="N81" s="10"/>
      <c r="P81" s="14" t="str">
        <f>EMEP_PM10!$C81/EMEP_PM10!$E81</f>
        <v>#DIV/0!</v>
      </c>
      <c r="Q81" s="14" t="str">
        <f>EMEP_PM10!$D81/EMEP_PM10!$E81</f>
        <v>#DIV/0!</v>
      </c>
      <c r="R81" s="14" t="str">
        <f>EMEP_PM10!$F81/EMEP_PM10!$E81</f>
        <v>#DIV/0!</v>
      </c>
      <c r="S81" s="14" t="str">
        <f>EMEP_PM10!$G81/EMEP_PM10!$E81</f>
        <v>#DIV/0!</v>
      </c>
      <c r="T81" s="14" t="str">
        <f>EMEP_PM10!$H81/EMEP_PM10!$E81</f>
        <v>#DIV/0!</v>
      </c>
      <c r="U81" s="14" t="str">
        <f>EMEP_PM10!$I81/EMEP_PM10!$E81</f>
        <v>#DIV/0!</v>
      </c>
      <c r="V81" s="14" t="str">
        <f>EMEP_PM10!$J81/EMEP_PM10!$E81</f>
        <v>#DIV/0!</v>
      </c>
      <c r="W81" s="14" t="str">
        <f>EMEP_PM10!$K81/EMEP_PM10!$E81</f>
        <v>#DIV/0!</v>
      </c>
      <c r="X81" s="14" t="str">
        <f>EMEP_PM10!$L81/EMEP_PM10!$E81</f>
        <v>#DIV/0!</v>
      </c>
      <c r="Y81" s="14" t="str">
        <f>EMEP_PM10!$M81/EMEP_PM10!$E81</f>
        <v>#DIV/0!</v>
      </c>
      <c r="Z81" s="14" t="str">
        <f>EMEP_PM10!$N81/EMEP_PM10!$E81</f>
        <v>#DIV/0!</v>
      </c>
    </row>
    <row r="82" ht="15.75" customHeight="1">
      <c r="A82" s="16"/>
      <c r="B82" s="9" t="s">
        <v>219</v>
      </c>
      <c r="C82" s="10"/>
      <c r="D82" s="10"/>
      <c r="E82" s="10"/>
      <c r="F82" s="10"/>
      <c r="G82" s="10"/>
      <c r="H82" s="10"/>
      <c r="I82" s="10"/>
      <c r="J82" s="10"/>
      <c r="K82" s="10"/>
      <c r="L82" s="10"/>
      <c r="M82" s="10"/>
      <c r="N82" s="10"/>
      <c r="P82" s="14" t="str">
        <f>EMEP_PM10!$C82/EMEP_PM10!$E82</f>
        <v>#DIV/0!</v>
      </c>
      <c r="Q82" s="14" t="str">
        <f>EMEP_PM10!$D82/EMEP_PM10!$E82</f>
        <v>#DIV/0!</v>
      </c>
      <c r="R82" s="14" t="str">
        <f>EMEP_PM10!$F82/EMEP_PM10!$E82</f>
        <v>#DIV/0!</v>
      </c>
      <c r="S82" s="14" t="str">
        <f>EMEP_PM10!$G82/EMEP_PM10!$E82</f>
        <v>#DIV/0!</v>
      </c>
      <c r="T82" s="14" t="str">
        <f>EMEP_PM10!$H82/EMEP_PM10!$E82</f>
        <v>#DIV/0!</v>
      </c>
      <c r="U82" s="14" t="str">
        <f>EMEP_PM10!$I82/EMEP_PM10!$E82</f>
        <v>#DIV/0!</v>
      </c>
      <c r="V82" s="14" t="str">
        <f>EMEP_PM10!$J82/EMEP_PM10!$E82</f>
        <v>#DIV/0!</v>
      </c>
      <c r="W82" s="14" t="str">
        <f>EMEP_PM10!$K82/EMEP_PM10!$E82</f>
        <v>#DIV/0!</v>
      </c>
      <c r="X82" s="14" t="str">
        <f>EMEP_PM10!$L82/EMEP_PM10!$E82</f>
        <v>#DIV/0!</v>
      </c>
      <c r="Y82" s="14" t="str">
        <f>EMEP_PM10!$M82/EMEP_PM10!$E82</f>
        <v>#DIV/0!</v>
      </c>
      <c r="Z82" s="14" t="str">
        <f>EMEP_PM10!$N82/EMEP_PM10!$E82</f>
        <v>#DIV/0!</v>
      </c>
    </row>
    <row r="83" ht="15.75" customHeight="1">
      <c r="A83" s="8" t="s">
        <v>79</v>
      </c>
      <c r="B83" s="9" t="s">
        <v>272</v>
      </c>
      <c r="C83" s="10"/>
      <c r="D83" s="10"/>
      <c r="E83" s="10"/>
      <c r="F83" s="10"/>
      <c r="G83" s="10"/>
      <c r="H83" s="10"/>
      <c r="I83" s="10"/>
      <c r="J83" s="10"/>
      <c r="K83" s="10"/>
      <c r="L83" s="10"/>
      <c r="M83" s="10"/>
      <c r="N83" s="10"/>
      <c r="P83" s="14" t="str">
        <f>EMEP_PM10!$C83/EMEP_PM10!$E83</f>
        <v>#DIV/0!</v>
      </c>
      <c r="Q83" s="14" t="str">
        <f>EMEP_PM10!$D83/EMEP_PM10!$E83</f>
        <v>#DIV/0!</v>
      </c>
      <c r="R83" s="14" t="str">
        <f>EMEP_PM10!$F83/EMEP_PM10!$E83</f>
        <v>#DIV/0!</v>
      </c>
      <c r="S83" s="14" t="str">
        <f>EMEP_PM10!$G83/EMEP_PM10!$E83</f>
        <v>#DIV/0!</v>
      </c>
      <c r="T83" s="14" t="str">
        <f>EMEP_PM10!$H83/EMEP_PM10!$E83</f>
        <v>#DIV/0!</v>
      </c>
      <c r="U83" s="14" t="str">
        <f>EMEP_PM10!$I83/EMEP_PM10!$E83</f>
        <v>#DIV/0!</v>
      </c>
      <c r="V83" s="14" t="str">
        <f>EMEP_PM10!$J83/EMEP_PM10!$E83</f>
        <v>#DIV/0!</v>
      </c>
      <c r="W83" s="14" t="str">
        <f>EMEP_PM10!$K83/EMEP_PM10!$E83</f>
        <v>#DIV/0!</v>
      </c>
      <c r="X83" s="14" t="str">
        <f>EMEP_PM10!$L83/EMEP_PM10!$E83</f>
        <v>#DIV/0!</v>
      </c>
      <c r="Y83" s="14" t="str">
        <f>EMEP_PM10!$M83/EMEP_PM10!$E83</f>
        <v>#DIV/0!</v>
      </c>
      <c r="Z83" s="14" t="str">
        <f>EMEP_PM10!$N83/EMEP_PM10!$E83</f>
        <v>#DIV/0!</v>
      </c>
    </row>
    <row r="84" ht="15.75" customHeight="1">
      <c r="A84" s="15"/>
      <c r="B84" s="9" t="s">
        <v>273</v>
      </c>
      <c r="C84" s="10"/>
      <c r="D84" s="10"/>
      <c r="E84" s="10"/>
      <c r="F84" s="10"/>
      <c r="G84" s="10"/>
      <c r="H84" s="10"/>
      <c r="I84" s="10"/>
      <c r="J84" s="10"/>
      <c r="K84" s="10"/>
      <c r="L84" s="10"/>
      <c r="M84" s="10"/>
      <c r="N84" s="10"/>
      <c r="P84" s="14" t="str">
        <f>EMEP_PM10!$C84/EMEP_PM10!$E84</f>
        <v>#DIV/0!</v>
      </c>
      <c r="Q84" s="14" t="str">
        <f>EMEP_PM10!$D84/EMEP_PM10!$E84</f>
        <v>#DIV/0!</v>
      </c>
      <c r="R84" s="14" t="str">
        <f>EMEP_PM10!$F84/EMEP_PM10!$E84</f>
        <v>#DIV/0!</v>
      </c>
      <c r="S84" s="14" t="str">
        <f>EMEP_PM10!$G84/EMEP_PM10!$E84</f>
        <v>#DIV/0!</v>
      </c>
      <c r="T84" s="14" t="str">
        <f>EMEP_PM10!$H84/EMEP_PM10!$E84</f>
        <v>#DIV/0!</v>
      </c>
      <c r="U84" s="14" t="str">
        <f>EMEP_PM10!$I84/EMEP_PM10!$E84</f>
        <v>#DIV/0!</v>
      </c>
      <c r="V84" s="14" t="str">
        <f>EMEP_PM10!$J84/EMEP_PM10!$E84</f>
        <v>#DIV/0!</v>
      </c>
      <c r="W84" s="14" t="str">
        <f>EMEP_PM10!$K84/EMEP_PM10!$E84</f>
        <v>#DIV/0!</v>
      </c>
      <c r="X84" s="14" t="str">
        <f>EMEP_PM10!$L84/EMEP_PM10!$E84</f>
        <v>#DIV/0!</v>
      </c>
      <c r="Y84" s="14" t="str">
        <f>EMEP_PM10!$M84/EMEP_PM10!$E84</f>
        <v>#DIV/0!</v>
      </c>
      <c r="Z84" s="14" t="str">
        <f>EMEP_PM10!$N84/EMEP_PM10!$E84</f>
        <v>#DIV/0!</v>
      </c>
    </row>
    <row r="85" ht="15.75" customHeight="1">
      <c r="A85" s="15"/>
      <c r="B85" s="9" t="s">
        <v>274</v>
      </c>
      <c r="C85" s="10"/>
      <c r="D85" s="10"/>
      <c r="E85" s="10"/>
      <c r="F85" s="10"/>
      <c r="G85" s="10"/>
      <c r="H85" s="10"/>
      <c r="I85" s="10"/>
      <c r="J85" s="10"/>
      <c r="K85" s="10"/>
      <c r="L85" s="10"/>
      <c r="M85" s="10"/>
      <c r="N85" s="10"/>
      <c r="P85" s="14" t="str">
        <f>EMEP_PM10!$C85/EMEP_PM10!$E85</f>
        <v>#DIV/0!</v>
      </c>
      <c r="Q85" s="14" t="str">
        <f>EMEP_PM10!$D85/EMEP_PM10!$E85</f>
        <v>#DIV/0!</v>
      </c>
      <c r="R85" s="14" t="str">
        <f>EMEP_PM10!$F85/EMEP_PM10!$E85</f>
        <v>#DIV/0!</v>
      </c>
      <c r="S85" s="14" t="str">
        <f>EMEP_PM10!$G85/EMEP_PM10!$E85</f>
        <v>#DIV/0!</v>
      </c>
      <c r="T85" s="14" t="str">
        <f>EMEP_PM10!$H85/EMEP_PM10!$E85</f>
        <v>#DIV/0!</v>
      </c>
      <c r="U85" s="14" t="str">
        <f>EMEP_PM10!$I85/EMEP_PM10!$E85</f>
        <v>#DIV/0!</v>
      </c>
      <c r="V85" s="14" t="str">
        <f>EMEP_PM10!$J85/EMEP_PM10!$E85</f>
        <v>#DIV/0!</v>
      </c>
      <c r="W85" s="14" t="str">
        <f>EMEP_PM10!$K85/EMEP_PM10!$E85</f>
        <v>#DIV/0!</v>
      </c>
      <c r="X85" s="14" t="str">
        <f>EMEP_PM10!$L85/EMEP_PM10!$E85</f>
        <v>#DIV/0!</v>
      </c>
      <c r="Y85" s="14" t="str">
        <f>EMEP_PM10!$M85/EMEP_PM10!$E85</f>
        <v>#DIV/0!</v>
      </c>
      <c r="Z85" s="14" t="str">
        <f>EMEP_PM10!$N85/EMEP_PM10!$E85</f>
        <v>#DIV/0!</v>
      </c>
    </row>
    <row r="86" ht="15.75" customHeight="1">
      <c r="A86" s="15"/>
      <c r="B86" s="9" t="s">
        <v>275</v>
      </c>
      <c r="C86" s="10"/>
      <c r="D86" s="10"/>
      <c r="E86" s="10"/>
      <c r="F86" s="10"/>
      <c r="G86" s="10"/>
      <c r="H86" s="10"/>
      <c r="I86" s="10"/>
      <c r="J86" s="10"/>
      <c r="K86" s="10"/>
      <c r="L86" s="10"/>
      <c r="M86" s="10"/>
      <c r="N86" s="10"/>
      <c r="P86" s="14" t="str">
        <f>EMEP_PM10!$C86/EMEP_PM10!$E86</f>
        <v>#DIV/0!</v>
      </c>
      <c r="Q86" s="14" t="str">
        <f>EMEP_PM10!$D86/EMEP_PM10!$E86</f>
        <v>#DIV/0!</v>
      </c>
      <c r="R86" s="14" t="str">
        <f>EMEP_PM10!$F86/EMEP_PM10!$E86</f>
        <v>#DIV/0!</v>
      </c>
      <c r="S86" s="14" t="str">
        <f>EMEP_PM10!$G86/EMEP_PM10!$E86</f>
        <v>#DIV/0!</v>
      </c>
      <c r="T86" s="14" t="str">
        <f>EMEP_PM10!$H86/EMEP_PM10!$E86</f>
        <v>#DIV/0!</v>
      </c>
      <c r="U86" s="14" t="str">
        <f>EMEP_PM10!$I86/EMEP_PM10!$E86</f>
        <v>#DIV/0!</v>
      </c>
      <c r="V86" s="14" t="str">
        <f>EMEP_PM10!$J86/EMEP_PM10!$E86</f>
        <v>#DIV/0!</v>
      </c>
      <c r="W86" s="14" t="str">
        <f>EMEP_PM10!$K86/EMEP_PM10!$E86</f>
        <v>#DIV/0!</v>
      </c>
      <c r="X86" s="14" t="str">
        <f>EMEP_PM10!$L86/EMEP_PM10!$E86</f>
        <v>#DIV/0!</v>
      </c>
      <c r="Y86" s="14" t="str">
        <f>EMEP_PM10!$M86/EMEP_PM10!$E86</f>
        <v>#DIV/0!</v>
      </c>
      <c r="Z86" s="14" t="str">
        <f>EMEP_PM10!$N86/EMEP_PM10!$E86</f>
        <v>#DIV/0!</v>
      </c>
    </row>
    <row r="87" ht="15.75" customHeight="1">
      <c r="A87" s="15"/>
      <c r="B87" s="9" t="s">
        <v>276</v>
      </c>
      <c r="C87" s="10"/>
      <c r="D87" s="10"/>
      <c r="E87" s="10"/>
      <c r="F87" s="10"/>
      <c r="G87" s="10"/>
      <c r="H87" s="10"/>
      <c r="I87" s="10"/>
      <c r="J87" s="10"/>
      <c r="K87" s="10"/>
      <c r="L87" s="10"/>
      <c r="M87" s="10"/>
      <c r="N87" s="10"/>
      <c r="P87" s="14" t="str">
        <f>EMEP_PM10!$C87/EMEP_PM10!$E87</f>
        <v>#DIV/0!</v>
      </c>
      <c r="Q87" s="14" t="str">
        <f>EMEP_PM10!$D87/EMEP_PM10!$E87</f>
        <v>#DIV/0!</v>
      </c>
      <c r="R87" s="14" t="str">
        <f>EMEP_PM10!$F87/EMEP_PM10!$E87</f>
        <v>#DIV/0!</v>
      </c>
      <c r="S87" s="14" t="str">
        <f>EMEP_PM10!$G87/EMEP_PM10!$E87</f>
        <v>#DIV/0!</v>
      </c>
      <c r="T87" s="14" t="str">
        <f>EMEP_PM10!$H87/EMEP_PM10!$E87</f>
        <v>#DIV/0!</v>
      </c>
      <c r="U87" s="14" t="str">
        <f>EMEP_PM10!$I87/EMEP_PM10!$E87</f>
        <v>#DIV/0!</v>
      </c>
      <c r="V87" s="14" t="str">
        <f>EMEP_PM10!$J87/EMEP_PM10!$E87</f>
        <v>#DIV/0!</v>
      </c>
      <c r="W87" s="14" t="str">
        <f>EMEP_PM10!$K87/EMEP_PM10!$E87</f>
        <v>#DIV/0!</v>
      </c>
      <c r="X87" s="14" t="str">
        <f>EMEP_PM10!$L87/EMEP_PM10!$E87</f>
        <v>#DIV/0!</v>
      </c>
      <c r="Y87" s="14" t="str">
        <f>EMEP_PM10!$M87/EMEP_PM10!$E87</f>
        <v>#DIV/0!</v>
      </c>
      <c r="Z87" s="14" t="str">
        <f>EMEP_PM10!$N87/EMEP_PM10!$E87</f>
        <v>#DIV/0!</v>
      </c>
    </row>
    <row r="88" ht="15.75" customHeight="1">
      <c r="A88" s="15"/>
      <c r="B88" s="9" t="s">
        <v>277</v>
      </c>
      <c r="C88" s="10"/>
      <c r="D88" s="10"/>
      <c r="E88" s="10"/>
      <c r="F88" s="10"/>
      <c r="G88" s="10"/>
      <c r="H88" s="10"/>
      <c r="I88" s="10"/>
      <c r="J88" s="10"/>
      <c r="K88" s="10"/>
      <c r="L88" s="10"/>
      <c r="M88" s="10"/>
      <c r="N88" s="10"/>
      <c r="P88" s="14" t="str">
        <f>EMEP_PM10!$C88/EMEP_PM10!$E88</f>
        <v>#DIV/0!</v>
      </c>
      <c r="Q88" s="14" t="str">
        <f>EMEP_PM10!$D88/EMEP_PM10!$E88</f>
        <v>#DIV/0!</v>
      </c>
      <c r="R88" s="14" t="str">
        <f>EMEP_PM10!$F88/EMEP_PM10!$E88</f>
        <v>#DIV/0!</v>
      </c>
      <c r="S88" s="14" t="str">
        <f>EMEP_PM10!$G88/EMEP_PM10!$E88</f>
        <v>#DIV/0!</v>
      </c>
      <c r="T88" s="14" t="str">
        <f>EMEP_PM10!$H88/EMEP_PM10!$E88</f>
        <v>#DIV/0!</v>
      </c>
      <c r="U88" s="14" t="str">
        <f>EMEP_PM10!$I88/EMEP_PM10!$E88</f>
        <v>#DIV/0!</v>
      </c>
      <c r="V88" s="14" t="str">
        <f>EMEP_PM10!$J88/EMEP_PM10!$E88</f>
        <v>#DIV/0!</v>
      </c>
      <c r="W88" s="14" t="str">
        <f>EMEP_PM10!$K88/EMEP_PM10!$E88</f>
        <v>#DIV/0!</v>
      </c>
      <c r="X88" s="14" t="str">
        <f>EMEP_PM10!$L88/EMEP_PM10!$E88</f>
        <v>#DIV/0!</v>
      </c>
      <c r="Y88" s="14" t="str">
        <f>EMEP_PM10!$M88/EMEP_PM10!$E88</f>
        <v>#DIV/0!</v>
      </c>
      <c r="Z88" s="14" t="str">
        <f>EMEP_PM10!$N88/EMEP_PM10!$E88</f>
        <v>#DIV/0!</v>
      </c>
    </row>
    <row r="89" ht="15.75" customHeight="1">
      <c r="A89" s="15"/>
      <c r="B89" s="9" t="s">
        <v>278</v>
      </c>
      <c r="C89" s="10"/>
      <c r="D89" s="10"/>
      <c r="E89" s="10"/>
      <c r="F89" s="10"/>
      <c r="G89" s="10"/>
      <c r="H89" s="10"/>
      <c r="I89" s="10"/>
      <c r="J89" s="10"/>
      <c r="K89" s="10"/>
      <c r="L89" s="10"/>
      <c r="M89" s="10"/>
      <c r="N89" s="10"/>
      <c r="P89" s="14" t="str">
        <f>EMEP_PM10!$C89/EMEP_PM10!$E89</f>
        <v>#DIV/0!</v>
      </c>
      <c r="Q89" s="14" t="str">
        <f>EMEP_PM10!$D89/EMEP_PM10!$E89</f>
        <v>#DIV/0!</v>
      </c>
      <c r="R89" s="14" t="str">
        <f>EMEP_PM10!$F89/EMEP_PM10!$E89</f>
        <v>#DIV/0!</v>
      </c>
      <c r="S89" s="14" t="str">
        <f>EMEP_PM10!$G89/EMEP_PM10!$E89</f>
        <v>#DIV/0!</v>
      </c>
      <c r="T89" s="14" t="str">
        <f>EMEP_PM10!$H89/EMEP_PM10!$E89</f>
        <v>#DIV/0!</v>
      </c>
      <c r="U89" s="14" t="str">
        <f>EMEP_PM10!$I89/EMEP_PM10!$E89</f>
        <v>#DIV/0!</v>
      </c>
      <c r="V89" s="14" t="str">
        <f>EMEP_PM10!$J89/EMEP_PM10!$E89</f>
        <v>#DIV/0!</v>
      </c>
      <c r="W89" s="14" t="str">
        <f>EMEP_PM10!$K89/EMEP_PM10!$E89</f>
        <v>#DIV/0!</v>
      </c>
      <c r="X89" s="14" t="str">
        <f>EMEP_PM10!$L89/EMEP_PM10!$E89</f>
        <v>#DIV/0!</v>
      </c>
      <c r="Y89" s="14" t="str">
        <f>EMEP_PM10!$M89/EMEP_PM10!$E89</f>
        <v>#DIV/0!</v>
      </c>
      <c r="Z89" s="14" t="str">
        <f>EMEP_PM10!$N89/EMEP_PM10!$E89</f>
        <v>#DIV/0!</v>
      </c>
    </row>
    <row r="90" ht="15.75" customHeight="1">
      <c r="A90" s="16"/>
      <c r="B90" s="9" t="s">
        <v>219</v>
      </c>
      <c r="C90" s="10"/>
      <c r="D90" s="10"/>
      <c r="E90" s="10"/>
      <c r="F90" s="10"/>
      <c r="G90" s="10"/>
      <c r="H90" s="10"/>
      <c r="I90" s="10"/>
      <c r="J90" s="10"/>
      <c r="K90" s="10"/>
      <c r="L90" s="10"/>
      <c r="M90" s="10"/>
      <c r="N90" s="10"/>
      <c r="P90" s="14" t="str">
        <f>EMEP_PM10!$C90/EMEP_PM10!$E90</f>
        <v>#DIV/0!</v>
      </c>
      <c r="Q90" s="14" t="str">
        <f>EMEP_PM10!$D90/EMEP_PM10!$E90</f>
        <v>#DIV/0!</v>
      </c>
      <c r="R90" s="14" t="str">
        <f>EMEP_PM10!$F90/EMEP_PM10!$E90</f>
        <v>#DIV/0!</v>
      </c>
      <c r="S90" s="14" t="str">
        <f>EMEP_PM10!$G90/EMEP_PM10!$E90</f>
        <v>#DIV/0!</v>
      </c>
      <c r="T90" s="14" t="str">
        <f>EMEP_PM10!$H90/EMEP_PM10!$E90</f>
        <v>#DIV/0!</v>
      </c>
      <c r="U90" s="14" t="str">
        <f>EMEP_PM10!$I90/EMEP_PM10!$E90</f>
        <v>#DIV/0!</v>
      </c>
      <c r="V90" s="14" t="str">
        <f>EMEP_PM10!$J90/EMEP_PM10!$E90</f>
        <v>#DIV/0!</v>
      </c>
      <c r="W90" s="14" t="str">
        <f>EMEP_PM10!$K90/EMEP_PM10!$E90</f>
        <v>#DIV/0!</v>
      </c>
      <c r="X90" s="14" t="str">
        <f>EMEP_PM10!$L90/EMEP_PM10!$E90</f>
        <v>#DIV/0!</v>
      </c>
      <c r="Y90" s="14" t="str">
        <f>EMEP_PM10!$M90/EMEP_PM10!$E90</f>
        <v>#DIV/0!</v>
      </c>
      <c r="Z90" s="14" t="str">
        <f>EMEP_PM10!$N90/EMEP_PM10!$E90</f>
        <v>#DIV/0!</v>
      </c>
    </row>
    <row r="91" ht="15.75" customHeight="1">
      <c r="A91" s="8" t="s">
        <v>189</v>
      </c>
      <c r="B91" s="9" t="s">
        <v>279</v>
      </c>
      <c r="C91" s="45">
        <v>1035539.0</v>
      </c>
      <c r="D91" s="45">
        <v>268584.0</v>
      </c>
      <c r="E91" s="45">
        <v>6380969.0</v>
      </c>
      <c r="F91" s="45">
        <v>1634545.0</v>
      </c>
      <c r="G91" s="45">
        <v>827623.0</v>
      </c>
      <c r="H91" s="45">
        <v>470235.0</v>
      </c>
      <c r="I91" s="45">
        <v>278541.0</v>
      </c>
      <c r="J91" s="45">
        <v>0.0</v>
      </c>
      <c r="K91" s="38">
        <v>0.0</v>
      </c>
      <c r="L91" s="45">
        <v>13220.0</v>
      </c>
      <c r="M91" s="38">
        <v>0.0</v>
      </c>
      <c r="N91" s="45">
        <v>1227128.0</v>
      </c>
      <c r="P91" s="14">
        <f>EMEP_PM10!$C91/EMEP_PM10!$E91</f>
        <v>0.16228554</v>
      </c>
      <c r="Q91" s="14">
        <f>EMEP_PM10!$D91/EMEP_PM10!$E91</f>
        <v>0.04209141276</v>
      </c>
      <c r="R91" s="14">
        <f>EMEP_PM10!$F91/EMEP_PM10!$E91</f>
        <v>0.2561593702</v>
      </c>
      <c r="S91" s="14">
        <f>EMEP_PM10!$G91/EMEP_PM10!$E91</f>
        <v>0.1297017741</v>
      </c>
      <c r="T91" s="14">
        <f>EMEP_PM10!$H91/EMEP_PM10!$E91</f>
        <v>0.07369335284</v>
      </c>
      <c r="U91" s="14">
        <f>EMEP_PM10!$I91/EMEP_PM10!$E91</f>
        <v>0.04365183407</v>
      </c>
      <c r="V91" s="14">
        <f>EMEP_PM10!$J91/EMEP_PM10!$E91</f>
        <v>0</v>
      </c>
      <c r="W91" s="14">
        <f>EMEP_PM10!$L91/EMEP_PM10!$E91</f>
        <v>0.002071785649</v>
      </c>
      <c r="X91" s="14" t="str">
        <f>#REF!/EMEP_PM10!$E91</f>
        <v>#REF!</v>
      </c>
      <c r="Y91" s="14">
        <f>EMEP_PM10!$N91/EMEP_PM10!$E91</f>
        <v>0.1923106036</v>
      </c>
      <c r="Z91" s="14" t="str">
        <f>#REF!/EMEP_PM10!$E91</f>
        <v>#REF!</v>
      </c>
    </row>
    <row r="92" ht="15.75" customHeight="1">
      <c r="A92" s="15"/>
      <c r="B92" s="9" t="s">
        <v>280</v>
      </c>
      <c r="C92" s="45">
        <v>693187.0</v>
      </c>
      <c r="D92" s="45">
        <v>326473.0</v>
      </c>
      <c r="E92" s="45">
        <v>4488096.0</v>
      </c>
      <c r="F92" s="45">
        <v>2289552.0</v>
      </c>
      <c r="G92" s="45">
        <v>1039256.0</v>
      </c>
      <c r="H92" s="45">
        <v>720400.0</v>
      </c>
      <c r="I92" s="45">
        <v>207467.0</v>
      </c>
      <c r="J92" s="45">
        <v>0.0</v>
      </c>
      <c r="K92" s="38">
        <v>0.0</v>
      </c>
      <c r="L92" s="45">
        <v>40741.0</v>
      </c>
      <c r="M92" s="38">
        <v>0.0</v>
      </c>
      <c r="N92" s="45">
        <v>1364439.0</v>
      </c>
      <c r="P92" s="14">
        <f>EMEP_PM10!$C92/EMEP_PM10!$E92</f>
        <v>0.1544501276</v>
      </c>
      <c r="Q92" s="14">
        <f>EMEP_PM10!$D92/EMEP_PM10!$E92</f>
        <v>0.07274198235</v>
      </c>
      <c r="R92" s="14">
        <f>EMEP_PM10!$F92/EMEP_PM10!$E92</f>
        <v>0.5101388206</v>
      </c>
      <c r="S92" s="14">
        <f>EMEP_PM10!$G92/EMEP_PM10!$E92</f>
        <v>0.2315583267</v>
      </c>
      <c r="T92" s="14">
        <f>EMEP_PM10!$H92/EMEP_PM10!$E92</f>
        <v>0.1605135006</v>
      </c>
      <c r="U92" s="14">
        <f>EMEP_PM10!$I92/EMEP_PM10!$E92</f>
        <v>0.04622606112</v>
      </c>
      <c r="V92" s="14">
        <f>EMEP_PM10!$J92/EMEP_PM10!$E92</f>
        <v>0</v>
      </c>
      <c r="W92" s="14">
        <f>EMEP_PM10!$L92/EMEP_PM10!$E92</f>
        <v>0.009077568751</v>
      </c>
      <c r="X92" s="14" t="str">
        <f>#REF!/EMEP_PM10!$E92</f>
        <v>#REF!</v>
      </c>
      <c r="Y92" s="14">
        <f>EMEP_PM10!$N92/EMEP_PM10!$E92</f>
        <v>0.3040128821</v>
      </c>
      <c r="Z92" s="14" t="str">
        <f>#REF!/EMEP_PM10!$E92</f>
        <v>#REF!</v>
      </c>
    </row>
    <row r="93" ht="15.75" customHeight="1">
      <c r="A93" s="15"/>
      <c r="B93" s="9" t="s">
        <v>281</v>
      </c>
      <c r="C93" s="45">
        <v>285792.0</v>
      </c>
      <c r="D93" s="45">
        <v>112768.0</v>
      </c>
      <c r="E93" s="45">
        <v>1406037.0</v>
      </c>
      <c r="F93" s="45">
        <v>900406.0</v>
      </c>
      <c r="G93" s="45">
        <v>452827.0</v>
      </c>
      <c r="H93" s="45">
        <v>630600.0</v>
      </c>
      <c r="I93" s="45">
        <v>173289.0</v>
      </c>
      <c r="J93" s="45">
        <v>0.0</v>
      </c>
      <c r="K93" s="38">
        <v>0.0</v>
      </c>
      <c r="L93" s="45">
        <v>17151.0</v>
      </c>
      <c r="M93" s="38">
        <v>0.0</v>
      </c>
      <c r="N93" s="45">
        <v>972563.0</v>
      </c>
      <c r="P93" s="14">
        <f>EMEP_PM10!$C93/EMEP_PM10!$E93</f>
        <v>0.2032606539</v>
      </c>
      <c r="Q93" s="14">
        <f>EMEP_PM10!$D93/EMEP_PM10!$E93</f>
        <v>0.08020272582</v>
      </c>
      <c r="R93" s="14">
        <f>EMEP_PM10!$F93/EMEP_PM10!$E93</f>
        <v>0.6403857082</v>
      </c>
      <c r="S93" s="14">
        <f>EMEP_PM10!$G93/EMEP_PM10!$E93</f>
        <v>0.3220590923</v>
      </c>
      <c r="T93" s="14">
        <f>EMEP_PM10!$H93/EMEP_PM10!$E93</f>
        <v>0.4484945986</v>
      </c>
      <c r="U93" s="14">
        <f>EMEP_PM10!$I93/EMEP_PM10!$E93</f>
        <v>0.1232464011</v>
      </c>
      <c r="V93" s="14">
        <f>EMEP_PM10!$J93/EMEP_PM10!$E93</f>
        <v>0</v>
      </c>
      <c r="W93" s="14">
        <f>EMEP_PM10!$L93/EMEP_PM10!$E93</f>
        <v>0.01219811427</v>
      </c>
      <c r="X93" s="14" t="str">
        <f>#REF!/EMEP_PM10!$E93</f>
        <v>#REF!</v>
      </c>
      <c r="Y93" s="14">
        <f>EMEP_PM10!$N93/EMEP_PM10!$E93</f>
        <v>0.6917051258</v>
      </c>
      <c r="Z93" s="14" t="str">
        <f>#REF!/EMEP_PM10!$E93</f>
        <v>#REF!</v>
      </c>
    </row>
    <row r="94" ht="15.75" customHeight="1">
      <c r="A94" s="15"/>
      <c r="B94" s="9" t="s">
        <v>282</v>
      </c>
      <c r="C94" s="45">
        <v>3906006.0</v>
      </c>
      <c r="D94" s="45">
        <v>685429.0</v>
      </c>
      <c r="E94" s="45">
        <v>4633234.0</v>
      </c>
      <c r="F94" s="45">
        <v>2595619.0</v>
      </c>
      <c r="G94" s="45">
        <v>1848849.0</v>
      </c>
      <c r="H94" s="45">
        <v>1225620.0</v>
      </c>
      <c r="I94" s="45">
        <v>747025.0</v>
      </c>
      <c r="J94" s="45">
        <v>0.0</v>
      </c>
      <c r="K94" s="45">
        <v>0.0</v>
      </c>
      <c r="L94" s="45">
        <v>0.0</v>
      </c>
      <c r="M94" s="45">
        <v>31530.0</v>
      </c>
      <c r="N94" s="45">
        <v>1443765.0</v>
      </c>
      <c r="P94" s="14">
        <f>EMEP_PM10!$C94/EMEP_PM10!$E94</f>
        <v>0.8430409515</v>
      </c>
      <c r="Q94" s="14">
        <f>EMEP_PM10!$D94/EMEP_PM10!$E94</f>
        <v>0.1479374882</v>
      </c>
      <c r="R94" s="14">
        <f>EMEP_PM10!$F94/EMEP_PM10!$E94</f>
        <v>0.56021755</v>
      </c>
      <c r="S94" s="14">
        <f>EMEP_PM10!$G94/EMEP_PM10!$E94</f>
        <v>0.3990407132</v>
      </c>
      <c r="T94" s="14">
        <f>EMEP_PM10!$H94/EMEP_PM10!$E94</f>
        <v>0.2645279733</v>
      </c>
      <c r="U94" s="14">
        <f>EMEP_PM10!$I94/EMEP_PM10!$E94</f>
        <v>0.1612318739</v>
      </c>
      <c r="V94" s="14">
        <f>EMEP_PM10!$J94/EMEP_PM10!$E94</f>
        <v>0</v>
      </c>
      <c r="W94" s="14">
        <f>EMEP_PM10!$K94/EMEP_PM10!$E94</f>
        <v>0</v>
      </c>
      <c r="X94" s="14">
        <f>EMEP_PM10!$L94/EMEP_PM10!$E94</f>
        <v>0</v>
      </c>
      <c r="Y94" s="14">
        <f>EMEP_PM10!$M94/EMEP_PM10!$E94</f>
        <v>0.006805181866</v>
      </c>
      <c r="Z94" s="14">
        <f>EMEP_PM10!$N94/EMEP_PM10!$E94</f>
        <v>0.3116106374</v>
      </c>
    </row>
    <row r="95" ht="15.75" customHeight="1">
      <c r="A95" s="15"/>
      <c r="B95" s="9" t="s">
        <v>283</v>
      </c>
      <c r="C95" s="45">
        <v>1.487927E7</v>
      </c>
      <c r="D95" s="45">
        <v>2311836.0</v>
      </c>
      <c r="E95" s="45">
        <v>5880392.0</v>
      </c>
      <c r="F95" s="45">
        <v>6861200.0</v>
      </c>
      <c r="G95" s="45">
        <v>3062835.0</v>
      </c>
      <c r="H95" s="45">
        <v>1691524.0</v>
      </c>
      <c r="I95" s="45">
        <v>1239011.0</v>
      </c>
      <c r="J95" s="45">
        <v>0.0</v>
      </c>
      <c r="K95" s="45">
        <v>0.0</v>
      </c>
      <c r="L95" s="45">
        <v>0.0</v>
      </c>
      <c r="M95" s="45">
        <v>58517.0</v>
      </c>
      <c r="N95" s="45">
        <v>2118428.0</v>
      </c>
      <c r="P95" s="14">
        <f>EMEP_PM10!$C95/EMEP_PM10!$E95</f>
        <v>2.530319407</v>
      </c>
      <c r="Q95" s="14">
        <f>EMEP_PM10!$D95/EMEP_PM10!$E95</f>
        <v>0.3931431782</v>
      </c>
      <c r="R95" s="14">
        <f>EMEP_PM10!$F95/EMEP_PM10!$E95</f>
        <v>1.166792962</v>
      </c>
      <c r="S95" s="14">
        <f>EMEP_PM10!$G95/EMEP_PM10!$E95</f>
        <v>0.5208555824</v>
      </c>
      <c r="T95" s="14">
        <f>EMEP_PM10!$H95/EMEP_PM10!$E95</f>
        <v>0.2876549727</v>
      </c>
      <c r="U95" s="14">
        <f>EMEP_PM10!$I95/EMEP_PM10!$E95</f>
        <v>0.2107021097</v>
      </c>
      <c r="V95" s="14">
        <f>EMEP_PM10!$J95/EMEP_PM10!$E95</f>
        <v>0</v>
      </c>
      <c r="W95" s="14">
        <f>EMEP_PM10!$K95/EMEP_PM10!$E95</f>
        <v>0</v>
      </c>
      <c r="X95" s="14">
        <f>EMEP_PM10!$L95/EMEP_PM10!$E95</f>
        <v>0</v>
      </c>
      <c r="Y95" s="14">
        <f>EMEP_PM10!$M95/EMEP_PM10!$E95</f>
        <v>0.009951207334</v>
      </c>
      <c r="Z95" s="14">
        <f>EMEP_PM10!$N95/EMEP_PM10!$E95</f>
        <v>0.3602528539</v>
      </c>
    </row>
    <row r="96" ht="15.75" customHeight="1">
      <c r="A96" s="15"/>
      <c r="B96" s="9" t="s">
        <v>284</v>
      </c>
      <c r="C96" s="45">
        <v>6978750.0</v>
      </c>
      <c r="D96" s="45">
        <v>1966983.0</v>
      </c>
      <c r="E96" s="45">
        <v>2991643.0</v>
      </c>
      <c r="F96" s="45">
        <v>8878775.0</v>
      </c>
      <c r="G96" s="45">
        <v>1916635.0</v>
      </c>
      <c r="H96" s="45">
        <v>1650099.0</v>
      </c>
      <c r="I96" s="45">
        <v>480096.0</v>
      </c>
      <c r="J96" s="45">
        <v>0.0</v>
      </c>
      <c r="K96" s="45">
        <v>0.0</v>
      </c>
      <c r="L96" s="45">
        <v>0.0</v>
      </c>
      <c r="M96" s="45">
        <v>104017.0</v>
      </c>
      <c r="N96" s="45">
        <v>3284992.0</v>
      </c>
      <c r="P96" s="14">
        <f>EMEP_PM10!$C96/EMEP_PM10!$E96</f>
        <v>2.332748259</v>
      </c>
      <c r="Q96" s="14">
        <f>EMEP_PM10!$D96/EMEP_PM10!$E96</f>
        <v>0.6574925551</v>
      </c>
      <c r="R96" s="14">
        <f>EMEP_PM10!$F96/EMEP_PM10!$E96</f>
        <v>2.967859133</v>
      </c>
      <c r="S96" s="14">
        <f>EMEP_PM10!$G96/EMEP_PM10!$E96</f>
        <v>0.6406630069</v>
      </c>
      <c r="T96" s="14">
        <f>EMEP_PM10!$H96/EMEP_PM10!$E96</f>
        <v>0.5515694887</v>
      </c>
      <c r="U96" s="14">
        <f>EMEP_PM10!$I96/EMEP_PM10!$E96</f>
        <v>0.1604790411</v>
      </c>
      <c r="V96" s="14">
        <f>EMEP_PM10!$J96/EMEP_PM10!$E96</f>
        <v>0</v>
      </c>
      <c r="W96" s="14">
        <f>EMEP_PM10!$K96/EMEP_PM10!$E96</f>
        <v>0</v>
      </c>
      <c r="X96" s="14">
        <f>EMEP_PM10!$L96/EMEP_PM10!$E96</f>
        <v>0</v>
      </c>
      <c r="Y96" s="14">
        <f>EMEP_PM10!$M96/EMEP_PM10!$E96</f>
        <v>0.0347691887</v>
      </c>
      <c r="Z96" s="14">
        <f>EMEP_PM10!$N96/EMEP_PM10!$E96</f>
        <v>1.098056152</v>
      </c>
    </row>
    <row r="97" ht="15.75" customHeight="1">
      <c r="A97" s="15"/>
      <c r="B97" s="9" t="s">
        <v>285</v>
      </c>
      <c r="C97" s="45">
        <v>1877053.0</v>
      </c>
      <c r="D97" s="45">
        <v>769670.0</v>
      </c>
      <c r="E97" s="45">
        <v>3843942.0</v>
      </c>
      <c r="F97" s="45">
        <v>3907244.0</v>
      </c>
      <c r="G97" s="45">
        <v>2100046.0</v>
      </c>
      <c r="H97" s="45">
        <v>1542384.0</v>
      </c>
      <c r="I97" s="45">
        <v>424947.0</v>
      </c>
      <c r="J97" s="45">
        <v>0.0</v>
      </c>
      <c r="K97" s="45">
        <v>0.0</v>
      </c>
      <c r="L97" s="45">
        <v>0.0</v>
      </c>
      <c r="M97" s="45">
        <v>29202.0</v>
      </c>
      <c r="N97" s="45">
        <v>1487975.0</v>
      </c>
      <c r="P97" s="14">
        <f>EMEP_PM10!$C97/EMEP_PM10!$E97</f>
        <v>0.4883146</v>
      </c>
      <c r="Q97" s="14">
        <f>EMEP_PM10!$D97/EMEP_PM10!$E97</f>
        <v>0.2002293479</v>
      </c>
      <c r="R97" s="14">
        <f>EMEP_PM10!$F97/EMEP_PM10!$E97</f>
        <v>1.01646799</v>
      </c>
      <c r="S97" s="14">
        <f>EMEP_PM10!$G97/EMEP_PM10!$E97</f>
        <v>0.5463261412</v>
      </c>
      <c r="T97" s="14">
        <f>EMEP_PM10!$H97/EMEP_PM10!$E97</f>
        <v>0.4012505912</v>
      </c>
      <c r="U97" s="14">
        <f>EMEP_PM10!$I97/EMEP_PM10!$E97</f>
        <v>0.110549795</v>
      </c>
      <c r="V97" s="14">
        <f>EMEP_PM10!$J97/EMEP_PM10!$E97</f>
        <v>0</v>
      </c>
      <c r="W97" s="14">
        <f>EMEP_PM10!$K97/EMEP_PM10!$E97</f>
        <v>0</v>
      </c>
      <c r="X97" s="14">
        <f>EMEP_PM10!$L97/EMEP_PM10!$E97</f>
        <v>0</v>
      </c>
      <c r="Y97" s="14">
        <f>EMEP_PM10!$M97/EMEP_PM10!$E97</f>
        <v>0.007596888819</v>
      </c>
      <c r="Z97" s="14">
        <f>EMEP_PM10!$N97/EMEP_PM10!$E97</f>
        <v>0.3870961112</v>
      </c>
    </row>
    <row r="98" ht="15.75" customHeight="1">
      <c r="A98" s="16"/>
      <c r="B98" s="54" t="s">
        <v>286</v>
      </c>
      <c r="C98" s="45">
        <v>157607.0</v>
      </c>
      <c r="D98" s="45">
        <v>107553.0</v>
      </c>
      <c r="E98" s="45">
        <v>3253903.0</v>
      </c>
      <c r="F98" s="45">
        <v>972705.0</v>
      </c>
      <c r="G98" s="45">
        <v>129011.0</v>
      </c>
      <c r="H98" s="45">
        <v>400809.0</v>
      </c>
      <c r="I98" s="45">
        <v>49427.0</v>
      </c>
      <c r="J98" s="45">
        <v>0.0</v>
      </c>
      <c r="K98" s="45">
        <v>0.0</v>
      </c>
      <c r="L98" s="45">
        <v>0.0</v>
      </c>
      <c r="M98" s="45">
        <v>50239.0</v>
      </c>
      <c r="N98" s="45">
        <v>1157051.0</v>
      </c>
      <c r="P98" s="14">
        <f>EMEP_PM10!$C98/EMEP_PM10!$E98</f>
        <v>0.04843629328</v>
      </c>
      <c r="Q98" s="14">
        <f>EMEP_PM10!$D98/EMEP_PM10!$E98</f>
        <v>0.03305353602</v>
      </c>
      <c r="R98" s="14">
        <f>EMEP_PM10!$F98/EMEP_PM10!$E98</f>
        <v>0.2989348484</v>
      </c>
      <c r="S98" s="14">
        <f>EMEP_PM10!$G98/EMEP_PM10!$E98</f>
        <v>0.03964807802</v>
      </c>
      <c r="T98" s="14">
        <f>EMEP_PM10!$H98/EMEP_PM10!$E98</f>
        <v>0.1231779189</v>
      </c>
      <c r="U98" s="14">
        <f>EMEP_PM10!$I98/EMEP_PM10!$E98</f>
        <v>0.01519006559</v>
      </c>
      <c r="V98" s="14">
        <f>EMEP_PM10!$J98/EMEP_PM10!$E98</f>
        <v>0</v>
      </c>
      <c r="W98" s="14">
        <f>EMEP_PM10!$K98/EMEP_PM10!$E98</f>
        <v>0</v>
      </c>
      <c r="X98" s="14">
        <f>EMEP_PM10!$L98/EMEP_PM10!$E98</f>
        <v>0</v>
      </c>
      <c r="Y98" s="14">
        <f>EMEP_PM10!$M98/EMEP_PM10!$E98</f>
        <v>0.01543961206</v>
      </c>
      <c r="Z98" s="14">
        <f>EMEP_PM10!$N98/EMEP_PM10!$E98</f>
        <v>0.3555886577</v>
      </c>
    </row>
    <row r="99" ht="15.75" customHeight="1">
      <c r="A99" s="21"/>
      <c r="C99" s="20"/>
      <c r="D99" s="20"/>
      <c r="E99" s="20"/>
      <c r="F99" s="20"/>
      <c r="G99" s="20"/>
      <c r="H99" s="20"/>
      <c r="I99" s="20"/>
      <c r="J99" s="20"/>
      <c r="K99" s="20"/>
      <c r="L99" s="20"/>
      <c r="M99" s="20"/>
      <c r="N99" s="20"/>
    </row>
    <row r="100" ht="15.75" customHeight="1">
      <c r="A100" s="21"/>
    </row>
    <row r="101" ht="15.75" customHeight="1">
      <c r="A101" s="1"/>
      <c r="B101" s="22" t="s">
        <v>0</v>
      </c>
      <c r="C101" s="23" t="s">
        <v>88</v>
      </c>
      <c r="D101" s="24"/>
      <c r="E101" s="24"/>
      <c r="F101" s="25"/>
      <c r="G101" s="59" t="s">
        <v>89</v>
      </c>
      <c r="H101" s="24"/>
      <c r="I101" s="24"/>
      <c r="J101" s="24"/>
      <c r="K101" s="24"/>
      <c r="L101" s="24"/>
      <c r="M101" s="24"/>
      <c r="N101" s="24"/>
      <c r="O101" s="24"/>
      <c r="P101" s="24"/>
      <c r="Q101" s="24"/>
      <c r="R101" s="24"/>
      <c r="S101" s="24"/>
      <c r="T101" s="24"/>
      <c r="U101" s="24"/>
      <c r="V101" s="24"/>
      <c r="W101" s="25"/>
      <c r="X101" s="60" t="s">
        <v>90</v>
      </c>
      <c r="Y101" s="24"/>
      <c r="Z101" s="24"/>
      <c r="AA101" s="24"/>
      <c r="AB101" s="24"/>
      <c r="AC101" s="24"/>
      <c r="AD101" s="24"/>
      <c r="AE101" s="24"/>
      <c r="AF101" s="24"/>
      <c r="AG101" s="24"/>
      <c r="AH101" s="24"/>
      <c r="AI101" s="24"/>
      <c r="AJ101" s="24"/>
      <c r="AK101" s="24"/>
      <c r="AL101" s="24"/>
      <c r="AM101" s="24"/>
      <c r="AN101" s="24"/>
      <c r="AO101" s="24"/>
      <c r="AP101" s="24"/>
      <c r="AQ101" s="24"/>
      <c r="AR101" s="25"/>
      <c r="AS101" s="61" t="s">
        <v>91</v>
      </c>
      <c r="AT101" s="24"/>
      <c r="AU101" s="24"/>
      <c r="AV101" s="24"/>
      <c r="AW101" s="24"/>
      <c r="AX101" s="24"/>
      <c r="AY101" s="24"/>
      <c r="AZ101" s="24"/>
      <c r="BA101" s="24"/>
      <c r="BB101" s="24"/>
      <c r="BC101" s="24"/>
      <c r="BD101" s="25"/>
      <c r="BE101" s="62" t="s">
        <v>92</v>
      </c>
      <c r="BF101" s="24"/>
      <c r="BG101" s="24"/>
      <c r="BH101" s="24"/>
      <c r="BI101" s="24"/>
      <c r="BJ101" s="24"/>
      <c r="BK101" s="24"/>
      <c r="BL101" s="24"/>
      <c r="BM101" s="24"/>
      <c r="BN101" s="24"/>
      <c r="BO101" s="24"/>
      <c r="BP101" s="25"/>
      <c r="BQ101" s="63" t="s">
        <v>93</v>
      </c>
      <c r="BR101" s="24"/>
      <c r="BS101" s="24"/>
      <c r="BT101" s="24"/>
      <c r="BU101" s="24"/>
      <c r="BV101" s="24"/>
      <c r="BW101" s="24"/>
      <c r="BX101" s="24"/>
      <c r="BY101" s="24"/>
      <c r="BZ101" s="24"/>
      <c r="CA101" s="24"/>
      <c r="CB101" s="24"/>
      <c r="CC101" s="24"/>
      <c r="CD101" s="24"/>
      <c r="CE101" s="24"/>
      <c r="CF101" s="25"/>
      <c r="CG101" s="64" t="s">
        <v>94</v>
      </c>
      <c r="CH101" s="24"/>
      <c r="CI101" s="24"/>
      <c r="CJ101" s="24"/>
      <c r="CK101" s="24"/>
      <c r="CL101" s="24"/>
      <c r="CM101" s="24"/>
      <c r="CN101" s="25"/>
    </row>
    <row r="102" ht="15.75" customHeight="1">
      <c r="A102" s="5" t="s">
        <v>13</v>
      </c>
      <c r="B102" s="22" t="s">
        <v>14</v>
      </c>
      <c r="C102" s="65">
        <v>138.9707</v>
      </c>
      <c r="D102" s="65">
        <v>251.0961</v>
      </c>
      <c r="E102" s="65">
        <v>269.07</v>
      </c>
      <c r="F102" s="65">
        <v>311.0442</v>
      </c>
      <c r="G102" s="66">
        <v>167.002</v>
      </c>
      <c r="H102" s="66">
        <v>179.002</v>
      </c>
      <c r="I102" s="66">
        <v>180.9812</v>
      </c>
      <c r="J102" s="66">
        <v>182.9969</v>
      </c>
      <c r="K102" s="66">
        <v>194.9969</v>
      </c>
      <c r="L102" s="66">
        <v>197.0125</v>
      </c>
      <c r="M102" s="66">
        <v>198.9918</v>
      </c>
      <c r="N102" s="66">
        <v>199.0282</v>
      </c>
      <c r="O102" s="66">
        <v>210.9919</v>
      </c>
      <c r="P102" s="66">
        <v>213.0074</v>
      </c>
      <c r="Q102" s="66">
        <v>215.0231</v>
      </c>
      <c r="R102" s="66">
        <v>224.9711</v>
      </c>
      <c r="S102" s="66">
        <v>229.0024</v>
      </c>
      <c r="T102" s="66">
        <v>240.966</v>
      </c>
      <c r="U102" s="66">
        <v>241.9976</v>
      </c>
      <c r="V102" s="66">
        <v>281.0338</v>
      </c>
      <c r="W102" s="66">
        <v>297.0284</v>
      </c>
      <c r="X102" s="67">
        <v>231.0696</v>
      </c>
      <c r="Y102" s="67">
        <v>233.0489</v>
      </c>
      <c r="Z102" s="67">
        <v>235.0646</v>
      </c>
      <c r="AA102" s="67">
        <v>247.0646</v>
      </c>
      <c r="AB102" s="67">
        <v>249.0438</v>
      </c>
      <c r="AC102" s="67">
        <v>249.0806</v>
      </c>
      <c r="AD102" s="31">
        <v>251.0595</v>
      </c>
      <c r="AE102" s="31">
        <v>251.0595</v>
      </c>
      <c r="AF102" s="67">
        <v>263.0595</v>
      </c>
      <c r="AG102" s="68">
        <v>265.0393</v>
      </c>
      <c r="AH102" s="69">
        <v>265.0752</v>
      </c>
      <c r="AI102" s="67">
        <v>267.0547</v>
      </c>
      <c r="AJ102" s="67">
        <v>267.0547</v>
      </c>
      <c r="AK102" s="31">
        <v>279.0542</v>
      </c>
      <c r="AL102" s="67">
        <v>279.0542</v>
      </c>
      <c r="AM102" s="31">
        <v>281.07</v>
      </c>
      <c r="AN102" s="31">
        <v>281.07</v>
      </c>
      <c r="AO102" s="67">
        <v>283.0493</v>
      </c>
      <c r="AP102" s="67">
        <v>283.0855</v>
      </c>
      <c r="AQ102" s="67">
        <v>295.049</v>
      </c>
      <c r="AR102" s="67">
        <v>297.0648</v>
      </c>
      <c r="AS102" s="70">
        <v>293.1793</v>
      </c>
      <c r="AT102" s="70">
        <v>303.1272</v>
      </c>
      <c r="AU102" s="70">
        <v>309.1736</v>
      </c>
      <c r="AV102" s="70">
        <v>309.1741</v>
      </c>
      <c r="AW102" s="70">
        <v>315.1271</v>
      </c>
      <c r="AX102" s="70">
        <v>317.1428</v>
      </c>
      <c r="AY102" s="32">
        <v>309.1768</v>
      </c>
      <c r="AZ102" s="70">
        <v>321.1384</v>
      </c>
      <c r="BA102" s="70">
        <v>323.1531</v>
      </c>
      <c r="BB102" s="70">
        <v>333.1013</v>
      </c>
      <c r="BC102" s="70">
        <v>347.117</v>
      </c>
      <c r="BD102" s="70">
        <v>349.1326</v>
      </c>
      <c r="BE102" s="71">
        <v>211.0364</v>
      </c>
      <c r="BF102" s="71">
        <v>225.0062</v>
      </c>
      <c r="BG102" s="71">
        <v>262.0558</v>
      </c>
      <c r="BH102" s="71">
        <v>265.0391</v>
      </c>
      <c r="BI102" s="71">
        <v>265.0391</v>
      </c>
      <c r="BJ102" s="71">
        <v>278.0517</v>
      </c>
      <c r="BK102" s="71">
        <v>281.0325</v>
      </c>
      <c r="BL102" s="71">
        <v>325.0524</v>
      </c>
      <c r="BM102" s="71">
        <v>269.9921</v>
      </c>
      <c r="BN102" s="71">
        <v>269.9921</v>
      </c>
      <c r="BO102" s="71">
        <v>310.0238</v>
      </c>
      <c r="BP102" s="71">
        <v>389.014</v>
      </c>
      <c r="BQ102" s="72">
        <v>242.9816</v>
      </c>
      <c r="BR102" s="72">
        <v>260.0082</v>
      </c>
      <c r="BS102" s="72">
        <v>273.9874</v>
      </c>
      <c r="BT102" s="72">
        <v>294.0653</v>
      </c>
      <c r="BU102" s="72">
        <v>294.0653</v>
      </c>
      <c r="BV102" s="72">
        <v>296.0446</v>
      </c>
      <c r="BW102" s="72">
        <v>296.0446</v>
      </c>
      <c r="BX102" s="72">
        <v>310.0602</v>
      </c>
      <c r="BY102" s="72">
        <v>312.0395</v>
      </c>
      <c r="BZ102" s="72">
        <v>312.0759</v>
      </c>
      <c r="CA102" s="72">
        <v>324.0394</v>
      </c>
      <c r="CB102" s="72">
        <v>326.0551</v>
      </c>
      <c r="CC102" s="72">
        <v>328.0708</v>
      </c>
      <c r="CD102" s="72">
        <v>342.05</v>
      </c>
      <c r="CE102" s="72">
        <v>362.1279</v>
      </c>
      <c r="CF102" s="72">
        <v>382.1177</v>
      </c>
      <c r="CG102" s="73">
        <v>257.0139</v>
      </c>
      <c r="CH102" s="66">
        <v>273.0063</v>
      </c>
      <c r="CI102" s="66">
        <v>275.0228</v>
      </c>
      <c r="CJ102" s="66">
        <v>320.0021</v>
      </c>
      <c r="CK102" s="66">
        <v>217.9751</v>
      </c>
      <c r="CL102" s="66">
        <v>231.0333</v>
      </c>
      <c r="CM102" s="66">
        <v>287.0243</v>
      </c>
      <c r="CN102" s="66">
        <v>289.0387</v>
      </c>
    </row>
    <row r="103" ht="15.75" customHeight="1">
      <c r="A103" s="8" t="s">
        <v>99</v>
      </c>
      <c r="B103" s="4" t="s">
        <v>197</v>
      </c>
      <c r="C103" s="74">
        <v>57629.0</v>
      </c>
      <c r="D103" s="74">
        <v>586684.0</v>
      </c>
      <c r="E103" s="74">
        <v>12757.0</v>
      </c>
      <c r="F103" s="74">
        <v>42147.0</v>
      </c>
      <c r="G103" s="75">
        <v>640995.0</v>
      </c>
      <c r="H103" s="75">
        <v>0.0</v>
      </c>
      <c r="I103" s="75">
        <v>0.0</v>
      </c>
      <c r="J103" s="75">
        <v>0.0</v>
      </c>
      <c r="K103" s="75">
        <v>245598.0</v>
      </c>
      <c r="L103" s="75">
        <v>222906.0</v>
      </c>
      <c r="M103" s="75">
        <v>0.0</v>
      </c>
      <c r="N103" s="75">
        <v>104698.0</v>
      </c>
      <c r="O103" s="76">
        <v>84718.0</v>
      </c>
      <c r="P103" s="76">
        <v>39973.0</v>
      </c>
      <c r="Q103" s="76">
        <v>0.0</v>
      </c>
      <c r="R103" s="76">
        <v>0.0</v>
      </c>
      <c r="S103" s="76">
        <v>0.0</v>
      </c>
      <c r="T103" s="76">
        <v>0.0</v>
      </c>
      <c r="U103" s="76">
        <v>0.0</v>
      </c>
      <c r="V103" s="76">
        <v>215344.0</v>
      </c>
      <c r="W103" s="76">
        <v>27373.0</v>
      </c>
      <c r="X103" s="77">
        <v>460695.0</v>
      </c>
      <c r="Y103" s="77">
        <v>683262.0</v>
      </c>
      <c r="Z103" s="77">
        <v>1635500.0</v>
      </c>
      <c r="AA103" s="77">
        <v>1394971.0</v>
      </c>
      <c r="AB103" s="77">
        <v>116809.0</v>
      </c>
      <c r="AC103" s="77">
        <v>1949048.0</v>
      </c>
      <c r="AD103" s="77">
        <v>507362.0</v>
      </c>
      <c r="AE103" s="77">
        <v>629431.0</v>
      </c>
      <c r="AF103" s="77">
        <v>240572.0</v>
      </c>
      <c r="AG103" s="77">
        <v>0.0</v>
      </c>
      <c r="AH103" s="77">
        <v>0.0</v>
      </c>
      <c r="AI103" s="77">
        <v>0.0</v>
      </c>
      <c r="AJ103" s="77">
        <v>159338.0</v>
      </c>
      <c r="AK103" s="77">
        <v>94439.0</v>
      </c>
      <c r="AL103" s="77">
        <v>509616.0</v>
      </c>
      <c r="AM103" s="77">
        <v>54445.0</v>
      </c>
      <c r="AN103" s="77">
        <v>367185.0</v>
      </c>
      <c r="AO103" s="77">
        <v>89058.0</v>
      </c>
      <c r="AP103" s="77">
        <v>185176.0</v>
      </c>
      <c r="AQ103" s="77">
        <v>84225.0</v>
      </c>
      <c r="AR103" s="77">
        <v>74263.0</v>
      </c>
      <c r="AS103" s="78">
        <v>7564406.0</v>
      </c>
      <c r="AT103" s="78">
        <v>0.0</v>
      </c>
      <c r="AU103" s="78">
        <v>3248473.0</v>
      </c>
      <c r="AV103" s="78">
        <v>3312378.0</v>
      </c>
      <c r="AW103" s="78">
        <v>0.0</v>
      </c>
      <c r="AX103" s="78">
        <v>0.0</v>
      </c>
      <c r="AY103" s="78">
        <v>3587586.0</v>
      </c>
      <c r="AZ103" s="78">
        <v>0.0</v>
      </c>
      <c r="BA103" s="78">
        <v>0.0</v>
      </c>
      <c r="BB103" s="78">
        <v>0.0</v>
      </c>
      <c r="BC103" s="78">
        <v>0.0</v>
      </c>
      <c r="BD103" s="78">
        <v>105431.0</v>
      </c>
      <c r="BE103" s="79">
        <v>0.0</v>
      </c>
      <c r="BF103" s="79">
        <v>0.0</v>
      </c>
      <c r="BG103" s="79">
        <v>0.0</v>
      </c>
      <c r="BH103" s="79">
        <v>141291.0</v>
      </c>
      <c r="BI103" s="79">
        <v>99259.0</v>
      </c>
      <c r="BJ103" s="79">
        <v>0.0</v>
      </c>
      <c r="BK103" s="79">
        <v>215563.0</v>
      </c>
      <c r="BL103" s="79">
        <v>0.0</v>
      </c>
      <c r="BM103" s="80"/>
      <c r="BN103" s="79">
        <v>12125.0</v>
      </c>
      <c r="BO103" s="79">
        <v>15876.0</v>
      </c>
      <c r="BP103" s="79">
        <v>0.0</v>
      </c>
      <c r="BQ103" s="81">
        <v>0.0</v>
      </c>
      <c r="BR103" s="81">
        <v>31672.0</v>
      </c>
      <c r="BS103" s="81">
        <v>0.0</v>
      </c>
      <c r="BT103" s="81">
        <v>6268552.0</v>
      </c>
      <c r="BU103" s="81">
        <v>1.0810376E7</v>
      </c>
      <c r="BV103" s="81">
        <v>402128.0</v>
      </c>
      <c r="BW103" s="81">
        <v>547385.0</v>
      </c>
      <c r="BX103" s="81">
        <v>450553.0</v>
      </c>
      <c r="BY103" s="81">
        <v>165415.0</v>
      </c>
      <c r="BZ103" s="81">
        <v>370768.0</v>
      </c>
      <c r="CA103" s="81">
        <v>237086.0</v>
      </c>
      <c r="CB103" s="81">
        <v>191799.0</v>
      </c>
      <c r="CC103" s="81">
        <v>216133.0</v>
      </c>
      <c r="CD103" s="81">
        <v>286455.0</v>
      </c>
      <c r="CE103" s="81">
        <v>0.0</v>
      </c>
      <c r="CF103" s="81">
        <v>0.0</v>
      </c>
      <c r="CG103" s="76">
        <v>0.0</v>
      </c>
      <c r="CH103" s="76">
        <v>0.0</v>
      </c>
      <c r="CI103" s="76">
        <v>0.0</v>
      </c>
      <c r="CJ103" s="76">
        <v>0.0</v>
      </c>
      <c r="CK103" s="76">
        <v>0.0</v>
      </c>
      <c r="CL103" s="76">
        <v>101029.0</v>
      </c>
      <c r="CM103" s="76">
        <v>0.0</v>
      </c>
      <c r="CN103" s="76">
        <v>0.0</v>
      </c>
    </row>
    <row r="104" ht="15.75" customHeight="1">
      <c r="A104" s="15"/>
      <c r="B104" s="4" t="s">
        <v>198</v>
      </c>
      <c r="C104" s="74">
        <v>42264.0</v>
      </c>
      <c r="D104" s="74">
        <v>447037.0</v>
      </c>
      <c r="E104" s="74">
        <v>20464.0</v>
      </c>
      <c r="F104" s="74">
        <v>44797.0</v>
      </c>
      <c r="G104" s="75">
        <v>292670.0</v>
      </c>
      <c r="H104" s="75">
        <v>0.0</v>
      </c>
      <c r="I104" s="75">
        <v>0.0</v>
      </c>
      <c r="J104" s="75">
        <v>0.0</v>
      </c>
      <c r="K104" s="75">
        <v>143418.0</v>
      </c>
      <c r="L104" s="75">
        <v>155299.0</v>
      </c>
      <c r="M104" s="75">
        <v>0.0</v>
      </c>
      <c r="N104" s="75">
        <v>35534.0</v>
      </c>
      <c r="O104" s="76">
        <v>34248.0</v>
      </c>
      <c r="P104" s="76">
        <v>28956.0</v>
      </c>
      <c r="Q104" s="76">
        <v>0.0</v>
      </c>
      <c r="R104" s="76">
        <v>0.0</v>
      </c>
      <c r="S104" s="76">
        <v>0.0</v>
      </c>
      <c r="T104" s="76">
        <v>0.0</v>
      </c>
      <c r="U104" s="76">
        <v>0.0</v>
      </c>
      <c r="V104" s="76">
        <v>134371.0</v>
      </c>
      <c r="W104" s="76">
        <v>25420.0</v>
      </c>
      <c r="X104" s="77">
        <v>372170.0</v>
      </c>
      <c r="Y104" s="77">
        <v>718472.0</v>
      </c>
      <c r="Z104" s="77">
        <v>1639173.0</v>
      </c>
      <c r="AA104" s="77">
        <v>1205859.0</v>
      </c>
      <c r="AB104" s="77">
        <v>115016.0</v>
      </c>
      <c r="AC104" s="77">
        <v>2073308.0</v>
      </c>
      <c r="AD104" s="77">
        <v>562828.0</v>
      </c>
      <c r="AE104" s="77">
        <v>576193.0</v>
      </c>
      <c r="AF104" s="77">
        <v>170888.0</v>
      </c>
      <c r="AG104" s="77">
        <v>0.0</v>
      </c>
      <c r="AH104" s="77">
        <v>0.0</v>
      </c>
      <c r="AI104" s="77">
        <v>0.0</v>
      </c>
      <c r="AJ104" s="77">
        <v>125357.0</v>
      </c>
      <c r="AK104" s="77">
        <v>84447.0</v>
      </c>
      <c r="AL104" s="77">
        <v>482749.0</v>
      </c>
      <c r="AM104" s="77">
        <v>50074.0</v>
      </c>
      <c r="AN104" s="77">
        <v>361762.0</v>
      </c>
      <c r="AO104" s="77">
        <v>90609.0</v>
      </c>
      <c r="AP104" s="77">
        <v>133638.0</v>
      </c>
      <c r="AQ104" s="77">
        <v>58692.0</v>
      </c>
      <c r="AR104" s="77">
        <v>64594.0</v>
      </c>
      <c r="AS104" s="78">
        <v>6811070.0</v>
      </c>
      <c r="AT104" s="78">
        <v>0.0</v>
      </c>
      <c r="AU104" s="78">
        <v>3587586.0</v>
      </c>
      <c r="AV104" s="78">
        <v>3635049.0</v>
      </c>
      <c r="AW104" s="78">
        <v>0.0</v>
      </c>
      <c r="AX104" s="78">
        <v>0.0</v>
      </c>
      <c r="AY104" s="78">
        <v>6672565.0</v>
      </c>
      <c r="AZ104" s="78">
        <v>0.0</v>
      </c>
      <c r="BA104" s="78">
        <v>0.0</v>
      </c>
      <c r="BB104" s="78">
        <v>0.0</v>
      </c>
      <c r="BC104" s="78">
        <v>0.0</v>
      </c>
      <c r="BD104" s="78">
        <v>80274.0</v>
      </c>
      <c r="BE104" s="79">
        <v>0.0</v>
      </c>
      <c r="BF104" s="79">
        <v>0.0</v>
      </c>
      <c r="BG104" s="79">
        <v>0.0</v>
      </c>
      <c r="BH104" s="79">
        <v>102300.0</v>
      </c>
      <c r="BI104" s="79">
        <v>68391.0</v>
      </c>
      <c r="BJ104" s="79">
        <v>0.0</v>
      </c>
      <c r="BK104" s="79">
        <v>139001.0</v>
      </c>
      <c r="BL104" s="79">
        <v>0.0</v>
      </c>
      <c r="BM104" s="79">
        <v>0.0</v>
      </c>
      <c r="BN104" s="79">
        <v>13798.0</v>
      </c>
      <c r="BO104" s="79">
        <v>10408.0</v>
      </c>
      <c r="BP104" s="79">
        <v>0.0</v>
      </c>
      <c r="BQ104" s="81">
        <v>0.0</v>
      </c>
      <c r="BR104" s="81">
        <v>0.0</v>
      </c>
      <c r="BS104" s="81">
        <v>0.0</v>
      </c>
      <c r="BT104" s="81">
        <v>5067027.0</v>
      </c>
      <c r="BU104" s="81">
        <v>8383511.0</v>
      </c>
      <c r="BV104" s="81">
        <v>476513.0</v>
      </c>
      <c r="BW104" s="81">
        <v>603394.0</v>
      </c>
      <c r="BX104" s="81">
        <v>477098.0</v>
      </c>
      <c r="BY104" s="81">
        <v>108817.0</v>
      </c>
      <c r="BZ104" s="81">
        <v>382590.0</v>
      </c>
      <c r="CA104" s="81">
        <v>146971.0</v>
      </c>
      <c r="CB104" s="81">
        <v>219927.0</v>
      </c>
      <c r="CC104" s="81">
        <v>246162.0</v>
      </c>
      <c r="CD104" s="81">
        <v>282208.0</v>
      </c>
      <c r="CE104" s="81">
        <v>0.0</v>
      </c>
      <c r="CF104" s="81">
        <v>0.0</v>
      </c>
      <c r="CG104" s="76">
        <v>0.0</v>
      </c>
      <c r="CH104" s="76">
        <v>26522.0</v>
      </c>
      <c r="CI104" s="76">
        <v>0.0</v>
      </c>
      <c r="CJ104" s="76">
        <v>0.0</v>
      </c>
      <c r="CK104" s="76">
        <v>0.0</v>
      </c>
      <c r="CL104" s="76">
        <v>60129.0</v>
      </c>
      <c r="CM104" s="76">
        <v>0.0</v>
      </c>
      <c r="CN104" s="76">
        <v>0.0</v>
      </c>
    </row>
    <row r="105" ht="15.75" customHeight="1">
      <c r="A105" s="15"/>
      <c r="B105" s="4" t="s">
        <v>199</v>
      </c>
      <c r="C105" s="74">
        <v>175999.0</v>
      </c>
      <c r="D105" s="74">
        <v>780129.0</v>
      </c>
      <c r="E105" s="74">
        <v>65669.0</v>
      </c>
      <c r="F105" s="74">
        <v>107353.0</v>
      </c>
      <c r="G105" s="75">
        <v>729855.0</v>
      </c>
      <c r="H105" s="75">
        <v>0.0</v>
      </c>
      <c r="I105" s="75">
        <v>0.0</v>
      </c>
      <c r="J105" s="75">
        <v>0.0</v>
      </c>
      <c r="K105" s="75">
        <v>472368.0</v>
      </c>
      <c r="L105" s="75">
        <v>488821.0</v>
      </c>
      <c r="M105" s="75">
        <v>0.0</v>
      </c>
      <c r="N105" s="75">
        <v>0.0</v>
      </c>
      <c r="O105" s="76">
        <v>164597.0</v>
      </c>
      <c r="P105" s="76">
        <v>0.0</v>
      </c>
      <c r="Q105" s="76">
        <v>0.0</v>
      </c>
      <c r="R105" s="76">
        <v>0.0</v>
      </c>
      <c r="S105" s="76">
        <v>0.0</v>
      </c>
      <c r="T105" s="76">
        <v>0.0</v>
      </c>
      <c r="U105" s="76">
        <v>0.0</v>
      </c>
      <c r="V105" s="76">
        <v>342382.0</v>
      </c>
      <c r="W105" s="76">
        <v>91260.0</v>
      </c>
      <c r="X105" s="77">
        <v>1061531.0</v>
      </c>
      <c r="Y105" s="77">
        <v>1169846.0</v>
      </c>
      <c r="Z105" s="77">
        <v>3418530.0</v>
      </c>
      <c r="AA105" s="77">
        <v>2712406.0</v>
      </c>
      <c r="AB105" s="77">
        <v>250910.0</v>
      </c>
      <c r="AC105" s="77">
        <v>3155001.0</v>
      </c>
      <c r="AD105" s="77">
        <v>598893.0</v>
      </c>
      <c r="AE105" s="77">
        <v>934044.0</v>
      </c>
      <c r="AF105" s="77">
        <v>407761.0</v>
      </c>
      <c r="AG105" s="77">
        <v>0.0</v>
      </c>
      <c r="AH105" s="77">
        <v>0.0</v>
      </c>
      <c r="AI105" s="77">
        <v>0.0</v>
      </c>
      <c r="AJ105" s="77">
        <v>261502.0</v>
      </c>
      <c r="AK105" s="77">
        <v>243872.0</v>
      </c>
      <c r="AL105" s="77">
        <v>826682.0</v>
      </c>
      <c r="AM105" s="77">
        <v>169791.0</v>
      </c>
      <c r="AN105" s="77">
        <v>579564.0</v>
      </c>
      <c r="AO105" s="77">
        <v>197514.0</v>
      </c>
      <c r="AP105" s="77">
        <v>214874.0</v>
      </c>
      <c r="AQ105" s="77">
        <v>117809.0</v>
      </c>
      <c r="AR105" s="77">
        <v>73640.0</v>
      </c>
      <c r="AS105" s="78">
        <v>1.1192892E7</v>
      </c>
      <c r="AT105" s="78">
        <v>0.0</v>
      </c>
      <c r="AU105" s="78">
        <v>6672565.0</v>
      </c>
      <c r="AV105" s="78">
        <v>6580014.0</v>
      </c>
      <c r="AW105" s="78">
        <v>0.0</v>
      </c>
      <c r="AX105" s="78">
        <v>0.0</v>
      </c>
      <c r="AY105" s="78">
        <v>3312378.0</v>
      </c>
      <c r="AZ105" s="78">
        <v>0.0</v>
      </c>
      <c r="BA105" s="78">
        <v>0.0</v>
      </c>
      <c r="BB105" s="78">
        <v>0.0</v>
      </c>
      <c r="BC105" s="78">
        <v>0.0</v>
      </c>
      <c r="BD105" s="78">
        <v>108133.0</v>
      </c>
      <c r="BE105" s="79">
        <v>0.0</v>
      </c>
      <c r="BF105" s="79">
        <v>0.0</v>
      </c>
      <c r="BG105" s="79">
        <v>0.0</v>
      </c>
      <c r="BH105" s="79">
        <v>287236.0</v>
      </c>
      <c r="BI105" s="79">
        <v>119352.0</v>
      </c>
      <c r="BJ105" s="79">
        <v>0.0</v>
      </c>
      <c r="BK105" s="79">
        <v>382853.0</v>
      </c>
      <c r="BL105" s="79">
        <v>0.0</v>
      </c>
      <c r="BM105" s="79">
        <v>0.0</v>
      </c>
      <c r="BN105" s="79">
        <v>11562.0</v>
      </c>
      <c r="BO105" s="79">
        <v>68874.0</v>
      </c>
      <c r="BP105" s="79">
        <v>0.0</v>
      </c>
      <c r="BQ105" s="81">
        <v>0.0</v>
      </c>
      <c r="BR105" s="81">
        <v>26953.0</v>
      </c>
      <c r="BS105" s="81">
        <v>0.0</v>
      </c>
      <c r="BT105" s="81">
        <v>1.4919239E7</v>
      </c>
      <c r="BU105" s="81">
        <v>2.2954134E7</v>
      </c>
      <c r="BV105" s="81">
        <v>843997.0</v>
      </c>
      <c r="BW105" s="81">
        <v>1089307.0</v>
      </c>
      <c r="BX105" s="81">
        <v>1125680.0</v>
      </c>
      <c r="BY105" s="81">
        <v>266504.0</v>
      </c>
      <c r="BZ105" s="81">
        <v>529162.0</v>
      </c>
      <c r="CA105" s="81">
        <v>331848.0</v>
      </c>
      <c r="CB105" s="81">
        <v>534301.0</v>
      </c>
      <c r="CC105" s="81">
        <v>615030.0</v>
      </c>
      <c r="CD105" s="81">
        <v>446325.0</v>
      </c>
      <c r="CE105" s="81">
        <v>0.0</v>
      </c>
      <c r="CF105" s="81">
        <v>0.0</v>
      </c>
      <c r="CG105" s="76">
        <v>0.0</v>
      </c>
      <c r="CH105" s="76">
        <v>38904.0</v>
      </c>
      <c r="CI105" s="76">
        <v>0.0</v>
      </c>
      <c r="CJ105" s="76">
        <v>0.0</v>
      </c>
      <c r="CK105" s="76">
        <v>0.0</v>
      </c>
      <c r="CL105" s="76">
        <v>118440.0</v>
      </c>
      <c r="CM105" s="76">
        <v>0.0</v>
      </c>
      <c r="CN105" s="76">
        <v>0.0</v>
      </c>
    </row>
    <row r="106" ht="15.75" customHeight="1">
      <c r="A106" s="15"/>
      <c r="B106" s="4" t="s">
        <v>200</v>
      </c>
      <c r="C106" s="74">
        <v>0.0</v>
      </c>
      <c r="D106" s="82">
        <v>1572827.0</v>
      </c>
      <c r="E106" s="74">
        <v>88709.0</v>
      </c>
      <c r="F106" s="74">
        <v>163407.0</v>
      </c>
      <c r="G106" s="75">
        <v>895286.0</v>
      </c>
      <c r="H106" s="75">
        <v>63815.0</v>
      </c>
      <c r="I106" s="75">
        <v>0.0</v>
      </c>
      <c r="J106" s="75">
        <v>141496.0</v>
      </c>
      <c r="K106" s="75">
        <v>263715.0</v>
      </c>
      <c r="L106" s="75">
        <v>789742.0</v>
      </c>
      <c r="M106" s="75">
        <v>0.0</v>
      </c>
      <c r="N106" s="75">
        <v>233133.0</v>
      </c>
      <c r="O106" s="76">
        <v>259706.0</v>
      </c>
      <c r="P106" s="76">
        <v>109258.0</v>
      </c>
      <c r="Q106" s="76">
        <v>0.0</v>
      </c>
      <c r="R106" s="76">
        <v>0.0</v>
      </c>
      <c r="S106" s="76">
        <v>0.0</v>
      </c>
      <c r="T106" s="76">
        <v>0.0</v>
      </c>
      <c r="U106" s="76">
        <v>0.0</v>
      </c>
      <c r="V106" s="76">
        <v>695589.0</v>
      </c>
      <c r="W106" s="76">
        <v>181718.0</v>
      </c>
      <c r="X106" s="77">
        <v>631516.0</v>
      </c>
      <c r="Y106" s="77">
        <v>969436.0</v>
      </c>
      <c r="Z106" s="77">
        <v>1338479.0</v>
      </c>
      <c r="AA106" s="77">
        <v>1694988.0</v>
      </c>
      <c r="AB106" s="77">
        <v>645316.0</v>
      </c>
      <c r="AC106" s="77">
        <v>1552123.0</v>
      </c>
      <c r="AD106" s="77">
        <v>101507.0</v>
      </c>
      <c r="AE106" s="77">
        <v>1003758.0</v>
      </c>
      <c r="AF106" s="77">
        <v>1000029.0</v>
      </c>
      <c r="AG106" s="77">
        <v>441242.0</v>
      </c>
      <c r="AH106" s="77">
        <v>1346750.0</v>
      </c>
      <c r="AI106" s="77">
        <v>435740.0</v>
      </c>
      <c r="AJ106" s="77">
        <v>299889.0</v>
      </c>
      <c r="AK106" s="77">
        <v>0.0</v>
      </c>
      <c r="AL106" s="77">
        <v>1085198.0</v>
      </c>
      <c r="AM106" s="77">
        <v>0.0</v>
      </c>
      <c r="AN106" s="77">
        <v>866573.0</v>
      </c>
      <c r="AO106" s="77">
        <v>313978.0</v>
      </c>
      <c r="AP106" s="77">
        <v>312046.0</v>
      </c>
      <c r="AQ106" s="77">
        <v>169658.0</v>
      </c>
      <c r="AR106" s="77">
        <v>114476.0</v>
      </c>
      <c r="AS106" s="78">
        <v>8986467.0</v>
      </c>
      <c r="AT106" s="78">
        <v>0.0</v>
      </c>
      <c r="AU106" s="78">
        <v>1956695.0</v>
      </c>
      <c r="AV106" s="78">
        <v>1956696.0</v>
      </c>
      <c r="AW106" s="78">
        <v>0.0</v>
      </c>
      <c r="AX106" s="78">
        <v>0.0</v>
      </c>
      <c r="AY106" s="78" t="s">
        <v>287</v>
      </c>
      <c r="AZ106" s="78">
        <v>300830.0</v>
      </c>
      <c r="BA106" s="78">
        <v>0.0</v>
      </c>
      <c r="BB106" s="78">
        <v>0.0</v>
      </c>
      <c r="BC106" s="78">
        <v>0.0</v>
      </c>
      <c r="BD106" s="78">
        <v>0.0</v>
      </c>
      <c r="BE106" s="79">
        <v>0.0</v>
      </c>
      <c r="BF106" s="79">
        <v>0.0</v>
      </c>
      <c r="BG106" s="79">
        <v>0.0</v>
      </c>
      <c r="BH106" s="79">
        <v>441242.0</v>
      </c>
      <c r="BI106" s="79">
        <v>264820.0</v>
      </c>
      <c r="BJ106" s="79">
        <v>0.0</v>
      </c>
      <c r="BK106" s="79">
        <v>691982.0</v>
      </c>
      <c r="BL106" s="79">
        <v>0.0</v>
      </c>
      <c r="BM106" s="79">
        <v>0.0</v>
      </c>
      <c r="BN106" s="79">
        <v>0.0</v>
      </c>
      <c r="BO106" s="79">
        <v>39948.0</v>
      </c>
      <c r="BP106" s="79">
        <v>0.0</v>
      </c>
      <c r="BQ106" s="81">
        <v>0.0</v>
      </c>
      <c r="BR106" s="81">
        <v>45109.0</v>
      </c>
      <c r="BS106" s="81">
        <v>0.0</v>
      </c>
      <c r="BT106" s="81">
        <v>1956363.0</v>
      </c>
      <c r="BU106" s="81">
        <v>4.6399408E7</v>
      </c>
      <c r="BV106" s="81">
        <v>877064.0</v>
      </c>
      <c r="BW106" s="81">
        <v>1085761.0</v>
      </c>
      <c r="BX106" s="81">
        <v>659014.0</v>
      </c>
      <c r="BY106" s="81">
        <v>283900.0</v>
      </c>
      <c r="BZ106" s="81">
        <v>1127196.0</v>
      </c>
      <c r="CA106" s="81">
        <v>274952.0</v>
      </c>
      <c r="CB106" s="81">
        <v>537889.0</v>
      </c>
      <c r="CC106" s="81">
        <v>573122.0</v>
      </c>
      <c r="CD106" s="81">
        <v>444340.0</v>
      </c>
      <c r="CE106" s="81">
        <v>0.0</v>
      </c>
      <c r="CF106" s="81">
        <v>0.0</v>
      </c>
      <c r="CG106" s="76">
        <v>11709.0</v>
      </c>
      <c r="CH106" s="76">
        <v>0.0</v>
      </c>
      <c r="CI106" s="76">
        <v>0.0</v>
      </c>
      <c r="CJ106" s="76">
        <v>0.0</v>
      </c>
      <c r="CK106" s="76">
        <v>0.0</v>
      </c>
      <c r="CL106" s="76">
        <v>160647.0</v>
      </c>
      <c r="CM106" s="76">
        <v>0.0</v>
      </c>
      <c r="CN106" s="76">
        <v>0.0</v>
      </c>
    </row>
    <row r="107" ht="15.75" customHeight="1">
      <c r="A107" s="15"/>
      <c r="B107" s="4" t="s">
        <v>201</v>
      </c>
      <c r="C107" s="74">
        <v>347327.0</v>
      </c>
      <c r="D107" s="74">
        <v>3176444.0</v>
      </c>
      <c r="E107" s="74">
        <v>239055.0</v>
      </c>
      <c r="F107" s="74">
        <v>311199.0</v>
      </c>
      <c r="G107" s="75">
        <v>1443964.0</v>
      </c>
      <c r="H107" s="75">
        <v>176479.0</v>
      </c>
      <c r="I107" s="75">
        <v>0.0</v>
      </c>
      <c r="J107" s="75">
        <v>705427.0</v>
      </c>
      <c r="K107" s="75">
        <v>984871.0</v>
      </c>
      <c r="L107" s="75">
        <v>1719069.0</v>
      </c>
      <c r="M107" s="75">
        <v>261306.0</v>
      </c>
      <c r="N107" s="75">
        <v>620281.0</v>
      </c>
      <c r="O107" s="76">
        <v>763292.0</v>
      </c>
      <c r="P107" s="76">
        <v>428392.0</v>
      </c>
      <c r="Q107" s="76">
        <v>122060.0</v>
      </c>
      <c r="R107" s="76">
        <v>0.0</v>
      </c>
      <c r="S107" s="76">
        <v>84702.0</v>
      </c>
      <c r="T107" s="76">
        <v>0.0</v>
      </c>
      <c r="U107" s="76">
        <v>21791.0</v>
      </c>
      <c r="V107" s="76">
        <v>1016591.0</v>
      </c>
      <c r="W107" s="76">
        <v>338542.0</v>
      </c>
      <c r="X107" s="77">
        <v>1778602.0</v>
      </c>
      <c r="Y107" s="77">
        <v>1844631.0</v>
      </c>
      <c r="Z107" s="77">
        <v>2594400.0</v>
      </c>
      <c r="AA107" s="77">
        <v>3557188.0</v>
      </c>
      <c r="AB107" s="77">
        <v>1071404.0</v>
      </c>
      <c r="AC107" s="77">
        <v>2810457.0</v>
      </c>
      <c r="AD107" s="77">
        <v>228789.0</v>
      </c>
      <c r="AE107" s="77">
        <v>2527801.0</v>
      </c>
      <c r="AF107" s="77">
        <v>1041239.0</v>
      </c>
      <c r="AG107" s="77">
        <v>796600.0</v>
      </c>
      <c r="AH107" s="77">
        <v>2683900.0</v>
      </c>
      <c r="AI107" s="77">
        <v>824118.0</v>
      </c>
      <c r="AJ107" s="77">
        <v>407187.0</v>
      </c>
      <c r="AK107" s="77">
        <v>0.0</v>
      </c>
      <c r="AL107" s="77">
        <v>1714136.0</v>
      </c>
      <c r="AM107" s="77">
        <v>0.0</v>
      </c>
      <c r="AN107" s="77">
        <v>1303974.0</v>
      </c>
      <c r="AO107" s="77">
        <v>578141.0</v>
      </c>
      <c r="AP107" s="77">
        <v>104475.0</v>
      </c>
      <c r="AQ107" s="77">
        <v>255834.0</v>
      </c>
      <c r="AR107" s="77">
        <v>179250.0</v>
      </c>
      <c r="AS107" s="78">
        <v>1643140.0</v>
      </c>
      <c r="AT107" s="78">
        <v>0.0</v>
      </c>
      <c r="AU107" s="78">
        <v>3466470.0</v>
      </c>
      <c r="AV107" s="78">
        <v>3469594.0</v>
      </c>
      <c r="AW107" s="78">
        <v>0.0</v>
      </c>
      <c r="AX107" s="78">
        <v>0.0</v>
      </c>
      <c r="AY107" s="78" t="s">
        <v>287</v>
      </c>
      <c r="AZ107" s="78">
        <v>421067.0</v>
      </c>
      <c r="BA107" s="78">
        <v>0.0</v>
      </c>
      <c r="BB107" s="78">
        <v>0.0</v>
      </c>
      <c r="BC107" s="78">
        <v>0.0</v>
      </c>
      <c r="BD107" s="78">
        <v>0.0</v>
      </c>
      <c r="BE107" s="79">
        <v>0.0</v>
      </c>
      <c r="BF107" s="79">
        <v>0.0</v>
      </c>
      <c r="BG107" s="79">
        <v>0.0</v>
      </c>
      <c r="BH107" s="79">
        <v>796600.0</v>
      </c>
      <c r="BI107" s="79">
        <v>429808.0</v>
      </c>
      <c r="BJ107" s="79">
        <v>0.0</v>
      </c>
      <c r="BK107" s="79">
        <v>1016591.0</v>
      </c>
      <c r="BL107" s="79">
        <v>0.0</v>
      </c>
      <c r="BM107" s="79">
        <v>0.0</v>
      </c>
      <c r="BN107" s="79">
        <v>0.0</v>
      </c>
      <c r="BO107" s="79">
        <v>28062.0</v>
      </c>
      <c r="BP107" s="79">
        <v>0.0</v>
      </c>
      <c r="BQ107" s="81">
        <v>0.0</v>
      </c>
      <c r="BR107" s="81">
        <v>0.0</v>
      </c>
      <c r="BS107" s="81">
        <v>0.0</v>
      </c>
      <c r="BT107" s="81">
        <v>3675193.0</v>
      </c>
      <c r="BU107" s="81">
        <v>4.3711589E7</v>
      </c>
      <c r="BV107" s="81">
        <v>1651837.0</v>
      </c>
      <c r="BW107" s="81">
        <v>1986110.0</v>
      </c>
      <c r="BX107" s="81">
        <v>1297676.0</v>
      </c>
      <c r="BY107" s="81">
        <v>557628.0</v>
      </c>
      <c r="BZ107" s="81">
        <v>2125217.0</v>
      </c>
      <c r="CA107" s="81">
        <v>311437.0</v>
      </c>
      <c r="CB107" s="81">
        <v>1214836.0</v>
      </c>
      <c r="CC107" s="81">
        <v>952410.0</v>
      </c>
      <c r="CD107" s="81">
        <v>543360.0</v>
      </c>
      <c r="CE107" s="81">
        <v>0.0</v>
      </c>
      <c r="CF107" s="81">
        <v>0.0</v>
      </c>
      <c r="CG107" s="76">
        <v>70664.0</v>
      </c>
      <c r="CH107" s="76">
        <v>0.0</v>
      </c>
      <c r="CI107" s="76">
        <v>0.0</v>
      </c>
      <c r="CJ107" s="76">
        <v>0.0</v>
      </c>
      <c r="CK107" s="76">
        <v>0.0</v>
      </c>
      <c r="CL107" s="76">
        <v>232456.0</v>
      </c>
      <c r="CM107" s="76">
        <v>0.0</v>
      </c>
      <c r="CN107" s="76">
        <v>0.0</v>
      </c>
    </row>
    <row r="108" ht="15.75" customHeight="1">
      <c r="A108" s="15"/>
      <c r="B108" s="4" t="s">
        <v>202</v>
      </c>
      <c r="C108" s="74">
        <v>470449.0</v>
      </c>
      <c r="D108" s="74">
        <v>2438207.0</v>
      </c>
      <c r="E108" s="74">
        <v>189264.0</v>
      </c>
      <c r="F108" s="82">
        <v>195874.0</v>
      </c>
      <c r="G108" s="75">
        <v>1276706.0</v>
      </c>
      <c r="H108" s="75">
        <v>16567.0</v>
      </c>
      <c r="I108" s="75">
        <v>0.0</v>
      </c>
      <c r="J108" s="75">
        <v>473514.0</v>
      </c>
      <c r="K108" s="75">
        <v>943372.0</v>
      </c>
      <c r="L108" s="75">
        <v>1040759.0</v>
      </c>
      <c r="M108" s="75">
        <v>139392.0</v>
      </c>
      <c r="N108" s="75">
        <v>412201.0</v>
      </c>
      <c r="O108" s="76">
        <v>585338.0</v>
      </c>
      <c r="P108" s="76">
        <v>263030.0</v>
      </c>
      <c r="Q108" s="76">
        <v>72130.0</v>
      </c>
      <c r="R108" s="76">
        <v>0.0</v>
      </c>
      <c r="S108" s="76">
        <v>52872.0</v>
      </c>
      <c r="T108" s="76">
        <v>0.0</v>
      </c>
      <c r="U108" s="76">
        <v>44802.0</v>
      </c>
      <c r="V108" s="76">
        <v>743538.0</v>
      </c>
      <c r="W108" s="76">
        <v>24701.0</v>
      </c>
      <c r="X108" s="77">
        <v>1384002.0</v>
      </c>
      <c r="Y108" s="77">
        <v>1676334.0</v>
      </c>
      <c r="Z108" s="77">
        <v>1932459.0</v>
      </c>
      <c r="AA108" s="77">
        <v>3175312.0</v>
      </c>
      <c r="AB108" s="77">
        <v>825085.0</v>
      </c>
      <c r="AC108" s="77">
        <v>2257716.0</v>
      </c>
      <c r="AD108" s="77">
        <v>125387.0</v>
      </c>
      <c r="AE108" s="77">
        <v>1928524.0</v>
      </c>
      <c r="AF108" s="77">
        <v>768652.0</v>
      </c>
      <c r="AG108" s="77">
        <v>615755.0</v>
      </c>
      <c r="AH108" s="77">
        <v>1936806.0</v>
      </c>
      <c r="AI108" s="77">
        <v>590487.0</v>
      </c>
      <c r="AJ108" s="77">
        <v>621200.0</v>
      </c>
      <c r="AK108" s="77">
        <v>0.0</v>
      </c>
      <c r="AL108" s="77">
        <v>1186784.0</v>
      </c>
      <c r="AM108" s="77">
        <v>0.0</v>
      </c>
      <c r="AN108" s="77">
        <v>932038.0</v>
      </c>
      <c r="AO108" s="77">
        <v>260958.0</v>
      </c>
      <c r="AP108" s="77">
        <v>428507.0</v>
      </c>
      <c r="AQ108" s="77">
        <v>179461.0</v>
      </c>
      <c r="AR108" s="77">
        <v>56947.0</v>
      </c>
      <c r="AS108" s="78">
        <v>1318270.0</v>
      </c>
      <c r="AT108" s="78">
        <v>0.0</v>
      </c>
      <c r="AU108" s="78">
        <v>4250811.0</v>
      </c>
      <c r="AV108" s="78">
        <v>4278135.0</v>
      </c>
      <c r="AW108" s="78">
        <v>0.0</v>
      </c>
      <c r="AX108" s="78">
        <v>0.0</v>
      </c>
      <c r="AY108" s="78" t="s">
        <v>287</v>
      </c>
      <c r="AZ108" s="78">
        <v>316803.0</v>
      </c>
      <c r="BA108" s="78">
        <v>0.0</v>
      </c>
      <c r="BB108" s="78">
        <v>0.0</v>
      </c>
      <c r="BC108" s="78">
        <v>0.0</v>
      </c>
      <c r="BD108" s="78">
        <v>0.0</v>
      </c>
      <c r="BE108" s="79">
        <v>0.0</v>
      </c>
      <c r="BF108" s="79">
        <v>0.0</v>
      </c>
      <c r="BG108" s="79">
        <v>0.0</v>
      </c>
      <c r="BH108" s="79">
        <v>615755.0</v>
      </c>
      <c r="BI108" s="79">
        <v>300100.0</v>
      </c>
      <c r="BJ108" s="79">
        <v>0.0</v>
      </c>
      <c r="BK108" s="79">
        <v>743538.0</v>
      </c>
      <c r="BL108" s="79">
        <v>0.0</v>
      </c>
      <c r="BM108" s="79">
        <v>0.0</v>
      </c>
      <c r="BN108" s="79">
        <v>0.0</v>
      </c>
      <c r="BO108" s="79">
        <v>47072.0</v>
      </c>
      <c r="BP108" s="79">
        <v>0.0</v>
      </c>
      <c r="BQ108" s="81">
        <v>0.0</v>
      </c>
      <c r="BR108" s="81">
        <v>0.0</v>
      </c>
      <c r="BS108" s="81">
        <v>0.0</v>
      </c>
      <c r="BT108" s="81">
        <v>3777587.0</v>
      </c>
      <c r="BU108" s="81">
        <v>1956362.0</v>
      </c>
      <c r="BV108" s="81">
        <v>1693274.0</v>
      </c>
      <c r="BW108" s="81">
        <v>2072751.0</v>
      </c>
      <c r="BX108" s="81">
        <v>947285.0</v>
      </c>
      <c r="BY108" s="81">
        <v>500618.0</v>
      </c>
      <c r="BZ108" s="81">
        <v>2210154.0</v>
      </c>
      <c r="CA108" s="81">
        <v>290861.0</v>
      </c>
      <c r="CB108" s="81">
        <v>1199305.0</v>
      </c>
      <c r="CC108" s="81">
        <v>793772.0</v>
      </c>
      <c r="CD108" s="81">
        <v>582390.0</v>
      </c>
      <c r="CE108" s="81">
        <v>0.0</v>
      </c>
      <c r="CF108" s="81">
        <v>0.0</v>
      </c>
      <c r="CG108" s="76">
        <v>31994.0</v>
      </c>
      <c r="CH108" s="76">
        <v>0.0</v>
      </c>
      <c r="CI108" s="76">
        <v>0.0</v>
      </c>
      <c r="CJ108" s="76">
        <v>0.0</v>
      </c>
      <c r="CK108" s="76">
        <v>0.0</v>
      </c>
      <c r="CL108" s="76">
        <v>183249.0</v>
      </c>
      <c r="CM108" s="76">
        <v>0.0</v>
      </c>
      <c r="CN108" s="76">
        <v>0.0</v>
      </c>
    </row>
    <row r="109" ht="15.75" customHeight="1">
      <c r="A109" s="15"/>
      <c r="B109" s="4" t="s">
        <v>203</v>
      </c>
      <c r="C109" s="82">
        <v>0.0</v>
      </c>
      <c r="D109" s="74">
        <v>870166.0</v>
      </c>
      <c r="E109" s="82">
        <v>4274.0</v>
      </c>
      <c r="F109" s="74">
        <v>46578.0</v>
      </c>
      <c r="G109" s="75">
        <v>337611.0</v>
      </c>
      <c r="H109" s="75">
        <v>0.0</v>
      </c>
      <c r="I109" s="75">
        <v>0.0</v>
      </c>
      <c r="J109" s="75">
        <v>0.0</v>
      </c>
      <c r="K109" s="75">
        <v>72174.0</v>
      </c>
      <c r="L109" s="75">
        <v>182880.0</v>
      </c>
      <c r="M109" s="75">
        <v>11944.0</v>
      </c>
      <c r="N109" s="75">
        <v>89493.0</v>
      </c>
      <c r="O109" s="76">
        <v>53753.0</v>
      </c>
      <c r="P109" s="76">
        <v>33038.0</v>
      </c>
      <c r="Q109" s="76">
        <v>0.0</v>
      </c>
      <c r="R109" s="76">
        <v>0.0</v>
      </c>
      <c r="S109" s="76">
        <v>0.0</v>
      </c>
      <c r="T109" s="76">
        <v>0.0</v>
      </c>
      <c r="U109" s="76">
        <v>0.0</v>
      </c>
      <c r="V109" s="76">
        <v>207231.0</v>
      </c>
      <c r="W109" s="76">
        <v>13198.0</v>
      </c>
      <c r="X109" s="77">
        <v>637474.0</v>
      </c>
      <c r="Y109" s="77">
        <v>709531.0</v>
      </c>
      <c r="Z109" s="77">
        <v>1366043.0</v>
      </c>
      <c r="AA109" s="77">
        <v>1479468.0</v>
      </c>
      <c r="AB109" s="77">
        <v>329797.0</v>
      </c>
      <c r="AC109" s="77">
        <v>2048660.0</v>
      </c>
      <c r="AD109" s="77">
        <v>44421.0</v>
      </c>
      <c r="AE109" s="77">
        <v>0.0</v>
      </c>
      <c r="AF109" s="77">
        <v>296574.0</v>
      </c>
      <c r="AG109" s="77">
        <v>113429.0</v>
      </c>
      <c r="AH109" s="77">
        <v>534416.0</v>
      </c>
      <c r="AI109" s="77">
        <v>180353.0</v>
      </c>
      <c r="AJ109" s="77">
        <v>0.0</v>
      </c>
      <c r="AK109" s="77">
        <v>457368.0</v>
      </c>
      <c r="AL109" s="77">
        <v>0.0</v>
      </c>
      <c r="AM109" s="77">
        <v>430956.0</v>
      </c>
      <c r="AN109" s="77">
        <v>0.0</v>
      </c>
      <c r="AO109" s="77">
        <v>108239.0</v>
      </c>
      <c r="AP109" s="77">
        <v>185765.0</v>
      </c>
      <c r="AQ109" s="77">
        <v>101899.0</v>
      </c>
      <c r="AR109" s="77">
        <v>61739.0</v>
      </c>
      <c r="AS109" s="78">
        <v>1.9577339E7</v>
      </c>
      <c r="AT109" s="78">
        <v>0.0</v>
      </c>
      <c r="AU109" s="78">
        <v>8409344.0</v>
      </c>
      <c r="AV109" s="78">
        <v>8409344.0</v>
      </c>
      <c r="AW109" s="78">
        <v>0.0</v>
      </c>
      <c r="AX109" s="78">
        <v>0.0</v>
      </c>
      <c r="AY109" s="83"/>
      <c r="AZ109" s="78">
        <v>0.0</v>
      </c>
      <c r="BA109" s="78">
        <v>0.0</v>
      </c>
      <c r="BB109" s="78">
        <v>0.0</v>
      </c>
      <c r="BC109" s="78">
        <v>0.0</v>
      </c>
      <c r="BD109" s="78">
        <v>105752.0</v>
      </c>
      <c r="BE109" s="79">
        <v>0.0</v>
      </c>
      <c r="BF109" s="79">
        <v>0.0</v>
      </c>
      <c r="BG109" s="79">
        <v>0.0</v>
      </c>
      <c r="BH109" s="79">
        <v>119958.0</v>
      </c>
      <c r="BI109" s="79">
        <v>113429.0</v>
      </c>
      <c r="BJ109" s="79">
        <v>0.0</v>
      </c>
      <c r="BK109" s="79">
        <v>212851.0</v>
      </c>
      <c r="BL109" s="79">
        <v>28935.0</v>
      </c>
      <c r="BM109" s="79">
        <v>0.0</v>
      </c>
      <c r="BN109" s="79">
        <v>0.0</v>
      </c>
      <c r="BO109" s="79">
        <v>12938.0</v>
      </c>
      <c r="BP109" s="79">
        <v>0.0</v>
      </c>
      <c r="BQ109" s="81">
        <v>0.0</v>
      </c>
      <c r="BR109" s="81">
        <v>0.0</v>
      </c>
      <c r="BS109" s="81">
        <v>0.0</v>
      </c>
      <c r="BT109" s="81">
        <v>6610926.0</v>
      </c>
      <c r="BU109" s="81">
        <v>1.5589992E7</v>
      </c>
      <c r="BV109" s="81">
        <v>458840.0</v>
      </c>
      <c r="BW109" s="81">
        <v>616244.0</v>
      </c>
      <c r="BX109" s="81">
        <v>234944.0</v>
      </c>
      <c r="BY109" s="81">
        <v>155672.0</v>
      </c>
      <c r="BZ109" s="81">
        <v>509290.0</v>
      </c>
      <c r="CA109" s="81">
        <v>145590.0</v>
      </c>
      <c r="CB109" s="81">
        <v>227062.0</v>
      </c>
      <c r="CC109" s="81">
        <v>160659.0</v>
      </c>
      <c r="CD109" s="81">
        <v>315583.0</v>
      </c>
      <c r="CE109" s="81">
        <v>0.0</v>
      </c>
      <c r="CF109" s="81">
        <v>0.0</v>
      </c>
      <c r="CG109" s="76">
        <v>0.0</v>
      </c>
      <c r="CH109" s="76">
        <v>0.0</v>
      </c>
      <c r="CI109" s="76">
        <v>0.0</v>
      </c>
      <c r="CJ109" s="76">
        <v>0.0</v>
      </c>
      <c r="CK109" s="76">
        <v>0.0</v>
      </c>
      <c r="CL109" s="76">
        <v>92084.0</v>
      </c>
      <c r="CM109" s="76">
        <v>0.0</v>
      </c>
      <c r="CN109" s="76">
        <v>0.0</v>
      </c>
    </row>
    <row r="110" ht="15.75" customHeight="1">
      <c r="A110" s="16"/>
      <c r="B110" s="53" t="s">
        <v>204</v>
      </c>
      <c r="C110" s="74">
        <v>0.0</v>
      </c>
      <c r="D110" s="74">
        <v>1764563.0</v>
      </c>
      <c r="E110" s="74">
        <v>116841.0</v>
      </c>
      <c r="F110" s="74">
        <v>0.0</v>
      </c>
      <c r="G110" s="75">
        <v>0.0</v>
      </c>
      <c r="H110" s="75">
        <v>0.0</v>
      </c>
      <c r="I110" s="75">
        <v>0.0</v>
      </c>
      <c r="J110" s="75">
        <v>0.0</v>
      </c>
      <c r="K110" s="75">
        <v>0.0</v>
      </c>
      <c r="L110" s="75">
        <v>0.0</v>
      </c>
      <c r="M110" s="75">
        <v>0.0</v>
      </c>
      <c r="N110" s="75">
        <v>0.0</v>
      </c>
      <c r="O110" s="76">
        <v>0.0</v>
      </c>
      <c r="P110" s="76">
        <v>0.0</v>
      </c>
      <c r="Q110" s="76">
        <v>0.0</v>
      </c>
      <c r="R110" s="76">
        <v>0.0</v>
      </c>
      <c r="S110" s="76">
        <v>0.0</v>
      </c>
      <c r="T110" s="76">
        <v>0.0</v>
      </c>
      <c r="U110" s="76">
        <v>0.0</v>
      </c>
      <c r="V110" s="76">
        <v>0.0</v>
      </c>
      <c r="W110" s="76">
        <v>0.0</v>
      </c>
      <c r="X110" s="77">
        <v>0.0</v>
      </c>
      <c r="Y110" s="77">
        <v>115383.0</v>
      </c>
      <c r="Z110" s="77">
        <v>103192.0</v>
      </c>
      <c r="AA110" s="77">
        <v>202601.0</v>
      </c>
      <c r="AB110" s="77">
        <v>49416.0</v>
      </c>
      <c r="AC110" s="77">
        <v>0.0</v>
      </c>
      <c r="AD110" s="77">
        <v>64422.0</v>
      </c>
      <c r="AE110" s="77">
        <v>0.0</v>
      </c>
      <c r="AF110" s="77">
        <v>45085.0</v>
      </c>
      <c r="AG110" s="77">
        <v>15692.0</v>
      </c>
      <c r="AH110" s="77">
        <v>59673.0</v>
      </c>
      <c r="AI110" s="77">
        <v>23687.0</v>
      </c>
      <c r="AJ110" s="77">
        <v>0.0</v>
      </c>
      <c r="AK110" s="77">
        <v>68787.0</v>
      </c>
      <c r="AL110" s="77">
        <v>0.0</v>
      </c>
      <c r="AM110" s="77">
        <v>87887.0</v>
      </c>
      <c r="AN110" s="77">
        <v>0.0</v>
      </c>
      <c r="AO110" s="77">
        <v>0.0</v>
      </c>
      <c r="AP110" s="77">
        <v>36647.0</v>
      </c>
      <c r="AQ110" s="77">
        <v>29337.0</v>
      </c>
      <c r="AR110" s="77">
        <v>29690.0</v>
      </c>
      <c r="AS110" s="78">
        <v>1824628.0</v>
      </c>
      <c r="AT110" s="78">
        <v>0.0</v>
      </c>
      <c r="AU110" s="78">
        <v>818573.0</v>
      </c>
      <c r="AV110" s="78">
        <v>818488.0</v>
      </c>
      <c r="AW110" s="78">
        <v>0.0</v>
      </c>
      <c r="AX110" s="78">
        <v>0.0</v>
      </c>
      <c r="AY110" s="83"/>
      <c r="AZ110" s="78">
        <v>0.0</v>
      </c>
      <c r="BA110" s="78">
        <v>0.0</v>
      </c>
      <c r="BB110" s="78">
        <v>0.0</v>
      </c>
      <c r="BC110" s="78">
        <v>0.0</v>
      </c>
      <c r="BD110" s="78">
        <v>101987.0</v>
      </c>
      <c r="BE110" s="79">
        <v>0.0</v>
      </c>
      <c r="BF110" s="79">
        <v>0.0</v>
      </c>
      <c r="BG110" s="79">
        <v>0.0</v>
      </c>
      <c r="BH110" s="79">
        <v>0.0</v>
      </c>
      <c r="BI110" s="79">
        <v>15681.0</v>
      </c>
      <c r="BJ110" s="79">
        <v>0.0</v>
      </c>
      <c r="BK110" s="79">
        <v>0.0</v>
      </c>
      <c r="BL110" s="79">
        <v>23589.0</v>
      </c>
      <c r="BM110" s="79">
        <v>0.0</v>
      </c>
      <c r="BN110" s="79">
        <v>0.0</v>
      </c>
      <c r="BO110" s="79">
        <v>14067.0</v>
      </c>
      <c r="BP110" s="79">
        <v>0.0</v>
      </c>
      <c r="BQ110" s="81">
        <v>0.0</v>
      </c>
      <c r="BR110" s="81">
        <v>0.0</v>
      </c>
      <c r="BS110" s="81">
        <v>0.0</v>
      </c>
      <c r="BT110" s="81">
        <v>137874.0</v>
      </c>
      <c r="BU110" s="81">
        <v>268871.0</v>
      </c>
      <c r="BV110" s="81">
        <v>96316.0</v>
      </c>
      <c r="BW110" s="81">
        <v>173279.0</v>
      </c>
      <c r="BX110" s="81">
        <v>22679.0</v>
      </c>
      <c r="BY110" s="81">
        <v>0.0</v>
      </c>
      <c r="BZ110" s="81">
        <v>39424.0</v>
      </c>
      <c r="CA110" s="81">
        <v>65650.0</v>
      </c>
      <c r="CB110" s="81">
        <v>0.0</v>
      </c>
      <c r="CC110" s="81">
        <v>0.0</v>
      </c>
      <c r="CD110" s="81">
        <v>148101.0</v>
      </c>
      <c r="CE110" s="81">
        <v>0.0</v>
      </c>
      <c r="CF110" s="81">
        <v>0.0</v>
      </c>
      <c r="CG110" s="76">
        <v>0.0</v>
      </c>
      <c r="CH110" s="76">
        <v>0.0</v>
      </c>
      <c r="CI110" s="76">
        <v>0.0</v>
      </c>
      <c r="CJ110" s="76">
        <v>0.0</v>
      </c>
      <c r="CK110" s="76">
        <v>0.0</v>
      </c>
      <c r="CL110" s="76">
        <v>11279.0</v>
      </c>
      <c r="CM110" s="76">
        <v>0.0</v>
      </c>
      <c r="CN110" s="76">
        <v>0.0</v>
      </c>
    </row>
    <row r="111" ht="15.75" customHeight="1">
      <c r="A111" s="8" t="s">
        <v>108</v>
      </c>
      <c r="B111" s="4" t="s">
        <v>205</v>
      </c>
      <c r="C111" s="74">
        <v>0.0</v>
      </c>
      <c r="D111" s="74">
        <v>603782.0</v>
      </c>
      <c r="E111" s="74">
        <v>17328.0</v>
      </c>
      <c r="F111" s="74">
        <v>98328.0</v>
      </c>
      <c r="G111" s="75">
        <v>495306.0</v>
      </c>
      <c r="H111" s="75">
        <v>72893.0</v>
      </c>
      <c r="I111" s="75">
        <v>0.0</v>
      </c>
      <c r="J111" s="75">
        <v>264842.0</v>
      </c>
      <c r="K111" s="75">
        <v>342366.0</v>
      </c>
      <c r="L111" s="75">
        <v>268387.0</v>
      </c>
      <c r="M111" s="75">
        <v>92855.0</v>
      </c>
      <c r="N111" s="75">
        <v>160754.0</v>
      </c>
      <c r="O111" s="76">
        <v>193360.0</v>
      </c>
      <c r="P111" s="76">
        <v>114094.0</v>
      </c>
      <c r="Q111" s="76">
        <v>0.0</v>
      </c>
      <c r="R111" s="76">
        <v>0.0</v>
      </c>
      <c r="S111" s="76">
        <v>15578.0</v>
      </c>
      <c r="T111" s="76">
        <v>0.0</v>
      </c>
      <c r="U111" s="76">
        <v>27510.0</v>
      </c>
      <c r="V111" s="76">
        <v>303320.0</v>
      </c>
      <c r="W111" s="76">
        <v>82082.0</v>
      </c>
      <c r="X111" s="77">
        <v>294505.0</v>
      </c>
      <c r="Y111" s="77">
        <v>816562.0</v>
      </c>
      <c r="Z111" s="77">
        <v>970951.0</v>
      </c>
      <c r="AA111" s="77">
        <v>1028805.0</v>
      </c>
      <c r="AB111" s="77">
        <v>471777.0</v>
      </c>
      <c r="AC111" s="77">
        <v>1487189.0</v>
      </c>
      <c r="AD111" s="77">
        <v>609521.0</v>
      </c>
      <c r="AE111" s="77">
        <v>0.0</v>
      </c>
      <c r="AF111" s="77">
        <v>237069.0</v>
      </c>
      <c r="AG111" s="77">
        <v>167948.0</v>
      </c>
      <c r="AH111" s="77">
        <v>921295.0</v>
      </c>
      <c r="AI111" s="77">
        <v>304040.0</v>
      </c>
      <c r="AJ111" s="77">
        <v>70803.0</v>
      </c>
      <c r="AK111" s="77">
        <v>154121.0</v>
      </c>
      <c r="AL111" s="77">
        <v>581271.0</v>
      </c>
      <c r="AM111" s="77">
        <v>120013.0</v>
      </c>
      <c r="AN111" s="77">
        <v>485897.0</v>
      </c>
      <c r="AO111" s="77">
        <v>210835.0</v>
      </c>
      <c r="AP111" s="77">
        <v>167530.0</v>
      </c>
      <c r="AQ111" s="77">
        <v>158185.0</v>
      </c>
      <c r="AR111" s="77">
        <v>137281.0</v>
      </c>
      <c r="AS111" s="78">
        <v>1.7484748E7</v>
      </c>
      <c r="AT111" s="78">
        <v>0.0</v>
      </c>
      <c r="AU111" s="78">
        <v>9934354.0</v>
      </c>
      <c r="AV111" s="78">
        <v>9934354.0</v>
      </c>
      <c r="AW111" s="78">
        <v>0.0</v>
      </c>
      <c r="AX111" s="78">
        <v>0.0</v>
      </c>
      <c r="AY111" s="83"/>
      <c r="AZ111" s="78">
        <v>0.0</v>
      </c>
      <c r="BA111" s="78">
        <v>0.0</v>
      </c>
      <c r="BB111" s="78">
        <v>0.0</v>
      </c>
      <c r="BC111" s="78">
        <v>0.0</v>
      </c>
      <c r="BD111" s="78">
        <v>619374.0</v>
      </c>
      <c r="BE111" s="79">
        <v>0.0</v>
      </c>
      <c r="BF111" s="79">
        <v>0.0</v>
      </c>
      <c r="BG111" s="79">
        <v>0.0</v>
      </c>
      <c r="BH111" s="79">
        <v>0.0</v>
      </c>
      <c r="BI111" s="79">
        <v>107952.0</v>
      </c>
      <c r="BJ111" s="79">
        <v>0.0</v>
      </c>
      <c r="BK111" s="79">
        <v>303320.0</v>
      </c>
      <c r="BL111" s="79">
        <v>0.0</v>
      </c>
      <c r="BM111" s="79">
        <v>0.0</v>
      </c>
      <c r="BN111" s="79">
        <v>14032.0</v>
      </c>
      <c r="BO111" s="79">
        <v>40032.0</v>
      </c>
      <c r="BP111" s="79">
        <v>0.0</v>
      </c>
      <c r="BQ111" s="81">
        <v>0.0</v>
      </c>
      <c r="BR111" s="81">
        <v>0.0</v>
      </c>
      <c r="BS111" s="81">
        <v>0.0</v>
      </c>
      <c r="BT111" s="81">
        <v>3055445.0</v>
      </c>
      <c r="BU111" s="81">
        <v>5150727.0</v>
      </c>
      <c r="BV111" s="81">
        <v>896877.0</v>
      </c>
      <c r="BW111" s="81">
        <v>1156688.0</v>
      </c>
      <c r="BX111" s="81">
        <v>637478.0</v>
      </c>
      <c r="BY111" s="81">
        <v>186690.0</v>
      </c>
      <c r="BZ111" s="81">
        <v>1151864.0</v>
      </c>
      <c r="CA111" s="81">
        <v>102005.0</v>
      </c>
      <c r="CB111" s="81">
        <v>492625.0</v>
      </c>
      <c r="CC111" s="81">
        <v>360593.0</v>
      </c>
      <c r="CD111" s="81">
        <v>419710.0</v>
      </c>
      <c r="CE111" s="81">
        <v>0.0</v>
      </c>
      <c r="CF111" s="81">
        <v>0.0</v>
      </c>
      <c r="CG111" s="76">
        <v>0.0</v>
      </c>
      <c r="CH111" s="76">
        <v>0.0</v>
      </c>
      <c r="CI111" s="76">
        <v>0.0</v>
      </c>
      <c r="CJ111" s="76">
        <v>0.0</v>
      </c>
      <c r="CK111" s="76">
        <v>0.0</v>
      </c>
      <c r="CL111" s="76">
        <v>51335.0</v>
      </c>
      <c r="CM111" s="76">
        <v>0.0</v>
      </c>
      <c r="CN111" s="76">
        <v>0.0</v>
      </c>
    </row>
    <row r="112" ht="15.75" customHeight="1">
      <c r="A112" s="15"/>
      <c r="B112" s="4" t="s">
        <v>206</v>
      </c>
      <c r="C112" s="74">
        <v>0.0</v>
      </c>
      <c r="D112" s="74">
        <v>24317.0</v>
      </c>
      <c r="E112" s="74">
        <v>20406.0</v>
      </c>
      <c r="F112" s="74">
        <v>23747.0</v>
      </c>
      <c r="G112" s="75">
        <v>190726.0</v>
      </c>
      <c r="H112" s="75">
        <v>23571.0</v>
      </c>
      <c r="I112" s="75">
        <v>0.0</v>
      </c>
      <c r="J112" s="75">
        <v>60482.0</v>
      </c>
      <c r="K112" s="75">
        <v>213011.0</v>
      </c>
      <c r="L112" s="75">
        <v>87695.0</v>
      </c>
      <c r="M112" s="75">
        <v>18321.0</v>
      </c>
      <c r="N112" s="75">
        <v>41342.0</v>
      </c>
      <c r="O112" s="76">
        <v>41839.0</v>
      </c>
      <c r="P112" s="76">
        <v>26552.0</v>
      </c>
      <c r="Q112" s="76">
        <v>0.0</v>
      </c>
      <c r="R112" s="76">
        <v>0.0</v>
      </c>
      <c r="S112" s="76">
        <v>0.0</v>
      </c>
      <c r="T112" s="76">
        <v>0.0</v>
      </c>
      <c r="U112" s="76">
        <v>0.0</v>
      </c>
      <c r="V112" s="76">
        <v>96781.0</v>
      </c>
      <c r="W112" s="76">
        <v>18673.0</v>
      </c>
      <c r="X112" s="77">
        <v>262798.0</v>
      </c>
      <c r="Y112" s="77">
        <v>614274.0</v>
      </c>
      <c r="Z112" s="77">
        <v>537676.0</v>
      </c>
      <c r="AA112" s="77">
        <v>837227.0</v>
      </c>
      <c r="AB112" s="77">
        <v>205720.0</v>
      </c>
      <c r="AC112" s="77">
        <v>1357724.0</v>
      </c>
      <c r="AD112" s="77">
        <v>321473.0</v>
      </c>
      <c r="AE112" s="77">
        <v>0.0</v>
      </c>
      <c r="AF112" s="77">
        <v>314927.0</v>
      </c>
      <c r="AG112" s="77">
        <v>55660.0</v>
      </c>
      <c r="AH112" s="77">
        <v>417248.0</v>
      </c>
      <c r="AI112" s="77">
        <v>102666.0</v>
      </c>
      <c r="AJ112" s="77">
        <v>0.0</v>
      </c>
      <c r="AK112" s="77">
        <v>47764.0</v>
      </c>
      <c r="AL112" s="77">
        <v>209522.0</v>
      </c>
      <c r="AM112" s="77">
        <v>44634.0</v>
      </c>
      <c r="AN112" s="77">
        <v>46302.0</v>
      </c>
      <c r="AO112" s="77">
        <v>60912.0</v>
      </c>
      <c r="AP112" s="77">
        <v>111224.0</v>
      </c>
      <c r="AQ112" s="77">
        <v>47221.0</v>
      </c>
      <c r="AR112" s="77">
        <v>49143.0</v>
      </c>
      <c r="AS112" s="78">
        <v>9541492.0</v>
      </c>
      <c r="AT112" s="78">
        <v>0.0</v>
      </c>
      <c r="AU112" s="78">
        <v>7081679.0</v>
      </c>
      <c r="AV112" s="78">
        <v>7096855.0</v>
      </c>
      <c r="AW112" s="78">
        <v>0.0</v>
      </c>
      <c r="AX112" s="78">
        <v>0.0</v>
      </c>
      <c r="AY112" s="83"/>
      <c r="AZ112" s="78">
        <v>0.0</v>
      </c>
      <c r="BA112" s="78">
        <v>0.0</v>
      </c>
      <c r="BB112" s="78">
        <v>0.0</v>
      </c>
      <c r="BC112" s="78">
        <v>0.0</v>
      </c>
      <c r="BD112" s="78">
        <v>290637.0</v>
      </c>
      <c r="BE112" s="79">
        <v>0.0</v>
      </c>
      <c r="BF112" s="79">
        <v>0.0</v>
      </c>
      <c r="BG112" s="79">
        <v>0.0</v>
      </c>
      <c r="BH112" s="79">
        <v>0.0</v>
      </c>
      <c r="BI112" s="79">
        <v>0.0</v>
      </c>
      <c r="BJ112" s="79">
        <v>0.0</v>
      </c>
      <c r="BK112" s="79">
        <v>96781.0</v>
      </c>
      <c r="BL112" s="79">
        <v>0.0</v>
      </c>
      <c r="BM112" s="79">
        <v>0.0</v>
      </c>
      <c r="BN112" s="79">
        <v>15760.0</v>
      </c>
      <c r="BO112" s="79">
        <v>0.0</v>
      </c>
      <c r="BP112" s="79">
        <v>0.0</v>
      </c>
      <c r="BQ112" s="81">
        <v>0.0</v>
      </c>
      <c r="BR112" s="81">
        <v>0.0</v>
      </c>
      <c r="BS112" s="81">
        <v>0.0</v>
      </c>
      <c r="BT112" s="81">
        <v>2948410.0</v>
      </c>
      <c r="BU112" s="81">
        <v>6121509.0</v>
      </c>
      <c r="BV112" s="81">
        <v>447351.0</v>
      </c>
      <c r="BW112" s="81">
        <v>680686.0</v>
      </c>
      <c r="BX112" s="81">
        <v>275903.0</v>
      </c>
      <c r="BY112" s="81">
        <v>72922.0</v>
      </c>
      <c r="BZ112" s="81">
        <v>400085.0</v>
      </c>
      <c r="CA112" s="81">
        <v>38299.0</v>
      </c>
      <c r="CB112" s="81">
        <v>60558.0</v>
      </c>
      <c r="CC112" s="81">
        <v>61130.0</v>
      </c>
      <c r="CD112" s="81">
        <v>227317.0</v>
      </c>
      <c r="CE112" s="81">
        <v>0.0</v>
      </c>
      <c r="CF112" s="81">
        <v>0.0</v>
      </c>
      <c r="CG112" s="76">
        <v>0.0</v>
      </c>
      <c r="CH112" s="84">
        <v>0.0</v>
      </c>
      <c r="CI112" s="84">
        <v>0.0</v>
      </c>
      <c r="CJ112" s="84">
        <v>0.0</v>
      </c>
      <c r="CK112" s="84">
        <v>0.0</v>
      </c>
      <c r="CL112" s="84">
        <v>10415.0</v>
      </c>
      <c r="CM112" s="84">
        <v>0.0</v>
      </c>
      <c r="CN112" s="84">
        <v>0.0</v>
      </c>
    </row>
    <row r="113" ht="15.75" customHeight="1">
      <c r="A113" s="15"/>
      <c r="B113" s="4" t="s">
        <v>207</v>
      </c>
      <c r="C113" s="74">
        <v>0.0</v>
      </c>
      <c r="D113" s="74">
        <v>302807.0</v>
      </c>
      <c r="E113" s="74">
        <v>12748.0</v>
      </c>
      <c r="F113" s="74">
        <v>51741.0</v>
      </c>
      <c r="G113" s="75">
        <v>433885.0</v>
      </c>
      <c r="H113" s="75">
        <v>17685.0</v>
      </c>
      <c r="I113" s="75">
        <v>0.0</v>
      </c>
      <c r="J113" s="75">
        <v>93654.0</v>
      </c>
      <c r="K113" s="75">
        <v>133147.0</v>
      </c>
      <c r="L113" s="75">
        <v>189032.0</v>
      </c>
      <c r="M113" s="75">
        <v>0.0</v>
      </c>
      <c r="N113" s="75">
        <v>107422.0</v>
      </c>
      <c r="O113" s="76">
        <v>61763.0</v>
      </c>
      <c r="P113" s="76">
        <v>29533.0</v>
      </c>
      <c r="Q113" s="76">
        <v>0.0</v>
      </c>
      <c r="R113" s="76">
        <v>0.0</v>
      </c>
      <c r="S113" s="76">
        <v>0.0</v>
      </c>
      <c r="T113" s="76">
        <v>0.0</v>
      </c>
      <c r="U113" s="76">
        <v>0.0</v>
      </c>
      <c r="V113" s="76">
        <v>194577.0</v>
      </c>
      <c r="W113" s="76">
        <v>30364.0</v>
      </c>
      <c r="X113" s="77">
        <v>304741.0</v>
      </c>
      <c r="Y113" s="77">
        <v>696487.0</v>
      </c>
      <c r="Z113" s="77">
        <v>989461.0</v>
      </c>
      <c r="AA113" s="77">
        <v>976308.0</v>
      </c>
      <c r="AB113" s="77">
        <v>229469.0</v>
      </c>
      <c r="AC113" s="77">
        <v>1634430.0</v>
      </c>
      <c r="AD113" s="77">
        <v>352329.0</v>
      </c>
      <c r="AE113" s="77">
        <v>0.0</v>
      </c>
      <c r="AF113" s="77">
        <v>107918.0</v>
      </c>
      <c r="AG113" s="77">
        <v>106638.0</v>
      </c>
      <c r="AH113" s="77">
        <v>494982.0</v>
      </c>
      <c r="AI113" s="77">
        <v>141223.0</v>
      </c>
      <c r="AJ113" s="77">
        <v>0.0</v>
      </c>
      <c r="AK113" s="77">
        <v>83758.0</v>
      </c>
      <c r="AL113" s="77">
        <v>404078.0</v>
      </c>
      <c r="AM113" s="77">
        <v>83490.0</v>
      </c>
      <c r="AN113" s="77">
        <v>297946.0</v>
      </c>
      <c r="AO113" s="77">
        <v>97702.0</v>
      </c>
      <c r="AP113" s="77">
        <v>146783.0</v>
      </c>
      <c r="AQ113" s="77">
        <v>97180.0</v>
      </c>
      <c r="AR113" s="77">
        <v>87752.0</v>
      </c>
      <c r="AS113" s="78">
        <v>1.5735923E7</v>
      </c>
      <c r="AT113" s="78">
        <v>0.0</v>
      </c>
      <c r="AU113" s="78">
        <v>5449327.0</v>
      </c>
      <c r="AV113" s="78">
        <v>5395146.0</v>
      </c>
      <c r="AW113" s="78">
        <v>0.0</v>
      </c>
      <c r="AX113" s="78">
        <v>0.0</v>
      </c>
      <c r="AY113" s="83"/>
      <c r="AZ113" s="78">
        <v>0.0</v>
      </c>
      <c r="BA113" s="78">
        <v>0.0</v>
      </c>
      <c r="BB113" s="78">
        <v>0.0</v>
      </c>
      <c r="BC113" s="78">
        <v>0.0</v>
      </c>
      <c r="BD113" s="78">
        <v>319553.0</v>
      </c>
      <c r="BE113" s="79">
        <v>0.0</v>
      </c>
      <c r="BF113" s="79">
        <v>0.0</v>
      </c>
      <c r="BG113" s="79">
        <v>0.0</v>
      </c>
      <c r="BH113" s="79">
        <v>0.0</v>
      </c>
      <c r="BI113" s="79">
        <v>45022.0</v>
      </c>
      <c r="BJ113" s="79">
        <v>0.0</v>
      </c>
      <c r="BK113" s="79">
        <v>193812.0</v>
      </c>
      <c r="BL113" s="79">
        <v>0.0</v>
      </c>
      <c r="BM113" s="79">
        <v>0.0</v>
      </c>
      <c r="BN113" s="79">
        <v>14363.0</v>
      </c>
      <c r="BO113" s="79">
        <v>26721.0</v>
      </c>
      <c r="BP113" s="79">
        <v>0.0</v>
      </c>
      <c r="BQ113" s="81">
        <v>0.0</v>
      </c>
      <c r="BR113" s="81">
        <v>0.0</v>
      </c>
      <c r="BS113" s="81">
        <v>0.0</v>
      </c>
      <c r="BT113" s="81">
        <v>3204819.0</v>
      </c>
      <c r="BU113" s="81">
        <v>6173833.0</v>
      </c>
      <c r="BV113" s="81">
        <v>574151.0</v>
      </c>
      <c r="BW113" s="81">
        <v>414198.0</v>
      </c>
      <c r="BX113" s="81">
        <v>465315.0</v>
      </c>
      <c r="BY113" s="81">
        <v>153435.0</v>
      </c>
      <c r="BZ113" s="81">
        <v>361548.0</v>
      </c>
      <c r="CA113" s="81">
        <v>161802.0</v>
      </c>
      <c r="CB113" s="81">
        <v>223871.0</v>
      </c>
      <c r="CC113" s="81">
        <v>205925.0</v>
      </c>
      <c r="CD113" s="81">
        <v>275195.0</v>
      </c>
      <c r="CE113" s="81">
        <v>0.0</v>
      </c>
      <c r="CF113" s="81">
        <v>0.0</v>
      </c>
      <c r="CG113" s="76">
        <v>0.0</v>
      </c>
      <c r="CH113" s="76">
        <v>0.0</v>
      </c>
      <c r="CI113" s="76">
        <v>0.0</v>
      </c>
      <c r="CJ113" s="76">
        <v>0.0</v>
      </c>
      <c r="CK113" s="76">
        <v>0.0</v>
      </c>
      <c r="CL113" s="76">
        <v>53732.0</v>
      </c>
      <c r="CM113" s="76">
        <v>0.0</v>
      </c>
      <c r="CN113" s="76">
        <v>0.0</v>
      </c>
    </row>
    <row r="114" ht="15.75" customHeight="1">
      <c r="A114" s="15"/>
      <c r="B114" s="4" t="s">
        <v>208</v>
      </c>
      <c r="C114" s="74">
        <v>0.0</v>
      </c>
      <c r="D114" s="74">
        <v>972768.0</v>
      </c>
      <c r="E114" s="74">
        <v>63032.0</v>
      </c>
      <c r="F114" s="74">
        <v>74064.0</v>
      </c>
      <c r="G114" s="75">
        <v>984156.0</v>
      </c>
      <c r="H114" s="75">
        <v>16054.0</v>
      </c>
      <c r="I114" s="75">
        <v>0.0</v>
      </c>
      <c r="J114" s="75">
        <v>138234.0</v>
      </c>
      <c r="K114" s="75">
        <v>84028.0</v>
      </c>
      <c r="L114" s="75">
        <v>158691.0</v>
      </c>
      <c r="M114" s="75">
        <v>0.0</v>
      </c>
      <c r="N114" s="75">
        <v>196650.0</v>
      </c>
      <c r="O114" s="76">
        <v>144798.0</v>
      </c>
      <c r="P114" s="76">
        <v>80748.0</v>
      </c>
      <c r="Q114" s="76">
        <v>0.0</v>
      </c>
      <c r="R114" s="76">
        <v>0.0</v>
      </c>
      <c r="S114" s="76">
        <v>0.0</v>
      </c>
      <c r="T114" s="76">
        <v>0.0</v>
      </c>
      <c r="U114" s="76">
        <v>0.0</v>
      </c>
      <c r="V114" s="76">
        <v>458384.0</v>
      </c>
      <c r="W114" s="76">
        <v>38452.0</v>
      </c>
      <c r="X114" s="77">
        <v>714612.0</v>
      </c>
      <c r="Y114" s="77">
        <v>1202818.0</v>
      </c>
      <c r="Z114" s="77">
        <v>2102644.0</v>
      </c>
      <c r="AA114" s="77">
        <v>1963442.0</v>
      </c>
      <c r="AB114" s="77">
        <v>475627.0</v>
      </c>
      <c r="AC114" s="77">
        <v>3452294.0</v>
      </c>
      <c r="AD114" s="77">
        <v>766042.0</v>
      </c>
      <c r="AE114" s="77">
        <v>141236.0</v>
      </c>
      <c r="AF114" s="77">
        <v>1395634.0</v>
      </c>
      <c r="AG114" s="77">
        <v>149262.0</v>
      </c>
      <c r="AH114" s="77">
        <v>835007.0</v>
      </c>
      <c r="AI114" s="77">
        <v>193185.0</v>
      </c>
      <c r="AJ114" s="77">
        <v>12738.0</v>
      </c>
      <c r="AK114" s="77">
        <v>274096.0</v>
      </c>
      <c r="AL114" s="77">
        <v>1045911.0</v>
      </c>
      <c r="AM114" s="77">
        <v>0.0</v>
      </c>
      <c r="AN114" s="77">
        <v>467833.0</v>
      </c>
      <c r="AO114" s="77">
        <v>218110.0</v>
      </c>
      <c r="AP114" s="77">
        <v>250542.0</v>
      </c>
      <c r="AQ114" s="77">
        <v>137288.0</v>
      </c>
      <c r="AR114" s="77">
        <v>83051.0</v>
      </c>
      <c r="AS114" s="78">
        <v>8848949.0</v>
      </c>
      <c r="AT114" s="78">
        <v>0.0</v>
      </c>
      <c r="AU114" s="78">
        <v>9013851.0</v>
      </c>
      <c r="AV114" s="78">
        <v>9013851.0</v>
      </c>
      <c r="AW114" s="78">
        <v>0.0</v>
      </c>
      <c r="AX114" s="78">
        <v>0.0</v>
      </c>
      <c r="AY114" s="83"/>
      <c r="AZ114" s="78">
        <v>0.0</v>
      </c>
      <c r="BA114" s="78">
        <v>0.0</v>
      </c>
      <c r="BB114" s="78">
        <v>0.0</v>
      </c>
      <c r="BC114" s="78">
        <v>0.0</v>
      </c>
      <c r="BD114" s="78">
        <v>0.0</v>
      </c>
      <c r="BE114" s="79">
        <v>0.0</v>
      </c>
      <c r="BF114" s="79">
        <v>0.0</v>
      </c>
      <c r="BG114" s="79">
        <v>0.0</v>
      </c>
      <c r="BH114" s="79">
        <v>275937.0</v>
      </c>
      <c r="BI114" s="79">
        <v>149262.0</v>
      </c>
      <c r="BJ114" s="79">
        <v>0.0</v>
      </c>
      <c r="BK114" s="79">
        <v>442281.0</v>
      </c>
      <c r="BL114" s="79">
        <v>74683.0</v>
      </c>
      <c r="BM114" s="79">
        <v>0.0</v>
      </c>
      <c r="BN114" s="79">
        <v>0.0</v>
      </c>
      <c r="BO114" s="79">
        <v>0.0</v>
      </c>
      <c r="BP114" s="79">
        <v>0.0</v>
      </c>
      <c r="BQ114" s="81">
        <v>0.0</v>
      </c>
      <c r="BR114" s="81">
        <v>37115.0</v>
      </c>
      <c r="BS114" s="81">
        <v>0.0</v>
      </c>
      <c r="BT114" s="81">
        <v>8227944.0</v>
      </c>
      <c r="BU114" s="81">
        <v>1.5236194E7</v>
      </c>
      <c r="BV114" s="81">
        <v>652177.0</v>
      </c>
      <c r="BW114" s="81">
        <v>962894.0</v>
      </c>
      <c r="BX114" s="81">
        <v>1102479.0</v>
      </c>
      <c r="BY114" s="81">
        <v>331103.0</v>
      </c>
      <c r="BZ114" s="81">
        <v>508724.0</v>
      </c>
      <c r="CA114" s="81">
        <v>57866.0</v>
      </c>
      <c r="CB114" s="81">
        <v>528953.0</v>
      </c>
      <c r="CC114" s="81">
        <v>514652.0</v>
      </c>
      <c r="CD114" s="81">
        <v>400519.0</v>
      </c>
      <c r="CE114" s="81">
        <v>0.0</v>
      </c>
      <c r="CF114" s="81">
        <v>0.0</v>
      </c>
      <c r="CG114" s="76">
        <v>0.0</v>
      </c>
      <c r="CH114" s="76">
        <v>0.0</v>
      </c>
      <c r="CI114" s="76">
        <v>0.0</v>
      </c>
      <c r="CJ114" s="76">
        <v>0.0</v>
      </c>
      <c r="CK114" s="76">
        <v>0.0</v>
      </c>
      <c r="CL114" s="76">
        <v>101526.0</v>
      </c>
      <c r="CM114" s="76">
        <v>0.0</v>
      </c>
      <c r="CN114" s="76">
        <v>0.0</v>
      </c>
    </row>
    <row r="115" ht="15.75" customHeight="1">
      <c r="A115" s="15"/>
      <c r="B115" s="4" t="s">
        <v>209</v>
      </c>
      <c r="C115" s="74">
        <v>0.0</v>
      </c>
      <c r="D115" s="74">
        <v>1075940.0</v>
      </c>
      <c r="E115" s="74">
        <v>113690.0</v>
      </c>
      <c r="F115" s="74">
        <v>214109.0</v>
      </c>
      <c r="G115" s="75">
        <v>1331843.0</v>
      </c>
      <c r="H115" s="75">
        <v>57276.0</v>
      </c>
      <c r="I115" s="75">
        <v>0.0</v>
      </c>
      <c r="J115" s="75">
        <v>222488.0</v>
      </c>
      <c r="K115" s="75">
        <v>222667.0</v>
      </c>
      <c r="L115" s="75">
        <v>678031.0</v>
      </c>
      <c r="M115" s="75">
        <v>0.0</v>
      </c>
      <c r="N115" s="75">
        <v>339902.0</v>
      </c>
      <c r="O115" s="76">
        <v>246481.0</v>
      </c>
      <c r="P115" s="76">
        <v>118530.0</v>
      </c>
      <c r="Q115" s="76">
        <v>0.0</v>
      </c>
      <c r="R115" s="76">
        <v>0.0</v>
      </c>
      <c r="S115" s="76">
        <v>0.0</v>
      </c>
      <c r="T115" s="76">
        <v>0.0</v>
      </c>
      <c r="U115" s="76">
        <v>0.0</v>
      </c>
      <c r="V115" s="76">
        <v>1027598.0</v>
      </c>
      <c r="W115" s="76">
        <v>68820.0</v>
      </c>
      <c r="X115" s="77">
        <v>719644.0</v>
      </c>
      <c r="Y115" s="77">
        <v>1338051.0</v>
      </c>
      <c r="Z115" s="77">
        <v>3023295.0</v>
      </c>
      <c r="AA115" s="77">
        <v>1479280.0</v>
      </c>
      <c r="AB115" s="77">
        <v>627388.0</v>
      </c>
      <c r="AC115" s="77">
        <v>3745607.0</v>
      </c>
      <c r="AD115" s="77">
        <v>903161.0</v>
      </c>
      <c r="AE115" s="77">
        <v>217451.0</v>
      </c>
      <c r="AF115" s="77">
        <v>771482.0</v>
      </c>
      <c r="AG115" s="77">
        <v>212632.0</v>
      </c>
      <c r="AH115" s="77">
        <v>1213396.0</v>
      </c>
      <c r="AI115" s="77">
        <v>232617.0</v>
      </c>
      <c r="AJ115" s="77">
        <v>0.0</v>
      </c>
      <c r="AK115" s="77">
        <v>415637.0</v>
      </c>
      <c r="AL115" s="77">
        <v>1625424.0</v>
      </c>
      <c r="AM115" s="77">
        <v>39782.0</v>
      </c>
      <c r="AN115" s="77">
        <v>783291.0</v>
      </c>
      <c r="AO115" s="77">
        <v>478852.0</v>
      </c>
      <c r="AP115" s="77">
        <v>365979.0</v>
      </c>
      <c r="AQ115" s="77">
        <v>218235.0</v>
      </c>
      <c r="AR115" s="77">
        <v>128363.0</v>
      </c>
      <c r="AS115" s="78">
        <v>2.1031666E7</v>
      </c>
      <c r="AT115" s="78">
        <v>0.0</v>
      </c>
      <c r="AU115" s="78">
        <v>6525801.0</v>
      </c>
      <c r="AV115" s="78">
        <v>6525801.0</v>
      </c>
      <c r="AW115" s="78">
        <v>0.0</v>
      </c>
      <c r="AX115" s="78">
        <v>0.0</v>
      </c>
      <c r="AY115" s="83"/>
      <c r="AZ115" s="78">
        <v>0.0</v>
      </c>
      <c r="BA115" s="78">
        <v>0.0</v>
      </c>
      <c r="BB115" s="78">
        <v>0.0</v>
      </c>
      <c r="BC115" s="78">
        <v>0.0</v>
      </c>
      <c r="BD115" s="78">
        <v>0.0</v>
      </c>
      <c r="BE115" s="79">
        <v>0.0</v>
      </c>
      <c r="BF115" s="79">
        <v>0.0</v>
      </c>
      <c r="BG115" s="79">
        <v>0.0</v>
      </c>
      <c r="BH115" s="79">
        <v>472922.0</v>
      </c>
      <c r="BI115" s="79">
        <v>212729.0</v>
      </c>
      <c r="BJ115" s="79">
        <v>0.0</v>
      </c>
      <c r="BK115" s="79">
        <v>1027598.0</v>
      </c>
      <c r="BL115" s="79">
        <v>103837.0</v>
      </c>
      <c r="BM115" s="79">
        <v>0.0</v>
      </c>
      <c r="BN115" s="79">
        <v>0.0</v>
      </c>
      <c r="BO115" s="79">
        <v>0.0</v>
      </c>
      <c r="BP115" s="79">
        <v>0.0</v>
      </c>
      <c r="BQ115" s="81">
        <v>0.0</v>
      </c>
      <c r="BR115" s="81">
        <v>0.0</v>
      </c>
      <c r="BS115" s="81">
        <v>0.0</v>
      </c>
      <c r="BT115" s="81">
        <v>8440775.0</v>
      </c>
      <c r="BU115" s="81">
        <v>1.4433595E7</v>
      </c>
      <c r="BV115" s="81">
        <v>1077057.0</v>
      </c>
      <c r="BW115" s="81">
        <v>1272662.0</v>
      </c>
      <c r="BX115" s="81">
        <v>1204787.0</v>
      </c>
      <c r="BY115" s="81">
        <v>141458.0</v>
      </c>
      <c r="BZ115" s="81">
        <v>753391.0</v>
      </c>
      <c r="CA115" s="81">
        <v>591854.0</v>
      </c>
      <c r="CB115" s="81">
        <v>475873.0</v>
      </c>
      <c r="CC115" s="81">
        <v>556843.0</v>
      </c>
      <c r="CD115" s="81">
        <v>453981.0</v>
      </c>
      <c r="CE115" s="81">
        <v>0.0</v>
      </c>
      <c r="CF115" s="81">
        <v>0.0</v>
      </c>
      <c r="CG115" s="84">
        <v>0.0</v>
      </c>
      <c r="CH115" s="76">
        <v>0.0</v>
      </c>
      <c r="CI115" s="76">
        <v>0.0</v>
      </c>
      <c r="CJ115" s="76">
        <v>0.0</v>
      </c>
      <c r="CK115" s="76">
        <v>0.0</v>
      </c>
      <c r="CL115" s="76">
        <v>132024.0</v>
      </c>
      <c r="CM115" s="76">
        <v>0.0</v>
      </c>
      <c r="CN115" s="76">
        <v>0.0</v>
      </c>
    </row>
    <row r="116" ht="15.75" customHeight="1">
      <c r="A116" s="15"/>
      <c r="B116" s="4" t="s">
        <v>210</v>
      </c>
      <c r="C116" s="74">
        <v>0.0</v>
      </c>
      <c r="D116" s="74">
        <v>646922.0</v>
      </c>
      <c r="E116" s="74">
        <v>113197.0</v>
      </c>
      <c r="F116" s="74">
        <v>175255.0</v>
      </c>
      <c r="G116" s="75">
        <v>981305.0</v>
      </c>
      <c r="H116" s="75">
        <v>74745.0</v>
      </c>
      <c r="I116" s="75">
        <v>0.0</v>
      </c>
      <c r="J116" s="75">
        <v>203913.0</v>
      </c>
      <c r="K116" s="75">
        <v>325677.0</v>
      </c>
      <c r="L116" s="75">
        <v>618257.0</v>
      </c>
      <c r="M116" s="75">
        <v>0.0</v>
      </c>
      <c r="N116" s="75">
        <v>305096.0</v>
      </c>
      <c r="O116" s="76">
        <v>402312.0</v>
      </c>
      <c r="P116" s="76">
        <v>47296.0</v>
      </c>
      <c r="Q116" s="76">
        <v>0.0</v>
      </c>
      <c r="R116" s="76">
        <v>0.0</v>
      </c>
      <c r="S116" s="76">
        <v>0.0</v>
      </c>
      <c r="T116" s="76">
        <v>0.0</v>
      </c>
      <c r="U116" s="76">
        <v>0.0</v>
      </c>
      <c r="V116" s="76">
        <v>665707.0</v>
      </c>
      <c r="W116" s="76">
        <v>188844.0</v>
      </c>
      <c r="X116" s="77">
        <v>417450.0</v>
      </c>
      <c r="Y116" s="77">
        <v>869389.0</v>
      </c>
      <c r="Z116" s="77">
        <v>995364.0</v>
      </c>
      <c r="AA116" s="77">
        <v>1138202.0</v>
      </c>
      <c r="AB116" s="77">
        <v>440273.0</v>
      </c>
      <c r="AC116" s="77">
        <v>1790355.0</v>
      </c>
      <c r="AD116" s="77">
        <v>452056.0</v>
      </c>
      <c r="AE116" s="77">
        <v>10818.0</v>
      </c>
      <c r="AF116" s="77">
        <v>149262.0</v>
      </c>
      <c r="AG116" s="77">
        <v>135358.0</v>
      </c>
      <c r="AH116" s="77">
        <v>567194.0</v>
      </c>
      <c r="AI116" s="77">
        <v>99206.0</v>
      </c>
      <c r="AJ116" s="77">
        <v>0.0</v>
      </c>
      <c r="AK116" s="77">
        <v>190843.0</v>
      </c>
      <c r="AL116" s="77">
        <v>723006.0</v>
      </c>
      <c r="AM116" s="77">
        <v>14218.0</v>
      </c>
      <c r="AN116" s="77">
        <v>486121.0</v>
      </c>
      <c r="AO116" s="77">
        <v>328457.0</v>
      </c>
      <c r="AP116" s="77">
        <v>219223.0</v>
      </c>
      <c r="AQ116" s="77">
        <v>120105.0</v>
      </c>
      <c r="AR116" s="77">
        <v>109654.0</v>
      </c>
      <c r="AS116" s="78">
        <v>2.5728919E7</v>
      </c>
      <c r="AT116" s="78">
        <v>0.0</v>
      </c>
      <c r="AU116" s="78">
        <v>1.6823947E7</v>
      </c>
      <c r="AV116" s="78">
        <v>1.6792514E7</v>
      </c>
      <c r="AW116" s="78">
        <v>0.0</v>
      </c>
      <c r="AX116" s="78">
        <v>0.0</v>
      </c>
      <c r="AY116" s="83"/>
      <c r="AZ116" s="78">
        <v>0.0</v>
      </c>
      <c r="BA116" s="78">
        <v>0.0</v>
      </c>
      <c r="BB116" s="78">
        <v>0.0</v>
      </c>
      <c r="BC116" s="78">
        <v>0.0</v>
      </c>
      <c r="BD116" s="78">
        <v>0.0</v>
      </c>
      <c r="BE116" s="79">
        <v>0.0</v>
      </c>
      <c r="BF116" s="79">
        <v>0.0</v>
      </c>
      <c r="BG116" s="79">
        <v>0.0</v>
      </c>
      <c r="BH116" s="79">
        <v>310092.0</v>
      </c>
      <c r="BI116" s="79">
        <v>135367.0</v>
      </c>
      <c r="BJ116" s="79">
        <v>0.0</v>
      </c>
      <c r="BK116" s="79">
        <v>664624.0</v>
      </c>
      <c r="BL116" s="79">
        <v>24362.0</v>
      </c>
      <c r="BM116" s="79">
        <v>0.0</v>
      </c>
      <c r="BN116" s="79">
        <v>0.0</v>
      </c>
      <c r="BO116" s="79">
        <v>0.0</v>
      </c>
      <c r="BP116" s="79">
        <v>0.0</v>
      </c>
      <c r="BQ116" s="81">
        <v>0.0</v>
      </c>
      <c r="BR116" s="81">
        <v>0.0</v>
      </c>
      <c r="BS116" s="81">
        <v>0.0</v>
      </c>
      <c r="BT116" s="81">
        <v>4552344.0</v>
      </c>
      <c r="BU116" s="81">
        <v>9579847.0</v>
      </c>
      <c r="BV116" s="81">
        <v>451973.0</v>
      </c>
      <c r="BW116" s="81">
        <v>578984.0</v>
      </c>
      <c r="BX116" s="81">
        <v>483358.0</v>
      </c>
      <c r="BY116" s="81">
        <v>221405.0</v>
      </c>
      <c r="BZ116" s="81">
        <v>427588.0</v>
      </c>
      <c r="CA116" s="81">
        <v>245531.0</v>
      </c>
      <c r="CB116" s="81">
        <v>269643.0</v>
      </c>
      <c r="CC116" s="81">
        <v>237779.0</v>
      </c>
      <c r="CD116" s="81">
        <v>245447.0</v>
      </c>
      <c r="CE116" s="81">
        <v>0.0</v>
      </c>
      <c r="CF116" s="81">
        <v>0.0</v>
      </c>
      <c r="CG116" s="76">
        <v>0.0</v>
      </c>
      <c r="CH116" s="76">
        <v>0.0</v>
      </c>
      <c r="CI116" s="76">
        <v>0.0</v>
      </c>
      <c r="CJ116" s="76">
        <v>0.0</v>
      </c>
      <c r="CK116" s="76">
        <v>0.0</v>
      </c>
      <c r="CL116" s="76">
        <v>18039.0</v>
      </c>
      <c r="CM116" s="76">
        <v>0.0</v>
      </c>
      <c r="CN116" s="76">
        <v>0.0</v>
      </c>
    </row>
    <row r="117" ht="15.75" customHeight="1">
      <c r="A117" s="15"/>
      <c r="B117" s="4" t="s">
        <v>211</v>
      </c>
      <c r="C117" s="74">
        <v>0.0</v>
      </c>
      <c r="D117" s="74">
        <v>0.0</v>
      </c>
      <c r="E117" s="74">
        <v>77517.0</v>
      </c>
      <c r="F117" s="74">
        <v>129704.0</v>
      </c>
      <c r="G117" s="75">
        <v>581209.0</v>
      </c>
      <c r="H117" s="75">
        <v>0.0</v>
      </c>
      <c r="I117" s="75">
        <v>0.0</v>
      </c>
      <c r="J117" s="75">
        <v>0.0</v>
      </c>
      <c r="K117" s="75">
        <v>278393.0</v>
      </c>
      <c r="L117" s="75">
        <v>607223.0</v>
      </c>
      <c r="M117" s="75">
        <v>0.0</v>
      </c>
      <c r="N117" s="75">
        <v>161256.0</v>
      </c>
      <c r="O117" s="76">
        <v>152244.0</v>
      </c>
      <c r="P117" s="76">
        <v>0.0</v>
      </c>
      <c r="Q117" s="76">
        <v>0.0</v>
      </c>
      <c r="R117" s="76">
        <v>0.0</v>
      </c>
      <c r="S117" s="76">
        <v>0.0</v>
      </c>
      <c r="T117" s="76">
        <v>0.0</v>
      </c>
      <c r="U117" s="76">
        <v>0.0</v>
      </c>
      <c r="V117" s="76">
        <v>517975.0</v>
      </c>
      <c r="W117" s="76">
        <v>116863.0</v>
      </c>
      <c r="X117" s="77">
        <v>374407.0</v>
      </c>
      <c r="Y117" s="77">
        <v>0.0</v>
      </c>
      <c r="Z117" s="77">
        <v>0.0</v>
      </c>
      <c r="AA117" s="77">
        <v>0.0</v>
      </c>
      <c r="AB117" s="77">
        <v>0.0</v>
      </c>
      <c r="AC117" s="77">
        <v>0.0</v>
      </c>
      <c r="AD117" s="77">
        <v>0.0</v>
      </c>
      <c r="AE117" s="77">
        <v>0.0</v>
      </c>
      <c r="AF117" s="77">
        <v>0.0</v>
      </c>
      <c r="AG117" s="77">
        <v>0.0</v>
      </c>
      <c r="AH117" s="77">
        <v>0.0</v>
      </c>
      <c r="AI117" s="77">
        <v>0.0</v>
      </c>
      <c r="AJ117" s="77">
        <v>0.0</v>
      </c>
      <c r="AK117" s="77">
        <v>132065.0</v>
      </c>
      <c r="AL117" s="77">
        <v>602554.0</v>
      </c>
      <c r="AM117" s="77">
        <v>11292.0</v>
      </c>
      <c r="AN117" s="77">
        <v>537260.0</v>
      </c>
      <c r="AO117" s="77">
        <v>228039.0</v>
      </c>
      <c r="AP117" s="77">
        <v>241241.0</v>
      </c>
      <c r="AQ117" s="77">
        <v>115508.0</v>
      </c>
      <c r="AR117" s="77">
        <v>91978.0</v>
      </c>
      <c r="AS117" s="78">
        <v>8650521.0</v>
      </c>
      <c r="AT117" s="78">
        <v>0.0</v>
      </c>
      <c r="AU117" s="78">
        <v>2741985.0</v>
      </c>
      <c r="AV117" s="78">
        <v>2775808.0</v>
      </c>
      <c r="AW117" s="78">
        <v>0.0</v>
      </c>
      <c r="AX117" s="78">
        <v>0.0</v>
      </c>
      <c r="AY117" s="83"/>
      <c r="AZ117" s="78">
        <v>0.0</v>
      </c>
      <c r="BA117" s="78">
        <v>0.0</v>
      </c>
      <c r="BB117" s="78">
        <v>0.0</v>
      </c>
      <c r="BC117" s="78">
        <v>0.0</v>
      </c>
      <c r="BD117" s="78">
        <v>0.0</v>
      </c>
      <c r="BE117" s="79">
        <v>0.0</v>
      </c>
      <c r="BF117" s="79">
        <v>0.0</v>
      </c>
      <c r="BG117" s="79">
        <v>0.0</v>
      </c>
      <c r="BH117" s="79">
        <v>287120.0</v>
      </c>
      <c r="BI117" s="79">
        <v>184097.0</v>
      </c>
      <c r="BJ117" s="79">
        <v>0.0</v>
      </c>
      <c r="BK117" s="79">
        <v>519283.0</v>
      </c>
      <c r="BL117" s="79">
        <v>0.0</v>
      </c>
      <c r="BM117" s="79">
        <v>0.0</v>
      </c>
      <c r="BN117" s="79">
        <v>0.0</v>
      </c>
      <c r="BO117" s="79">
        <v>0.0</v>
      </c>
      <c r="BP117" s="79">
        <v>0.0</v>
      </c>
      <c r="BQ117" s="81">
        <v>0.0</v>
      </c>
      <c r="BR117" s="81">
        <v>0.0</v>
      </c>
      <c r="BS117" s="81">
        <v>0.0</v>
      </c>
      <c r="BT117" s="81">
        <v>3930073.0</v>
      </c>
      <c r="BU117" s="81">
        <v>6984757.0</v>
      </c>
      <c r="BV117" s="81">
        <v>316195.0</v>
      </c>
      <c r="BW117" s="81">
        <v>460207.0</v>
      </c>
      <c r="BX117" s="81">
        <v>311968.0</v>
      </c>
      <c r="BY117" s="81">
        <v>180458.0</v>
      </c>
      <c r="BZ117" s="81">
        <v>343055.0</v>
      </c>
      <c r="CA117" s="81">
        <v>106160.0</v>
      </c>
      <c r="CB117" s="81">
        <v>210437.0</v>
      </c>
      <c r="CC117" s="81">
        <v>215156.0</v>
      </c>
      <c r="CD117" s="81">
        <v>287515.0</v>
      </c>
      <c r="CE117" s="81">
        <v>0.0</v>
      </c>
      <c r="CF117" s="81">
        <v>0.0</v>
      </c>
      <c r="CG117" s="76">
        <v>0.0</v>
      </c>
      <c r="CH117" s="76">
        <v>0.0</v>
      </c>
      <c r="CI117" s="76">
        <v>0.0</v>
      </c>
      <c r="CJ117" s="76">
        <v>0.0</v>
      </c>
      <c r="CK117" s="76">
        <v>0.0</v>
      </c>
      <c r="CL117" s="76">
        <v>22095.0</v>
      </c>
      <c r="CM117" s="76">
        <v>0.0</v>
      </c>
      <c r="CN117" s="76">
        <v>0.0</v>
      </c>
    </row>
    <row r="118" ht="15.75" customHeight="1">
      <c r="A118" s="16"/>
      <c r="B118" s="53" t="s">
        <v>204</v>
      </c>
      <c r="C118" s="74"/>
      <c r="D118" s="74"/>
      <c r="E118" s="74"/>
      <c r="F118" s="74"/>
      <c r="G118" s="75"/>
      <c r="H118" s="75">
        <v>0.0</v>
      </c>
      <c r="I118" s="75">
        <v>0.0</v>
      </c>
      <c r="J118" s="75">
        <v>0.0</v>
      </c>
      <c r="K118" s="75">
        <v>0.0</v>
      </c>
      <c r="L118" s="75">
        <v>0.0</v>
      </c>
      <c r="M118" s="75">
        <v>0.0</v>
      </c>
      <c r="N118" s="75">
        <v>0.0</v>
      </c>
      <c r="O118" s="76">
        <v>0.0</v>
      </c>
      <c r="P118" s="76">
        <v>0.0</v>
      </c>
      <c r="Q118" s="76">
        <v>0.0</v>
      </c>
      <c r="R118" s="76">
        <v>0.0</v>
      </c>
      <c r="S118" s="76">
        <v>0.0</v>
      </c>
      <c r="T118" s="76">
        <v>0.0</v>
      </c>
      <c r="U118" s="76">
        <v>0.0</v>
      </c>
      <c r="V118" s="76">
        <v>0.0</v>
      </c>
      <c r="W118" s="76">
        <v>0.0</v>
      </c>
      <c r="X118" s="77">
        <v>222084.0</v>
      </c>
      <c r="Y118" s="77">
        <v>561205.0</v>
      </c>
      <c r="Z118" s="77">
        <v>246913.0</v>
      </c>
      <c r="AA118" s="77">
        <v>375732.0</v>
      </c>
      <c r="AB118" s="77">
        <v>334754.0</v>
      </c>
      <c r="AC118" s="77">
        <v>416340.0</v>
      </c>
      <c r="AD118" s="77">
        <v>0.0</v>
      </c>
      <c r="AE118" s="77">
        <v>181479.0</v>
      </c>
      <c r="AF118" s="77">
        <v>417725.0</v>
      </c>
      <c r="AG118" s="77">
        <v>70512.0</v>
      </c>
      <c r="AH118" s="77">
        <v>294577.0</v>
      </c>
      <c r="AI118" s="77">
        <v>0.0</v>
      </c>
      <c r="AJ118" s="77">
        <v>0.0</v>
      </c>
      <c r="AK118" s="77">
        <v>70216.0</v>
      </c>
      <c r="AL118" s="77">
        <v>157439.0</v>
      </c>
      <c r="AM118" s="77">
        <v>0.0</v>
      </c>
      <c r="AN118" s="77">
        <v>260145.0</v>
      </c>
      <c r="AO118" s="77">
        <v>0.0</v>
      </c>
      <c r="AP118" s="77">
        <v>169867.0</v>
      </c>
      <c r="AQ118" s="77">
        <v>45125.0</v>
      </c>
      <c r="AR118" s="77">
        <v>79657.0</v>
      </c>
      <c r="AS118" s="78">
        <v>4.0332556E7</v>
      </c>
      <c r="AT118" s="78">
        <v>0.0</v>
      </c>
      <c r="AU118" s="78">
        <v>1.6503657E7</v>
      </c>
      <c r="AV118" s="78">
        <v>1.6503657E7</v>
      </c>
      <c r="AW118" s="78">
        <v>0.0</v>
      </c>
      <c r="AX118" s="78">
        <v>308278.0</v>
      </c>
      <c r="AY118" s="83"/>
      <c r="AZ118" s="78">
        <v>0.0</v>
      </c>
      <c r="BA118" s="78">
        <v>0.0</v>
      </c>
      <c r="BB118" s="78">
        <v>16435.0</v>
      </c>
      <c r="BC118" s="78">
        <v>0.0</v>
      </c>
      <c r="BD118" s="78">
        <v>404798.0</v>
      </c>
      <c r="BE118" s="79">
        <v>0.0</v>
      </c>
      <c r="BF118" s="79">
        <v>0.0</v>
      </c>
      <c r="BG118" s="79">
        <v>0.0</v>
      </c>
      <c r="BH118" s="79">
        <v>0.0</v>
      </c>
      <c r="BI118" s="79">
        <v>0.0</v>
      </c>
      <c r="BJ118" s="79">
        <v>0.0</v>
      </c>
      <c r="BK118" s="79">
        <v>14763.0</v>
      </c>
      <c r="BL118" s="79">
        <v>0.0</v>
      </c>
      <c r="BM118" s="79">
        <v>121075.0</v>
      </c>
      <c r="BN118" s="79">
        <v>0.0</v>
      </c>
      <c r="BO118" s="79">
        <v>0.0</v>
      </c>
      <c r="BP118" s="79">
        <v>0.0</v>
      </c>
      <c r="BQ118" s="81">
        <v>0.0</v>
      </c>
      <c r="BR118" s="81">
        <v>0.0</v>
      </c>
      <c r="BS118" s="81">
        <v>0.0</v>
      </c>
      <c r="BT118" s="81">
        <v>1681284.0</v>
      </c>
      <c r="BU118" s="81">
        <v>1021358.0</v>
      </c>
      <c r="BV118" s="81">
        <v>816609.0</v>
      </c>
      <c r="BW118" s="81">
        <v>627160.0</v>
      </c>
      <c r="BX118" s="81">
        <v>215466.0</v>
      </c>
      <c r="BY118" s="81">
        <v>0.0</v>
      </c>
      <c r="BZ118" s="81">
        <v>114394.0</v>
      </c>
      <c r="CA118" s="81">
        <v>121500.0</v>
      </c>
      <c r="CB118" s="81">
        <v>10053.0</v>
      </c>
      <c r="CC118" s="81">
        <v>1092640.0</v>
      </c>
      <c r="CD118" s="81">
        <v>379874.0</v>
      </c>
      <c r="CE118" s="81">
        <v>0.0</v>
      </c>
      <c r="CF118" s="81">
        <v>0.0</v>
      </c>
      <c r="CG118" s="76">
        <v>0.0</v>
      </c>
      <c r="CH118" s="76">
        <v>0.0</v>
      </c>
      <c r="CI118" s="76">
        <v>0.0</v>
      </c>
      <c r="CJ118" s="76">
        <v>0.0</v>
      </c>
      <c r="CK118" s="76">
        <v>0.0</v>
      </c>
      <c r="CL118" s="76">
        <v>13113.0</v>
      </c>
      <c r="CM118" s="76">
        <v>0.0</v>
      </c>
      <c r="CN118" s="76">
        <v>10437.0</v>
      </c>
    </row>
    <row r="119" ht="15.75" customHeight="1">
      <c r="A119" s="8" t="s">
        <v>15</v>
      </c>
      <c r="B119" s="4" t="s">
        <v>212</v>
      </c>
      <c r="C119" s="74"/>
      <c r="D119" s="74"/>
      <c r="E119" s="74"/>
      <c r="F119" s="74"/>
      <c r="G119" s="75"/>
      <c r="H119" s="75"/>
      <c r="I119" s="75"/>
      <c r="J119" s="75"/>
      <c r="K119" s="75"/>
      <c r="L119" s="85"/>
      <c r="M119" s="85"/>
      <c r="N119" s="85"/>
      <c r="O119" s="86"/>
      <c r="P119" s="86"/>
      <c r="Q119" s="86"/>
      <c r="R119" s="86"/>
      <c r="S119" s="86"/>
      <c r="T119" s="86"/>
      <c r="U119" s="86"/>
      <c r="V119" s="86"/>
      <c r="W119" s="86"/>
      <c r="X119" s="87"/>
      <c r="Y119" s="87"/>
      <c r="Z119" s="87"/>
      <c r="AA119" s="87"/>
      <c r="AB119" s="87"/>
      <c r="AC119" s="87"/>
      <c r="AD119" s="87"/>
      <c r="AE119" s="87"/>
      <c r="AF119" s="87"/>
      <c r="AG119" s="87"/>
      <c r="AH119" s="87"/>
      <c r="AI119" s="87"/>
      <c r="AJ119" s="87"/>
      <c r="AK119" s="87"/>
      <c r="AL119" s="87"/>
      <c r="AM119" s="87"/>
      <c r="AN119" s="87"/>
      <c r="AO119" s="87"/>
      <c r="AP119" s="87"/>
      <c r="AQ119" s="87"/>
      <c r="AR119" s="87"/>
      <c r="AS119" s="83"/>
      <c r="AT119" s="83"/>
      <c r="AU119" s="83"/>
      <c r="AV119" s="83"/>
      <c r="AW119" s="83"/>
      <c r="AX119" s="83"/>
      <c r="AY119" s="83"/>
      <c r="AZ119" s="83"/>
      <c r="BA119" s="83"/>
      <c r="BB119" s="83"/>
      <c r="BC119" s="83"/>
      <c r="BD119" s="83"/>
      <c r="BE119" s="80"/>
      <c r="BF119" s="80"/>
      <c r="BG119" s="80"/>
      <c r="BH119" s="80"/>
      <c r="BI119" s="80"/>
      <c r="BJ119" s="80"/>
      <c r="BK119" s="80"/>
      <c r="BL119" s="80"/>
      <c r="BM119" s="80"/>
      <c r="BN119" s="80"/>
      <c r="BO119" s="80"/>
      <c r="BP119" s="80"/>
      <c r="BQ119" s="88"/>
      <c r="BR119" s="88"/>
      <c r="BS119" s="88"/>
      <c r="BT119" s="88"/>
      <c r="BU119" s="88"/>
      <c r="BV119" s="88"/>
      <c r="BW119" s="88"/>
      <c r="BX119" s="88"/>
      <c r="BY119" s="88"/>
      <c r="BZ119" s="88"/>
      <c r="CA119" s="88"/>
      <c r="CB119" s="88"/>
      <c r="CC119" s="88"/>
      <c r="CD119" s="88"/>
      <c r="CE119" s="88"/>
      <c r="CF119" s="88"/>
      <c r="CG119" s="86"/>
      <c r="CH119" s="86"/>
      <c r="CI119" s="86"/>
      <c r="CJ119" s="86"/>
      <c r="CK119" s="86"/>
      <c r="CL119" s="86"/>
      <c r="CM119" s="86"/>
      <c r="CN119" s="86"/>
    </row>
    <row r="120" ht="15.75" customHeight="1">
      <c r="A120" s="15"/>
      <c r="B120" s="4" t="s">
        <v>213</v>
      </c>
      <c r="C120" s="82"/>
      <c r="D120" s="82"/>
      <c r="E120" s="82"/>
      <c r="F120" s="82"/>
      <c r="G120" s="76"/>
      <c r="H120" s="76"/>
      <c r="I120" s="76"/>
      <c r="J120" s="76"/>
      <c r="K120" s="76"/>
      <c r="L120" s="86"/>
      <c r="M120" s="86"/>
      <c r="N120" s="86"/>
      <c r="O120" s="86"/>
      <c r="P120" s="86"/>
      <c r="Q120" s="86"/>
      <c r="R120" s="86"/>
      <c r="S120" s="86"/>
      <c r="T120" s="86"/>
      <c r="U120" s="86"/>
      <c r="V120" s="86"/>
      <c r="W120" s="86"/>
      <c r="X120" s="87"/>
      <c r="Y120" s="87"/>
      <c r="Z120" s="87"/>
      <c r="AA120" s="87"/>
      <c r="AB120" s="87"/>
      <c r="AC120" s="87"/>
      <c r="AD120" s="87"/>
      <c r="AE120" s="87"/>
      <c r="AF120" s="87"/>
      <c r="AG120" s="87"/>
      <c r="AH120" s="87"/>
      <c r="AI120" s="87"/>
      <c r="AJ120" s="87"/>
      <c r="AK120" s="87"/>
      <c r="AL120" s="87"/>
      <c r="AM120" s="87"/>
      <c r="AN120" s="87"/>
      <c r="AO120" s="87"/>
      <c r="AP120" s="87"/>
      <c r="AQ120" s="87"/>
      <c r="AR120" s="87"/>
      <c r="AS120" s="83"/>
      <c r="AT120" s="83"/>
      <c r="AU120" s="83"/>
      <c r="AV120" s="83"/>
      <c r="AW120" s="83"/>
      <c r="AX120" s="83"/>
      <c r="AY120" s="83"/>
      <c r="AZ120" s="83"/>
      <c r="BA120" s="83"/>
      <c r="BB120" s="83"/>
      <c r="BC120" s="83"/>
      <c r="BD120" s="83"/>
      <c r="BE120" s="80"/>
      <c r="BF120" s="80"/>
      <c r="BG120" s="80"/>
      <c r="BH120" s="80"/>
      <c r="BI120" s="80"/>
      <c r="BJ120" s="80"/>
      <c r="BK120" s="80"/>
      <c r="BL120" s="80"/>
      <c r="BM120" s="80"/>
      <c r="BN120" s="80"/>
      <c r="BO120" s="80"/>
      <c r="BP120" s="80"/>
      <c r="BQ120" s="88"/>
      <c r="BR120" s="88"/>
      <c r="BS120" s="88"/>
      <c r="BT120" s="88"/>
      <c r="BU120" s="88"/>
      <c r="BV120" s="88"/>
      <c r="BW120" s="88"/>
      <c r="BX120" s="88"/>
      <c r="BY120" s="88"/>
      <c r="BZ120" s="88"/>
      <c r="CA120" s="88"/>
      <c r="CB120" s="88"/>
      <c r="CC120" s="88"/>
      <c r="CD120" s="88"/>
      <c r="CE120" s="88"/>
      <c r="CF120" s="88"/>
      <c r="CG120" s="86"/>
      <c r="CH120" s="86"/>
      <c r="CI120" s="86"/>
      <c r="CJ120" s="86"/>
      <c r="CK120" s="86"/>
      <c r="CL120" s="86"/>
      <c r="CM120" s="86"/>
      <c r="CN120" s="86"/>
    </row>
    <row r="121" ht="15.75" customHeight="1">
      <c r="A121" s="15"/>
      <c r="B121" s="4" t="s">
        <v>214</v>
      </c>
      <c r="C121" s="82"/>
      <c r="D121" s="82"/>
      <c r="E121" s="82"/>
      <c r="F121" s="82"/>
      <c r="G121" s="76"/>
      <c r="H121" s="76"/>
      <c r="I121" s="76"/>
      <c r="J121" s="76"/>
      <c r="K121" s="76"/>
      <c r="L121" s="86"/>
      <c r="M121" s="86"/>
      <c r="N121" s="86"/>
      <c r="O121" s="86"/>
      <c r="P121" s="86"/>
      <c r="Q121" s="86"/>
      <c r="R121" s="86"/>
      <c r="S121" s="86"/>
      <c r="T121" s="86"/>
      <c r="U121" s="86"/>
      <c r="V121" s="86"/>
      <c r="W121" s="86"/>
      <c r="X121" s="87"/>
      <c r="Y121" s="87"/>
      <c r="Z121" s="87"/>
      <c r="AA121" s="87"/>
      <c r="AB121" s="87"/>
      <c r="AC121" s="87"/>
      <c r="AD121" s="87"/>
      <c r="AE121" s="87"/>
      <c r="AF121" s="87"/>
      <c r="AG121" s="87"/>
      <c r="AH121" s="87"/>
      <c r="AI121" s="87"/>
      <c r="AJ121" s="87"/>
      <c r="AK121" s="87"/>
      <c r="AL121" s="87"/>
      <c r="AM121" s="87"/>
      <c r="AN121" s="87"/>
      <c r="AO121" s="87"/>
      <c r="AP121" s="87"/>
      <c r="AQ121" s="87"/>
      <c r="AR121" s="87"/>
      <c r="AS121" s="83"/>
      <c r="AT121" s="83"/>
      <c r="AU121" s="83"/>
      <c r="AV121" s="83"/>
      <c r="AW121" s="83"/>
      <c r="AX121" s="83"/>
      <c r="AY121" s="83"/>
      <c r="AZ121" s="83"/>
      <c r="BA121" s="83"/>
      <c r="BB121" s="83"/>
      <c r="BC121" s="83"/>
      <c r="BD121" s="83"/>
      <c r="BE121" s="80"/>
      <c r="BF121" s="80"/>
      <c r="BG121" s="80"/>
      <c r="BH121" s="80"/>
      <c r="BI121" s="80"/>
      <c r="BJ121" s="80"/>
      <c r="BK121" s="80"/>
      <c r="BL121" s="80"/>
      <c r="BM121" s="80"/>
      <c r="BN121" s="80"/>
      <c r="BO121" s="80"/>
      <c r="BP121" s="80"/>
      <c r="BQ121" s="88"/>
      <c r="BR121" s="88"/>
      <c r="BS121" s="88"/>
      <c r="BT121" s="88"/>
      <c r="BU121" s="88"/>
      <c r="BV121" s="88"/>
      <c r="BW121" s="88"/>
      <c r="BX121" s="88"/>
      <c r="BY121" s="88"/>
      <c r="BZ121" s="88"/>
      <c r="CA121" s="88"/>
      <c r="CB121" s="88"/>
      <c r="CC121" s="88"/>
      <c r="CD121" s="88"/>
      <c r="CE121" s="88"/>
      <c r="CF121" s="88"/>
      <c r="CG121" s="86"/>
      <c r="CH121" s="86"/>
      <c r="CI121" s="86"/>
      <c r="CJ121" s="86"/>
      <c r="CK121" s="86"/>
      <c r="CL121" s="86"/>
      <c r="CM121" s="86"/>
      <c r="CN121" s="86"/>
    </row>
    <row r="122" ht="15.75" customHeight="1">
      <c r="A122" s="15"/>
      <c r="B122" s="4" t="s">
        <v>215</v>
      </c>
      <c r="C122" s="89"/>
      <c r="D122" s="89"/>
      <c r="E122" s="89"/>
      <c r="F122" s="89"/>
      <c r="G122" s="86"/>
      <c r="H122" s="86"/>
      <c r="I122" s="86"/>
      <c r="J122" s="86"/>
      <c r="K122" s="86"/>
      <c r="L122" s="86"/>
      <c r="M122" s="86"/>
      <c r="N122" s="86"/>
      <c r="O122" s="86"/>
      <c r="P122" s="86"/>
      <c r="Q122" s="86"/>
      <c r="R122" s="86"/>
      <c r="S122" s="86"/>
      <c r="T122" s="86"/>
      <c r="U122" s="86"/>
      <c r="V122" s="86"/>
      <c r="W122" s="86"/>
      <c r="X122" s="87"/>
      <c r="Y122" s="87"/>
      <c r="Z122" s="87"/>
      <c r="AA122" s="87"/>
      <c r="AB122" s="87"/>
      <c r="AC122" s="87"/>
      <c r="AD122" s="87"/>
      <c r="AE122" s="87"/>
      <c r="AF122" s="87"/>
      <c r="AG122" s="87"/>
      <c r="AH122" s="87"/>
      <c r="AI122" s="87"/>
      <c r="AJ122" s="87"/>
      <c r="AK122" s="87"/>
      <c r="AL122" s="87"/>
      <c r="AM122" s="87"/>
      <c r="AN122" s="87"/>
      <c r="AO122" s="87"/>
      <c r="AP122" s="87"/>
      <c r="AQ122" s="87"/>
      <c r="AR122" s="87"/>
      <c r="AS122" s="83"/>
      <c r="AT122" s="83"/>
      <c r="AU122" s="83"/>
      <c r="AV122" s="83"/>
      <c r="AW122" s="83"/>
      <c r="AX122" s="83"/>
      <c r="AY122" s="83"/>
      <c r="AZ122" s="83"/>
      <c r="BA122" s="83"/>
      <c r="BB122" s="83"/>
      <c r="BC122" s="83"/>
      <c r="BD122" s="83"/>
      <c r="BE122" s="80"/>
      <c r="BF122" s="80"/>
      <c r="BG122" s="80"/>
      <c r="BH122" s="80"/>
      <c r="BI122" s="80"/>
      <c r="BJ122" s="80"/>
      <c r="BK122" s="80"/>
      <c r="BL122" s="80"/>
      <c r="BM122" s="80"/>
      <c r="BN122" s="80"/>
      <c r="BO122" s="80"/>
      <c r="BP122" s="80"/>
      <c r="BQ122" s="88"/>
      <c r="BR122" s="88"/>
      <c r="BS122" s="88"/>
      <c r="BT122" s="88"/>
      <c r="BU122" s="88"/>
      <c r="BV122" s="88"/>
      <c r="BW122" s="88"/>
      <c r="BX122" s="88"/>
      <c r="BY122" s="88"/>
      <c r="BZ122" s="88"/>
      <c r="CA122" s="88"/>
      <c r="CB122" s="88"/>
      <c r="CC122" s="88"/>
      <c r="CD122" s="88"/>
      <c r="CE122" s="88"/>
      <c r="CF122" s="88"/>
      <c r="CG122" s="86"/>
      <c r="CH122" s="86"/>
      <c r="CI122" s="86"/>
      <c r="CJ122" s="86"/>
      <c r="CK122" s="86"/>
      <c r="CL122" s="86"/>
      <c r="CM122" s="86"/>
      <c r="CN122" s="86"/>
    </row>
    <row r="123" ht="15.75" customHeight="1">
      <c r="A123" s="15"/>
      <c r="B123" s="4" t="s">
        <v>216</v>
      </c>
      <c r="C123" s="89"/>
      <c r="D123" s="89"/>
      <c r="E123" s="89"/>
      <c r="F123" s="89"/>
      <c r="G123" s="86"/>
      <c r="H123" s="86"/>
      <c r="I123" s="86"/>
      <c r="J123" s="86"/>
      <c r="K123" s="86"/>
      <c r="L123" s="86"/>
      <c r="M123" s="86"/>
      <c r="N123" s="86"/>
      <c r="O123" s="86"/>
      <c r="P123" s="86"/>
      <c r="Q123" s="86"/>
      <c r="R123" s="86"/>
      <c r="S123" s="86"/>
      <c r="T123" s="86"/>
      <c r="U123" s="86"/>
      <c r="V123" s="86"/>
      <c r="W123" s="86"/>
      <c r="X123" s="87"/>
      <c r="Y123" s="87"/>
      <c r="Z123" s="87"/>
      <c r="AA123" s="87"/>
      <c r="AB123" s="87"/>
      <c r="AC123" s="87"/>
      <c r="AD123" s="87"/>
      <c r="AE123" s="87"/>
      <c r="AF123" s="87"/>
      <c r="AG123" s="87"/>
      <c r="AH123" s="87"/>
      <c r="AI123" s="87"/>
      <c r="AJ123" s="87"/>
      <c r="AK123" s="87"/>
      <c r="AL123" s="87"/>
      <c r="AM123" s="87"/>
      <c r="AN123" s="87"/>
      <c r="AO123" s="87"/>
      <c r="AP123" s="87"/>
      <c r="AQ123" s="87"/>
      <c r="AR123" s="87"/>
      <c r="AS123" s="83"/>
      <c r="AT123" s="83"/>
      <c r="AU123" s="83"/>
      <c r="AV123" s="83"/>
      <c r="AW123" s="83"/>
      <c r="AX123" s="83"/>
      <c r="AY123" s="83"/>
      <c r="AZ123" s="83"/>
      <c r="BA123" s="83"/>
      <c r="BB123" s="83"/>
      <c r="BC123" s="83"/>
      <c r="BD123" s="83"/>
      <c r="BE123" s="80"/>
      <c r="BF123" s="80"/>
      <c r="BG123" s="80"/>
      <c r="BH123" s="80"/>
      <c r="BI123" s="80"/>
      <c r="BJ123" s="80"/>
      <c r="BK123" s="80"/>
      <c r="BL123" s="80"/>
      <c r="BM123" s="80"/>
      <c r="BN123" s="80"/>
      <c r="BO123" s="80"/>
      <c r="BP123" s="80"/>
      <c r="BQ123" s="88"/>
      <c r="BR123" s="88"/>
      <c r="BS123" s="88"/>
      <c r="BT123" s="88"/>
      <c r="BU123" s="88"/>
      <c r="BV123" s="88"/>
      <c r="BW123" s="88"/>
      <c r="BX123" s="88"/>
      <c r="BY123" s="88"/>
      <c r="BZ123" s="88"/>
      <c r="CA123" s="88"/>
      <c r="CB123" s="88"/>
      <c r="CC123" s="88"/>
      <c r="CD123" s="88"/>
      <c r="CE123" s="88"/>
      <c r="CF123" s="88"/>
      <c r="CG123" s="86"/>
      <c r="CH123" s="86"/>
      <c r="CI123" s="86"/>
      <c r="CJ123" s="86"/>
      <c r="CK123" s="86"/>
      <c r="CL123" s="86"/>
      <c r="CM123" s="86"/>
      <c r="CN123" s="86"/>
    </row>
    <row r="124" ht="15.75" customHeight="1">
      <c r="A124" s="15"/>
      <c r="B124" s="4" t="s">
        <v>217</v>
      </c>
      <c r="C124" s="89"/>
      <c r="D124" s="89"/>
      <c r="E124" s="89"/>
      <c r="F124" s="89"/>
      <c r="G124" s="86"/>
      <c r="H124" s="86"/>
      <c r="I124" s="86"/>
      <c r="J124" s="86"/>
      <c r="K124" s="86"/>
      <c r="L124" s="86"/>
      <c r="M124" s="86"/>
      <c r="N124" s="86"/>
      <c r="O124" s="86"/>
      <c r="P124" s="86"/>
      <c r="Q124" s="86"/>
      <c r="R124" s="86"/>
      <c r="S124" s="86"/>
      <c r="T124" s="86"/>
      <c r="U124" s="86"/>
      <c r="V124" s="86"/>
      <c r="W124" s="86"/>
      <c r="X124" s="87"/>
      <c r="Y124" s="87"/>
      <c r="Z124" s="87"/>
      <c r="AA124" s="87"/>
      <c r="AB124" s="87"/>
      <c r="AC124" s="87"/>
      <c r="AD124" s="87"/>
      <c r="AE124" s="87"/>
      <c r="AF124" s="87"/>
      <c r="AG124" s="87"/>
      <c r="AH124" s="87"/>
      <c r="AI124" s="87"/>
      <c r="AJ124" s="87"/>
      <c r="AK124" s="87"/>
      <c r="AL124" s="87"/>
      <c r="AM124" s="87"/>
      <c r="AN124" s="87"/>
      <c r="AO124" s="87"/>
      <c r="AP124" s="87"/>
      <c r="AQ124" s="87"/>
      <c r="AR124" s="87"/>
      <c r="AS124" s="83"/>
      <c r="AT124" s="83"/>
      <c r="AU124" s="83"/>
      <c r="AV124" s="83"/>
      <c r="AW124" s="83"/>
      <c r="AX124" s="83"/>
      <c r="AY124" s="83"/>
      <c r="AZ124" s="83"/>
      <c r="BA124" s="83"/>
      <c r="BB124" s="83"/>
      <c r="BC124" s="83"/>
      <c r="BD124" s="83"/>
      <c r="BE124" s="80"/>
      <c r="BF124" s="80"/>
      <c r="BG124" s="80"/>
      <c r="BH124" s="80"/>
      <c r="BI124" s="80"/>
      <c r="BJ124" s="80"/>
      <c r="BK124" s="80"/>
      <c r="BL124" s="80"/>
      <c r="BM124" s="80"/>
      <c r="BN124" s="80"/>
      <c r="BO124" s="80"/>
      <c r="BP124" s="80"/>
      <c r="BQ124" s="88"/>
      <c r="BR124" s="88"/>
      <c r="BS124" s="88"/>
      <c r="BT124" s="88"/>
      <c r="BU124" s="88"/>
      <c r="BV124" s="88"/>
      <c r="BW124" s="88"/>
      <c r="BX124" s="88"/>
      <c r="BY124" s="88"/>
      <c r="BZ124" s="88"/>
      <c r="CA124" s="88"/>
      <c r="CB124" s="88"/>
      <c r="CC124" s="88"/>
      <c r="CD124" s="88"/>
      <c r="CE124" s="88"/>
      <c r="CF124" s="88"/>
      <c r="CG124" s="86"/>
      <c r="CH124" s="86"/>
      <c r="CI124" s="86"/>
      <c r="CJ124" s="86"/>
      <c r="CK124" s="86"/>
      <c r="CL124" s="86"/>
      <c r="CM124" s="86"/>
      <c r="CN124" s="86"/>
    </row>
    <row r="125" ht="15.75" customHeight="1">
      <c r="A125" s="15"/>
      <c r="B125" s="4" t="s">
        <v>218</v>
      </c>
      <c r="C125" s="89"/>
      <c r="D125" s="89"/>
      <c r="E125" s="89"/>
      <c r="F125" s="89"/>
      <c r="G125" s="86"/>
      <c r="H125" s="86"/>
      <c r="I125" s="86"/>
      <c r="J125" s="86"/>
      <c r="K125" s="86"/>
      <c r="L125" s="86"/>
      <c r="M125" s="86"/>
      <c r="N125" s="86"/>
      <c r="O125" s="86"/>
      <c r="P125" s="86"/>
      <c r="Q125" s="86"/>
      <c r="R125" s="86"/>
      <c r="S125" s="86"/>
      <c r="T125" s="86"/>
      <c r="U125" s="86"/>
      <c r="V125" s="86"/>
      <c r="W125" s="86"/>
      <c r="X125" s="87"/>
      <c r="Y125" s="87"/>
      <c r="Z125" s="87"/>
      <c r="AA125" s="87"/>
      <c r="AB125" s="87"/>
      <c r="AC125" s="87"/>
      <c r="AD125" s="87"/>
      <c r="AE125" s="87"/>
      <c r="AF125" s="87"/>
      <c r="AG125" s="87"/>
      <c r="AH125" s="87"/>
      <c r="AI125" s="87"/>
      <c r="AJ125" s="87"/>
      <c r="AK125" s="87"/>
      <c r="AL125" s="87"/>
      <c r="AM125" s="87"/>
      <c r="AN125" s="87"/>
      <c r="AO125" s="87"/>
      <c r="AP125" s="87"/>
      <c r="AQ125" s="87"/>
      <c r="AR125" s="87"/>
      <c r="AS125" s="83"/>
      <c r="AT125" s="83"/>
      <c r="AU125" s="83"/>
      <c r="AV125" s="83"/>
      <c r="AW125" s="83"/>
      <c r="AX125" s="83"/>
      <c r="AY125" s="83"/>
      <c r="AZ125" s="83"/>
      <c r="BA125" s="83"/>
      <c r="BB125" s="83"/>
      <c r="BC125" s="83"/>
      <c r="BD125" s="83"/>
      <c r="BE125" s="80"/>
      <c r="BF125" s="80"/>
      <c r="BG125" s="80"/>
      <c r="BH125" s="80"/>
      <c r="BI125" s="80"/>
      <c r="BJ125" s="80"/>
      <c r="BK125" s="80"/>
      <c r="BL125" s="80"/>
      <c r="BM125" s="80"/>
      <c r="BN125" s="80"/>
      <c r="BO125" s="80"/>
      <c r="BP125" s="80"/>
      <c r="BQ125" s="88"/>
      <c r="BR125" s="88"/>
      <c r="BS125" s="88"/>
      <c r="BT125" s="88"/>
      <c r="BU125" s="88"/>
      <c r="BV125" s="88"/>
      <c r="BW125" s="88"/>
      <c r="BX125" s="88"/>
      <c r="BY125" s="88"/>
      <c r="BZ125" s="88"/>
      <c r="CA125" s="88"/>
      <c r="CB125" s="88"/>
      <c r="CC125" s="88"/>
      <c r="CD125" s="88"/>
      <c r="CE125" s="88"/>
      <c r="CF125" s="88"/>
      <c r="CG125" s="86"/>
      <c r="CH125" s="86"/>
      <c r="CI125" s="86"/>
      <c r="CJ125" s="86"/>
      <c r="CK125" s="86"/>
      <c r="CL125" s="86"/>
      <c r="CM125" s="86"/>
      <c r="CN125" s="86"/>
    </row>
    <row r="126" ht="15.75" customHeight="1">
      <c r="A126" s="16"/>
      <c r="B126" s="4" t="s">
        <v>219</v>
      </c>
      <c r="C126" s="89"/>
      <c r="D126" s="89"/>
      <c r="E126" s="89"/>
      <c r="F126" s="89"/>
      <c r="G126" s="86"/>
      <c r="H126" s="86"/>
      <c r="I126" s="86"/>
      <c r="J126" s="86"/>
      <c r="K126" s="86"/>
      <c r="L126" s="86"/>
      <c r="M126" s="86"/>
      <c r="N126" s="86"/>
      <c r="O126" s="86"/>
      <c r="P126" s="86"/>
      <c r="Q126" s="86"/>
      <c r="R126" s="86"/>
      <c r="S126" s="86"/>
      <c r="T126" s="86"/>
      <c r="U126" s="86"/>
      <c r="V126" s="86"/>
      <c r="W126" s="86"/>
      <c r="X126" s="87"/>
      <c r="Y126" s="87"/>
      <c r="Z126" s="87"/>
      <c r="AA126" s="87"/>
      <c r="AB126" s="87"/>
      <c r="AC126" s="87"/>
      <c r="AD126" s="87"/>
      <c r="AE126" s="87"/>
      <c r="AF126" s="87"/>
      <c r="AG126" s="87"/>
      <c r="AH126" s="87"/>
      <c r="AI126" s="87"/>
      <c r="AJ126" s="87"/>
      <c r="AK126" s="87"/>
      <c r="AL126" s="87"/>
      <c r="AM126" s="87"/>
      <c r="AN126" s="87"/>
      <c r="AO126" s="87"/>
      <c r="AP126" s="87"/>
      <c r="AQ126" s="87"/>
      <c r="AR126" s="87"/>
      <c r="AS126" s="83"/>
      <c r="AT126" s="83"/>
      <c r="AU126" s="83"/>
      <c r="AV126" s="83"/>
      <c r="AW126" s="83"/>
      <c r="AX126" s="83"/>
      <c r="AY126" s="83"/>
      <c r="AZ126" s="83"/>
      <c r="BA126" s="83"/>
      <c r="BB126" s="83"/>
      <c r="BC126" s="83"/>
      <c r="BD126" s="83"/>
      <c r="BE126" s="80"/>
      <c r="BF126" s="80"/>
      <c r="BG126" s="80"/>
      <c r="BH126" s="80"/>
      <c r="BI126" s="80"/>
      <c r="BJ126" s="80"/>
      <c r="BK126" s="80"/>
      <c r="BL126" s="80"/>
      <c r="BM126" s="80"/>
      <c r="BN126" s="80"/>
      <c r="BO126" s="80"/>
      <c r="BP126" s="80"/>
      <c r="BQ126" s="88"/>
      <c r="BR126" s="88"/>
      <c r="BS126" s="88"/>
      <c r="BT126" s="88"/>
      <c r="BU126" s="88"/>
      <c r="BV126" s="88"/>
      <c r="BW126" s="88"/>
      <c r="BX126" s="88"/>
      <c r="BY126" s="88"/>
      <c r="BZ126" s="88"/>
      <c r="CA126" s="88"/>
      <c r="CB126" s="88"/>
      <c r="CC126" s="88"/>
      <c r="CD126" s="88"/>
      <c r="CE126" s="88"/>
      <c r="CF126" s="88"/>
      <c r="CG126" s="86"/>
      <c r="CH126" s="86"/>
      <c r="CI126" s="86"/>
      <c r="CJ126" s="86"/>
      <c r="CK126" s="86"/>
      <c r="CL126" s="86"/>
      <c r="CM126" s="86"/>
      <c r="CN126" s="86"/>
    </row>
    <row r="127" ht="15.75" customHeight="1">
      <c r="A127" s="8" t="s">
        <v>124</v>
      </c>
      <c r="B127" s="4" t="s">
        <v>220</v>
      </c>
      <c r="C127" s="89"/>
      <c r="D127" s="89"/>
      <c r="E127" s="89"/>
      <c r="F127" s="89"/>
      <c r="G127" s="86"/>
      <c r="H127" s="86"/>
      <c r="I127" s="86"/>
      <c r="J127" s="86"/>
      <c r="K127" s="86"/>
      <c r="L127" s="86"/>
      <c r="M127" s="86"/>
      <c r="N127" s="86"/>
      <c r="O127" s="86"/>
      <c r="P127" s="86"/>
      <c r="Q127" s="86"/>
      <c r="R127" s="86"/>
      <c r="S127" s="86"/>
      <c r="T127" s="86"/>
      <c r="U127" s="86"/>
      <c r="V127" s="86"/>
      <c r="W127" s="86"/>
      <c r="X127" s="87"/>
      <c r="Y127" s="87"/>
      <c r="Z127" s="87"/>
      <c r="AA127" s="87"/>
      <c r="AB127" s="87"/>
      <c r="AC127" s="87"/>
      <c r="AD127" s="87"/>
      <c r="AE127" s="87"/>
      <c r="AF127" s="87"/>
      <c r="AG127" s="87"/>
      <c r="AH127" s="87"/>
      <c r="AI127" s="87"/>
      <c r="AJ127" s="87"/>
      <c r="AK127" s="87"/>
      <c r="AL127" s="87"/>
      <c r="AM127" s="87"/>
      <c r="AN127" s="87"/>
      <c r="AO127" s="87"/>
      <c r="AP127" s="87"/>
      <c r="AQ127" s="87"/>
      <c r="AR127" s="87"/>
      <c r="AS127" s="83"/>
      <c r="AT127" s="83"/>
      <c r="AU127" s="83"/>
      <c r="AV127" s="83"/>
      <c r="AW127" s="83"/>
      <c r="AX127" s="83"/>
      <c r="AY127" s="83"/>
      <c r="AZ127" s="83"/>
      <c r="BA127" s="83"/>
      <c r="BB127" s="83"/>
      <c r="BC127" s="83"/>
      <c r="BD127" s="83"/>
      <c r="BE127" s="80"/>
      <c r="BF127" s="80"/>
      <c r="BG127" s="80"/>
      <c r="BH127" s="80"/>
      <c r="BI127" s="80"/>
      <c r="BJ127" s="80"/>
      <c r="BK127" s="80"/>
      <c r="BL127" s="80"/>
      <c r="BM127" s="80"/>
      <c r="BN127" s="80"/>
      <c r="BO127" s="80"/>
      <c r="BP127" s="80"/>
      <c r="BQ127" s="88"/>
      <c r="BR127" s="88"/>
      <c r="BS127" s="88"/>
      <c r="BT127" s="88"/>
      <c r="BU127" s="88"/>
      <c r="BV127" s="88"/>
      <c r="BW127" s="88"/>
      <c r="BX127" s="88"/>
      <c r="BY127" s="88"/>
      <c r="BZ127" s="88"/>
      <c r="CA127" s="88"/>
      <c r="CB127" s="88"/>
      <c r="CC127" s="88"/>
      <c r="CD127" s="88"/>
      <c r="CE127" s="88"/>
      <c r="CF127" s="88"/>
      <c r="CG127" s="86"/>
      <c r="CH127" s="86"/>
      <c r="CI127" s="86"/>
      <c r="CJ127" s="86"/>
      <c r="CK127" s="86"/>
      <c r="CL127" s="86"/>
      <c r="CM127" s="86"/>
      <c r="CN127" s="86"/>
    </row>
    <row r="128" ht="15.75" customHeight="1">
      <c r="A128" s="15"/>
      <c r="B128" s="4" t="s">
        <v>221</v>
      </c>
      <c r="C128" s="89"/>
      <c r="D128" s="89"/>
      <c r="E128" s="89"/>
      <c r="F128" s="89"/>
      <c r="G128" s="86"/>
      <c r="H128" s="86"/>
      <c r="I128" s="86"/>
      <c r="J128" s="86"/>
      <c r="K128" s="86"/>
      <c r="L128" s="86"/>
      <c r="M128" s="86"/>
      <c r="N128" s="86"/>
      <c r="O128" s="86"/>
      <c r="P128" s="86"/>
      <c r="Q128" s="86"/>
      <c r="R128" s="86"/>
      <c r="S128" s="86"/>
      <c r="T128" s="86"/>
      <c r="U128" s="86"/>
      <c r="V128" s="86"/>
      <c r="W128" s="86"/>
      <c r="X128" s="87"/>
      <c r="Y128" s="87"/>
      <c r="Z128" s="87"/>
      <c r="AA128" s="87"/>
      <c r="AB128" s="87"/>
      <c r="AC128" s="87"/>
      <c r="AD128" s="87"/>
      <c r="AE128" s="87"/>
      <c r="AF128" s="87"/>
      <c r="AG128" s="87"/>
      <c r="AH128" s="87"/>
      <c r="AI128" s="87"/>
      <c r="AJ128" s="87"/>
      <c r="AK128" s="87"/>
      <c r="AL128" s="87"/>
      <c r="AM128" s="87"/>
      <c r="AN128" s="87"/>
      <c r="AO128" s="87"/>
      <c r="AP128" s="87"/>
      <c r="AQ128" s="87"/>
      <c r="AR128" s="87"/>
      <c r="AS128" s="83"/>
      <c r="AT128" s="83"/>
      <c r="AU128" s="83"/>
      <c r="AV128" s="83"/>
      <c r="AW128" s="83"/>
      <c r="AX128" s="83"/>
      <c r="AY128" s="83"/>
      <c r="AZ128" s="83"/>
      <c r="BA128" s="83"/>
      <c r="BB128" s="83"/>
      <c r="BC128" s="83"/>
      <c r="BD128" s="83"/>
      <c r="BE128" s="80"/>
      <c r="BF128" s="80"/>
      <c r="BG128" s="80"/>
      <c r="BH128" s="80"/>
      <c r="BI128" s="80"/>
      <c r="BJ128" s="80"/>
      <c r="BK128" s="80"/>
      <c r="BL128" s="80"/>
      <c r="BM128" s="80"/>
      <c r="BN128" s="80"/>
      <c r="BO128" s="80"/>
      <c r="BP128" s="80"/>
      <c r="BQ128" s="88"/>
      <c r="BR128" s="88"/>
      <c r="BS128" s="88"/>
      <c r="BT128" s="88"/>
      <c r="BU128" s="88"/>
      <c r="BV128" s="88"/>
      <c r="BW128" s="88"/>
      <c r="BX128" s="88"/>
      <c r="BY128" s="88"/>
      <c r="BZ128" s="88"/>
      <c r="CA128" s="88"/>
      <c r="CB128" s="88"/>
      <c r="CC128" s="88"/>
      <c r="CD128" s="88"/>
      <c r="CE128" s="88"/>
      <c r="CF128" s="88"/>
      <c r="CG128" s="86"/>
      <c r="CH128" s="86"/>
      <c r="CI128" s="86"/>
      <c r="CJ128" s="86"/>
      <c r="CK128" s="86"/>
      <c r="CL128" s="86"/>
      <c r="CM128" s="86"/>
      <c r="CN128" s="86"/>
    </row>
    <row r="129" ht="15.75" customHeight="1">
      <c r="A129" s="15"/>
      <c r="B129" s="4" t="s">
        <v>222</v>
      </c>
      <c r="C129" s="89"/>
      <c r="D129" s="89"/>
      <c r="E129" s="89"/>
      <c r="F129" s="89"/>
      <c r="G129" s="86"/>
      <c r="H129" s="86"/>
      <c r="I129" s="86"/>
      <c r="J129" s="86"/>
      <c r="K129" s="86"/>
      <c r="L129" s="86"/>
      <c r="M129" s="86"/>
      <c r="N129" s="86"/>
      <c r="O129" s="86"/>
      <c r="P129" s="86"/>
      <c r="Q129" s="86"/>
      <c r="R129" s="86"/>
      <c r="S129" s="86"/>
      <c r="T129" s="86"/>
      <c r="U129" s="86"/>
      <c r="V129" s="86"/>
      <c r="W129" s="86"/>
      <c r="X129" s="87"/>
      <c r="Y129" s="87"/>
      <c r="Z129" s="87"/>
      <c r="AA129" s="87"/>
      <c r="AB129" s="87"/>
      <c r="AC129" s="87"/>
      <c r="AD129" s="87"/>
      <c r="AE129" s="87"/>
      <c r="AF129" s="87"/>
      <c r="AG129" s="87"/>
      <c r="AH129" s="87"/>
      <c r="AI129" s="87"/>
      <c r="AJ129" s="87"/>
      <c r="AK129" s="87"/>
      <c r="AL129" s="87"/>
      <c r="AM129" s="87"/>
      <c r="AN129" s="87"/>
      <c r="AO129" s="87"/>
      <c r="AP129" s="87"/>
      <c r="AQ129" s="87"/>
      <c r="AR129" s="87"/>
      <c r="AS129" s="83"/>
      <c r="AT129" s="83"/>
      <c r="AU129" s="83"/>
      <c r="AV129" s="83"/>
      <c r="AW129" s="83"/>
      <c r="AX129" s="83"/>
      <c r="AY129" s="83"/>
      <c r="AZ129" s="83"/>
      <c r="BA129" s="83"/>
      <c r="BB129" s="83"/>
      <c r="BC129" s="83"/>
      <c r="BD129" s="83"/>
      <c r="BE129" s="80"/>
      <c r="BF129" s="80"/>
      <c r="BG129" s="80"/>
      <c r="BH129" s="80"/>
      <c r="BI129" s="80"/>
      <c r="BJ129" s="80"/>
      <c r="BK129" s="80"/>
      <c r="BL129" s="80"/>
      <c r="BM129" s="80"/>
      <c r="BN129" s="80"/>
      <c r="BO129" s="80"/>
      <c r="BP129" s="80"/>
      <c r="BQ129" s="88"/>
      <c r="BR129" s="88"/>
      <c r="BS129" s="88"/>
      <c r="BT129" s="88"/>
      <c r="BU129" s="88"/>
      <c r="BV129" s="88"/>
      <c r="BW129" s="88"/>
      <c r="BX129" s="88"/>
      <c r="BY129" s="88"/>
      <c r="BZ129" s="88"/>
      <c r="CA129" s="88"/>
      <c r="CB129" s="88"/>
      <c r="CC129" s="88"/>
      <c r="CD129" s="88"/>
      <c r="CE129" s="88"/>
      <c r="CF129" s="88"/>
      <c r="CG129" s="86"/>
      <c r="CH129" s="86"/>
      <c r="CI129" s="86"/>
      <c r="CJ129" s="86"/>
      <c r="CK129" s="86"/>
      <c r="CL129" s="86"/>
      <c r="CM129" s="86"/>
      <c r="CN129" s="86"/>
    </row>
    <row r="130" ht="15.75" customHeight="1">
      <c r="A130" s="15"/>
      <c r="B130" s="4" t="s">
        <v>223</v>
      </c>
      <c r="C130" s="89"/>
      <c r="D130" s="89"/>
      <c r="E130" s="89"/>
      <c r="F130" s="89"/>
      <c r="G130" s="86"/>
      <c r="H130" s="86"/>
      <c r="I130" s="86"/>
      <c r="J130" s="86"/>
      <c r="K130" s="86"/>
      <c r="L130" s="86"/>
      <c r="M130" s="86"/>
      <c r="N130" s="86"/>
      <c r="O130" s="86"/>
      <c r="P130" s="86"/>
      <c r="Q130" s="86"/>
      <c r="R130" s="86"/>
      <c r="S130" s="86"/>
      <c r="T130" s="86"/>
      <c r="U130" s="86"/>
      <c r="V130" s="86"/>
      <c r="W130" s="86"/>
      <c r="X130" s="87"/>
      <c r="Y130" s="87"/>
      <c r="Z130" s="87"/>
      <c r="AA130" s="87"/>
      <c r="AB130" s="87"/>
      <c r="AC130" s="87"/>
      <c r="AD130" s="87"/>
      <c r="AE130" s="87"/>
      <c r="AF130" s="87"/>
      <c r="AG130" s="87"/>
      <c r="AH130" s="87"/>
      <c r="AI130" s="87"/>
      <c r="AJ130" s="87"/>
      <c r="AK130" s="87"/>
      <c r="AL130" s="87"/>
      <c r="AM130" s="87"/>
      <c r="AN130" s="87"/>
      <c r="AO130" s="87"/>
      <c r="AP130" s="87"/>
      <c r="AQ130" s="87"/>
      <c r="AR130" s="87"/>
      <c r="AS130" s="83"/>
      <c r="AT130" s="83"/>
      <c r="AU130" s="83"/>
      <c r="AV130" s="83"/>
      <c r="AW130" s="83"/>
      <c r="AX130" s="83"/>
      <c r="AY130" s="83"/>
      <c r="AZ130" s="83"/>
      <c r="BA130" s="83"/>
      <c r="BB130" s="83"/>
      <c r="BC130" s="83"/>
      <c r="BD130" s="83"/>
      <c r="BE130" s="80"/>
      <c r="BF130" s="80"/>
      <c r="BG130" s="80"/>
      <c r="BH130" s="80"/>
      <c r="BI130" s="80"/>
      <c r="BJ130" s="80"/>
      <c r="BK130" s="80"/>
      <c r="BL130" s="80"/>
      <c r="BM130" s="80"/>
      <c r="BN130" s="80"/>
      <c r="BO130" s="80"/>
      <c r="BP130" s="80"/>
      <c r="BQ130" s="88"/>
      <c r="BR130" s="88"/>
      <c r="BS130" s="88"/>
      <c r="BT130" s="88"/>
      <c r="BU130" s="88"/>
      <c r="BV130" s="88"/>
      <c r="BW130" s="88"/>
      <c r="BX130" s="88"/>
      <c r="BY130" s="88"/>
      <c r="BZ130" s="88"/>
      <c r="CA130" s="88"/>
      <c r="CB130" s="88"/>
      <c r="CC130" s="88"/>
      <c r="CD130" s="88"/>
      <c r="CE130" s="88"/>
      <c r="CF130" s="88"/>
      <c r="CG130" s="86"/>
      <c r="CH130" s="86"/>
      <c r="CI130" s="86"/>
      <c r="CJ130" s="86"/>
      <c r="CK130" s="86"/>
      <c r="CL130" s="86"/>
      <c r="CM130" s="86"/>
      <c r="CN130" s="86"/>
    </row>
    <row r="131" ht="15.75" customHeight="1">
      <c r="A131" s="15"/>
      <c r="B131" s="4" t="s">
        <v>224</v>
      </c>
      <c r="C131" s="89"/>
      <c r="D131" s="89"/>
      <c r="E131" s="89"/>
      <c r="F131" s="89"/>
      <c r="G131" s="86"/>
      <c r="H131" s="86"/>
      <c r="I131" s="86"/>
      <c r="J131" s="86"/>
      <c r="K131" s="86"/>
      <c r="L131" s="86"/>
      <c r="M131" s="86"/>
      <c r="N131" s="86"/>
      <c r="O131" s="86"/>
      <c r="P131" s="86"/>
      <c r="Q131" s="86"/>
      <c r="R131" s="86"/>
      <c r="S131" s="86"/>
      <c r="T131" s="86"/>
      <c r="U131" s="86"/>
      <c r="V131" s="86"/>
      <c r="W131" s="86"/>
      <c r="X131" s="87"/>
      <c r="Y131" s="87"/>
      <c r="Z131" s="87"/>
      <c r="AA131" s="87"/>
      <c r="AB131" s="87"/>
      <c r="AC131" s="87"/>
      <c r="AD131" s="87"/>
      <c r="AE131" s="87"/>
      <c r="AF131" s="87"/>
      <c r="AG131" s="87"/>
      <c r="AH131" s="87"/>
      <c r="AI131" s="87"/>
      <c r="AJ131" s="87"/>
      <c r="AK131" s="87"/>
      <c r="AL131" s="87"/>
      <c r="AM131" s="87"/>
      <c r="AN131" s="87"/>
      <c r="AO131" s="87"/>
      <c r="AP131" s="87"/>
      <c r="AQ131" s="87"/>
      <c r="AR131" s="87"/>
      <c r="AS131" s="83"/>
      <c r="AT131" s="83"/>
      <c r="AU131" s="83"/>
      <c r="AV131" s="83"/>
      <c r="AW131" s="83"/>
      <c r="AX131" s="83"/>
      <c r="AY131" s="83"/>
      <c r="AZ131" s="83"/>
      <c r="BA131" s="83"/>
      <c r="BB131" s="83"/>
      <c r="BC131" s="83"/>
      <c r="BD131" s="83"/>
      <c r="BE131" s="80"/>
      <c r="BF131" s="80"/>
      <c r="BG131" s="80"/>
      <c r="BH131" s="80"/>
      <c r="BI131" s="80"/>
      <c r="BJ131" s="80"/>
      <c r="BK131" s="80"/>
      <c r="BL131" s="80"/>
      <c r="BM131" s="80"/>
      <c r="BN131" s="80"/>
      <c r="BO131" s="80"/>
      <c r="BP131" s="80"/>
      <c r="BQ131" s="88"/>
      <c r="BR131" s="88"/>
      <c r="BS131" s="88"/>
      <c r="BT131" s="88"/>
      <c r="BU131" s="88"/>
      <c r="BV131" s="88"/>
      <c r="BW131" s="88"/>
      <c r="BX131" s="88"/>
      <c r="BY131" s="88"/>
      <c r="BZ131" s="88"/>
      <c r="CA131" s="88"/>
      <c r="CB131" s="88"/>
      <c r="CC131" s="88"/>
      <c r="CD131" s="88"/>
      <c r="CE131" s="88"/>
      <c r="CF131" s="88"/>
      <c r="CG131" s="86"/>
      <c r="CH131" s="86"/>
      <c r="CI131" s="86"/>
      <c r="CJ131" s="86"/>
      <c r="CK131" s="86"/>
      <c r="CL131" s="86"/>
      <c r="CM131" s="86"/>
      <c r="CN131" s="86"/>
    </row>
    <row r="132" ht="15.75" customHeight="1">
      <c r="A132" s="15"/>
      <c r="B132" s="4" t="s">
        <v>225</v>
      </c>
      <c r="C132" s="89"/>
      <c r="D132" s="89"/>
      <c r="E132" s="89"/>
      <c r="F132" s="89"/>
      <c r="G132" s="86"/>
      <c r="H132" s="86"/>
      <c r="I132" s="86"/>
      <c r="J132" s="86"/>
      <c r="K132" s="86"/>
      <c r="L132" s="86"/>
      <c r="M132" s="86"/>
      <c r="N132" s="86"/>
      <c r="O132" s="86"/>
      <c r="P132" s="86"/>
      <c r="Q132" s="86"/>
      <c r="R132" s="86"/>
      <c r="S132" s="86"/>
      <c r="T132" s="86"/>
      <c r="U132" s="86"/>
      <c r="V132" s="86"/>
      <c r="W132" s="86"/>
      <c r="X132" s="87"/>
      <c r="Y132" s="87"/>
      <c r="Z132" s="87"/>
      <c r="AA132" s="87"/>
      <c r="AB132" s="87"/>
      <c r="AC132" s="87"/>
      <c r="AD132" s="87"/>
      <c r="AE132" s="87"/>
      <c r="AF132" s="87"/>
      <c r="AG132" s="87"/>
      <c r="AH132" s="87"/>
      <c r="AI132" s="87"/>
      <c r="AJ132" s="87"/>
      <c r="AK132" s="87"/>
      <c r="AL132" s="87"/>
      <c r="AM132" s="87"/>
      <c r="AN132" s="87"/>
      <c r="AO132" s="87"/>
      <c r="AP132" s="87"/>
      <c r="AQ132" s="87"/>
      <c r="AR132" s="87"/>
      <c r="AS132" s="83"/>
      <c r="AT132" s="83"/>
      <c r="AU132" s="83"/>
      <c r="AV132" s="83"/>
      <c r="AW132" s="83"/>
      <c r="AX132" s="83"/>
      <c r="AY132" s="83"/>
      <c r="AZ132" s="83"/>
      <c r="BA132" s="83"/>
      <c r="BB132" s="83"/>
      <c r="BC132" s="83"/>
      <c r="BD132" s="83"/>
      <c r="BE132" s="80"/>
      <c r="BF132" s="80"/>
      <c r="BG132" s="80"/>
      <c r="BH132" s="80"/>
      <c r="BI132" s="80"/>
      <c r="BJ132" s="80"/>
      <c r="BK132" s="80"/>
      <c r="BL132" s="80"/>
      <c r="BM132" s="80"/>
      <c r="BN132" s="80"/>
      <c r="BO132" s="80"/>
      <c r="BP132" s="80"/>
      <c r="BQ132" s="88"/>
      <c r="BR132" s="88"/>
      <c r="BS132" s="88"/>
      <c r="BT132" s="88"/>
      <c r="BU132" s="88"/>
      <c r="BV132" s="88"/>
      <c r="BW132" s="88"/>
      <c r="BX132" s="88"/>
      <c r="BY132" s="88"/>
      <c r="BZ132" s="88"/>
      <c r="CA132" s="88"/>
      <c r="CB132" s="88"/>
      <c r="CC132" s="88"/>
      <c r="CD132" s="88"/>
      <c r="CE132" s="88"/>
      <c r="CF132" s="88"/>
      <c r="CG132" s="86"/>
      <c r="CH132" s="86"/>
      <c r="CI132" s="86"/>
      <c r="CJ132" s="86"/>
      <c r="CK132" s="86"/>
      <c r="CL132" s="86"/>
      <c r="CM132" s="86"/>
      <c r="CN132" s="86"/>
    </row>
    <row r="133" ht="15.75" customHeight="1">
      <c r="A133" s="15"/>
      <c r="B133" s="4" t="s">
        <v>226</v>
      </c>
      <c r="C133" s="89"/>
      <c r="D133" s="89"/>
      <c r="E133" s="89"/>
      <c r="F133" s="89"/>
      <c r="G133" s="86"/>
      <c r="H133" s="86"/>
      <c r="I133" s="86"/>
      <c r="J133" s="86"/>
      <c r="K133" s="86"/>
      <c r="L133" s="86"/>
      <c r="M133" s="86"/>
      <c r="N133" s="86"/>
      <c r="O133" s="86"/>
      <c r="P133" s="86"/>
      <c r="Q133" s="86"/>
      <c r="R133" s="86"/>
      <c r="S133" s="86"/>
      <c r="T133" s="86"/>
      <c r="U133" s="86"/>
      <c r="V133" s="86"/>
      <c r="W133" s="86"/>
      <c r="X133" s="87"/>
      <c r="Y133" s="87"/>
      <c r="Z133" s="87"/>
      <c r="AA133" s="87"/>
      <c r="AB133" s="87"/>
      <c r="AC133" s="87"/>
      <c r="AD133" s="87"/>
      <c r="AE133" s="87"/>
      <c r="AF133" s="87"/>
      <c r="AG133" s="87"/>
      <c r="AH133" s="87"/>
      <c r="AI133" s="87"/>
      <c r="AJ133" s="87"/>
      <c r="AK133" s="87"/>
      <c r="AL133" s="87"/>
      <c r="AM133" s="87"/>
      <c r="AN133" s="87"/>
      <c r="AO133" s="87"/>
      <c r="AP133" s="87"/>
      <c r="AQ133" s="87"/>
      <c r="AR133" s="87"/>
      <c r="AS133" s="83"/>
      <c r="AT133" s="83"/>
      <c r="AU133" s="83"/>
      <c r="AV133" s="83"/>
      <c r="AW133" s="83"/>
      <c r="AX133" s="83"/>
      <c r="AY133" s="83"/>
      <c r="AZ133" s="83"/>
      <c r="BA133" s="83"/>
      <c r="BB133" s="83"/>
      <c r="BC133" s="83"/>
      <c r="BD133" s="83"/>
      <c r="BE133" s="80"/>
      <c r="BF133" s="80"/>
      <c r="BG133" s="80"/>
      <c r="BH133" s="80"/>
      <c r="BI133" s="80"/>
      <c r="BJ133" s="80"/>
      <c r="BK133" s="80"/>
      <c r="BL133" s="80"/>
      <c r="BM133" s="80"/>
      <c r="BN133" s="80"/>
      <c r="BO133" s="80"/>
      <c r="BP133" s="80"/>
      <c r="BQ133" s="88"/>
      <c r="BR133" s="88"/>
      <c r="BS133" s="88"/>
      <c r="BT133" s="88"/>
      <c r="BU133" s="88"/>
      <c r="BV133" s="88"/>
      <c r="BW133" s="88"/>
      <c r="BX133" s="88"/>
      <c r="BY133" s="88"/>
      <c r="BZ133" s="88"/>
      <c r="CA133" s="88"/>
      <c r="CB133" s="88"/>
      <c r="CC133" s="88"/>
      <c r="CD133" s="88"/>
      <c r="CE133" s="88"/>
      <c r="CF133" s="88"/>
      <c r="CG133" s="86"/>
      <c r="CH133" s="86"/>
      <c r="CI133" s="86"/>
      <c r="CJ133" s="86"/>
      <c r="CK133" s="86"/>
      <c r="CL133" s="86"/>
      <c r="CM133" s="86"/>
      <c r="CN133" s="86"/>
    </row>
    <row r="134" ht="15.75" customHeight="1">
      <c r="A134" s="16"/>
      <c r="B134" s="4" t="s">
        <v>219</v>
      </c>
      <c r="C134" s="89"/>
      <c r="D134" s="89"/>
      <c r="E134" s="89"/>
      <c r="F134" s="89"/>
      <c r="G134" s="86"/>
      <c r="H134" s="86"/>
      <c r="I134" s="86"/>
      <c r="J134" s="86"/>
      <c r="K134" s="86"/>
      <c r="L134" s="86"/>
      <c r="M134" s="86"/>
      <c r="N134" s="86"/>
      <c r="O134" s="86"/>
      <c r="P134" s="86"/>
      <c r="Q134" s="86"/>
      <c r="R134" s="86"/>
      <c r="S134" s="86"/>
      <c r="T134" s="86"/>
      <c r="U134" s="86"/>
      <c r="V134" s="86"/>
      <c r="W134" s="86"/>
      <c r="X134" s="87"/>
      <c r="Y134" s="87"/>
      <c r="Z134" s="87"/>
      <c r="AA134" s="87"/>
      <c r="AB134" s="87"/>
      <c r="AC134" s="87"/>
      <c r="AD134" s="87"/>
      <c r="AE134" s="87"/>
      <c r="AF134" s="87"/>
      <c r="AG134" s="87"/>
      <c r="AH134" s="87"/>
      <c r="AI134" s="87"/>
      <c r="AJ134" s="87"/>
      <c r="AK134" s="87"/>
      <c r="AL134" s="87"/>
      <c r="AM134" s="87"/>
      <c r="AN134" s="87"/>
      <c r="AO134" s="87"/>
      <c r="AP134" s="87"/>
      <c r="AQ134" s="87"/>
      <c r="AR134" s="87"/>
      <c r="AS134" s="83"/>
      <c r="AT134" s="83"/>
      <c r="AU134" s="83"/>
      <c r="AV134" s="83"/>
      <c r="AW134" s="83"/>
      <c r="AX134" s="83"/>
      <c r="AY134" s="83"/>
      <c r="AZ134" s="83"/>
      <c r="BA134" s="83"/>
      <c r="BB134" s="83"/>
      <c r="BC134" s="83"/>
      <c r="BD134" s="83"/>
      <c r="BE134" s="80"/>
      <c r="BF134" s="80"/>
      <c r="BG134" s="80"/>
      <c r="BH134" s="80"/>
      <c r="BI134" s="80"/>
      <c r="BJ134" s="80"/>
      <c r="BK134" s="80"/>
      <c r="BL134" s="80"/>
      <c r="BM134" s="80"/>
      <c r="BN134" s="80"/>
      <c r="BO134" s="80"/>
      <c r="BP134" s="80"/>
      <c r="BQ134" s="88"/>
      <c r="BR134" s="88"/>
      <c r="BS134" s="88"/>
      <c r="BT134" s="88"/>
      <c r="BU134" s="88"/>
      <c r="BV134" s="88"/>
      <c r="BW134" s="88"/>
      <c r="BX134" s="88"/>
      <c r="BY134" s="88"/>
      <c r="BZ134" s="88"/>
      <c r="CA134" s="88"/>
      <c r="CB134" s="88"/>
      <c r="CC134" s="88"/>
      <c r="CD134" s="88"/>
      <c r="CE134" s="88"/>
      <c r="CF134" s="88"/>
      <c r="CG134" s="86"/>
      <c r="CH134" s="86"/>
      <c r="CI134" s="86"/>
      <c r="CJ134" s="86"/>
      <c r="CK134" s="86"/>
      <c r="CL134" s="86"/>
      <c r="CM134" s="86"/>
      <c r="CN134" s="86"/>
    </row>
    <row r="135" ht="15.75" customHeight="1">
      <c r="A135" s="8" t="s">
        <v>24</v>
      </c>
      <c r="B135" s="4" t="s">
        <v>228</v>
      </c>
      <c r="C135" s="89"/>
      <c r="D135" s="89"/>
      <c r="E135" s="89"/>
      <c r="F135" s="89"/>
      <c r="G135" s="86"/>
      <c r="H135" s="86"/>
      <c r="I135" s="86"/>
      <c r="J135" s="86"/>
      <c r="K135" s="86"/>
      <c r="L135" s="86"/>
      <c r="M135" s="86"/>
      <c r="N135" s="86"/>
      <c r="O135" s="86"/>
      <c r="P135" s="86"/>
      <c r="Q135" s="86"/>
      <c r="R135" s="86"/>
      <c r="S135" s="86"/>
      <c r="T135" s="86"/>
      <c r="U135" s="86"/>
      <c r="V135" s="86"/>
      <c r="W135" s="86"/>
      <c r="X135" s="87"/>
      <c r="Y135" s="87"/>
      <c r="Z135" s="87"/>
      <c r="AA135" s="87"/>
      <c r="AB135" s="87"/>
      <c r="AC135" s="87"/>
      <c r="AD135" s="87"/>
      <c r="AE135" s="87"/>
      <c r="AF135" s="87"/>
      <c r="AG135" s="87"/>
      <c r="AH135" s="87"/>
      <c r="AI135" s="87"/>
      <c r="AJ135" s="87"/>
      <c r="AK135" s="87"/>
      <c r="AL135" s="87"/>
      <c r="AM135" s="87"/>
      <c r="AN135" s="87"/>
      <c r="AO135" s="87"/>
      <c r="AP135" s="87"/>
      <c r="AQ135" s="87"/>
      <c r="AR135" s="87"/>
      <c r="AS135" s="83"/>
      <c r="AT135" s="83"/>
      <c r="AU135" s="83"/>
      <c r="AV135" s="83"/>
      <c r="AW135" s="83"/>
      <c r="AX135" s="83"/>
      <c r="AY135" s="83"/>
      <c r="AZ135" s="83"/>
      <c r="BA135" s="83"/>
      <c r="BB135" s="83"/>
      <c r="BC135" s="83"/>
      <c r="BD135" s="83"/>
      <c r="BE135" s="80"/>
      <c r="BF135" s="80"/>
      <c r="BG135" s="80"/>
      <c r="BH135" s="80"/>
      <c r="BI135" s="80"/>
      <c r="BJ135" s="80"/>
      <c r="BK135" s="80"/>
      <c r="BL135" s="80"/>
      <c r="BM135" s="80"/>
      <c r="BN135" s="80"/>
      <c r="BO135" s="80"/>
      <c r="BP135" s="80"/>
      <c r="BQ135" s="88"/>
      <c r="BR135" s="88"/>
      <c r="BS135" s="88"/>
      <c r="BT135" s="88"/>
      <c r="BU135" s="88"/>
      <c r="BV135" s="88"/>
      <c r="BW135" s="88"/>
      <c r="BX135" s="88"/>
      <c r="BY135" s="88"/>
      <c r="BZ135" s="88"/>
      <c r="CA135" s="88"/>
      <c r="CB135" s="88"/>
      <c r="CC135" s="88"/>
      <c r="CD135" s="88"/>
      <c r="CE135" s="88"/>
      <c r="CF135" s="88"/>
      <c r="CG135" s="86"/>
      <c r="CH135" s="86"/>
      <c r="CI135" s="86"/>
      <c r="CJ135" s="86"/>
      <c r="CK135" s="86"/>
      <c r="CL135" s="86"/>
      <c r="CM135" s="86"/>
      <c r="CN135" s="86"/>
    </row>
    <row r="136" ht="15.75" customHeight="1">
      <c r="A136" s="15"/>
      <c r="B136" s="4" t="s">
        <v>229</v>
      </c>
      <c r="C136" s="89"/>
      <c r="D136" s="89"/>
      <c r="E136" s="89"/>
      <c r="F136" s="89"/>
      <c r="G136" s="86"/>
      <c r="H136" s="86"/>
      <c r="I136" s="86"/>
      <c r="J136" s="86"/>
      <c r="K136" s="86"/>
      <c r="L136" s="86"/>
      <c r="M136" s="86"/>
      <c r="N136" s="86"/>
      <c r="O136" s="86"/>
      <c r="P136" s="86"/>
      <c r="Q136" s="86"/>
      <c r="R136" s="86"/>
      <c r="S136" s="86"/>
      <c r="T136" s="86"/>
      <c r="U136" s="86"/>
      <c r="V136" s="86"/>
      <c r="W136" s="86"/>
      <c r="X136" s="87"/>
      <c r="Y136" s="87"/>
      <c r="Z136" s="87"/>
      <c r="AA136" s="87"/>
      <c r="AB136" s="87"/>
      <c r="AC136" s="87"/>
      <c r="AD136" s="87"/>
      <c r="AE136" s="87"/>
      <c r="AF136" s="87"/>
      <c r="AG136" s="87"/>
      <c r="AH136" s="87"/>
      <c r="AI136" s="87"/>
      <c r="AJ136" s="87"/>
      <c r="AK136" s="87"/>
      <c r="AL136" s="87"/>
      <c r="AM136" s="87"/>
      <c r="AN136" s="87"/>
      <c r="AO136" s="87"/>
      <c r="AP136" s="87"/>
      <c r="AQ136" s="87"/>
      <c r="AR136" s="87"/>
      <c r="AS136" s="83"/>
      <c r="AT136" s="83"/>
      <c r="AU136" s="83"/>
      <c r="AV136" s="83"/>
      <c r="AW136" s="83"/>
      <c r="AX136" s="83"/>
      <c r="AY136" s="83"/>
      <c r="AZ136" s="83"/>
      <c r="BA136" s="83"/>
      <c r="BB136" s="83"/>
      <c r="BC136" s="83"/>
      <c r="BD136" s="83"/>
      <c r="BE136" s="80"/>
      <c r="BF136" s="80"/>
      <c r="BG136" s="80"/>
      <c r="BH136" s="80"/>
      <c r="BI136" s="80"/>
      <c r="BJ136" s="80"/>
      <c r="BK136" s="80"/>
      <c r="BL136" s="80"/>
      <c r="BM136" s="80"/>
      <c r="BN136" s="80"/>
      <c r="BO136" s="80"/>
      <c r="BP136" s="80"/>
      <c r="BQ136" s="88"/>
      <c r="BR136" s="88"/>
      <c r="BS136" s="88"/>
      <c r="BT136" s="88"/>
      <c r="BU136" s="88"/>
      <c r="BV136" s="88"/>
      <c r="BW136" s="88"/>
      <c r="BX136" s="88"/>
      <c r="BY136" s="88"/>
      <c r="BZ136" s="88"/>
      <c r="CA136" s="88"/>
      <c r="CB136" s="88"/>
      <c r="CC136" s="88"/>
      <c r="CD136" s="88"/>
      <c r="CE136" s="88"/>
      <c r="CF136" s="88"/>
      <c r="CG136" s="86"/>
      <c r="CH136" s="86"/>
      <c r="CI136" s="86"/>
      <c r="CJ136" s="86"/>
      <c r="CK136" s="86"/>
      <c r="CL136" s="86"/>
      <c r="CM136" s="86"/>
      <c r="CN136" s="86"/>
    </row>
    <row r="137" ht="15.75" customHeight="1">
      <c r="A137" s="15"/>
      <c r="B137" s="4" t="s">
        <v>230</v>
      </c>
      <c r="C137" s="89"/>
      <c r="D137" s="89"/>
      <c r="E137" s="89"/>
      <c r="F137" s="89"/>
      <c r="G137" s="86"/>
      <c r="H137" s="86"/>
      <c r="I137" s="86"/>
      <c r="J137" s="86"/>
      <c r="K137" s="86"/>
      <c r="L137" s="86"/>
      <c r="M137" s="86"/>
      <c r="N137" s="86"/>
      <c r="O137" s="86"/>
      <c r="P137" s="86"/>
      <c r="Q137" s="86"/>
      <c r="R137" s="86"/>
      <c r="S137" s="86"/>
      <c r="T137" s="86"/>
      <c r="U137" s="86"/>
      <c r="V137" s="86"/>
      <c r="W137" s="86"/>
      <c r="X137" s="87"/>
      <c r="Y137" s="87"/>
      <c r="Z137" s="87"/>
      <c r="AA137" s="87"/>
      <c r="AB137" s="87"/>
      <c r="AC137" s="87"/>
      <c r="AD137" s="87"/>
      <c r="AE137" s="87"/>
      <c r="AF137" s="87"/>
      <c r="AG137" s="87"/>
      <c r="AH137" s="87"/>
      <c r="AI137" s="87"/>
      <c r="AJ137" s="87"/>
      <c r="AK137" s="87"/>
      <c r="AL137" s="87"/>
      <c r="AM137" s="87"/>
      <c r="AN137" s="87"/>
      <c r="AO137" s="87"/>
      <c r="AP137" s="87"/>
      <c r="AQ137" s="87"/>
      <c r="AR137" s="87"/>
      <c r="AS137" s="83"/>
      <c r="AT137" s="83"/>
      <c r="AU137" s="83"/>
      <c r="AV137" s="83"/>
      <c r="AW137" s="83"/>
      <c r="AX137" s="83"/>
      <c r="AY137" s="83"/>
      <c r="AZ137" s="83"/>
      <c r="BA137" s="83"/>
      <c r="BB137" s="83"/>
      <c r="BC137" s="83"/>
      <c r="BD137" s="83"/>
      <c r="BE137" s="80"/>
      <c r="BF137" s="80"/>
      <c r="BG137" s="80"/>
      <c r="BH137" s="80"/>
      <c r="BI137" s="80"/>
      <c r="BJ137" s="80"/>
      <c r="BK137" s="80"/>
      <c r="BL137" s="80"/>
      <c r="BM137" s="80"/>
      <c r="BN137" s="80"/>
      <c r="BO137" s="80"/>
      <c r="BP137" s="80"/>
      <c r="BQ137" s="88"/>
      <c r="BR137" s="88"/>
      <c r="BS137" s="88"/>
      <c r="BT137" s="88"/>
      <c r="BU137" s="88"/>
      <c r="BV137" s="88"/>
      <c r="BW137" s="88"/>
      <c r="BX137" s="88"/>
      <c r="BY137" s="88"/>
      <c r="BZ137" s="88"/>
      <c r="CA137" s="88"/>
      <c r="CB137" s="88"/>
      <c r="CC137" s="88"/>
      <c r="CD137" s="88"/>
      <c r="CE137" s="88"/>
      <c r="CF137" s="88"/>
      <c r="CG137" s="86"/>
      <c r="CH137" s="86"/>
      <c r="CI137" s="86"/>
      <c r="CJ137" s="86"/>
      <c r="CK137" s="86"/>
      <c r="CL137" s="86"/>
      <c r="CM137" s="86"/>
      <c r="CN137" s="86"/>
    </row>
    <row r="138" ht="15.75" customHeight="1">
      <c r="A138" s="15"/>
      <c r="B138" s="4" t="s">
        <v>231</v>
      </c>
      <c r="C138" s="89"/>
      <c r="D138" s="89"/>
      <c r="E138" s="89"/>
      <c r="F138" s="89"/>
      <c r="G138" s="86"/>
      <c r="H138" s="86"/>
      <c r="I138" s="86"/>
      <c r="J138" s="86"/>
      <c r="K138" s="86"/>
      <c r="L138" s="86"/>
      <c r="M138" s="86"/>
      <c r="N138" s="86"/>
      <c r="O138" s="86"/>
      <c r="P138" s="86"/>
      <c r="Q138" s="86"/>
      <c r="R138" s="86"/>
      <c r="S138" s="86"/>
      <c r="T138" s="86"/>
      <c r="U138" s="86"/>
      <c r="V138" s="86"/>
      <c r="W138" s="86"/>
      <c r="X138" s="87"/>
      <c r="Y138" s="87"/>
      <c r="Z138" s="87"/>
      <c r="AA138" s="87"/>
      <c r="AB138" s="87"/>
      <c r="AC138" s="87"/>
      <c r="AD138" s="87"/>
      <c r="AE138" s="87"/>
      <c r="AF138" s="87"/>
      <c r="AG138" s="87"/>
      <c r="AH138" s="87"/>
      <c r="AI138" s="87"/>
      <c r="AJ138" s="87"/>
      <c r="AK138" s="87"/>
      <c r="AL138" s="87"/>
      <c r="AM138" s="87"/>
      <c r="AN138" s="87"/>
      <c r="AO138" s="87"/>
      <c r="AP138" s="87"/>
      <c r="AQ138" s="87"/>
      <c r="AR138" s="87"/>
      <c r="AS138" s="83"/>
      <c r="AT138" s="83"/>
      <c r="AU138" s="83"/>
      <c r="AV138" s="83"/>
      <c r="AW138" s="83"/>
      <c r="AX138" s="83"/>
      <c r="AY138" s="83"/>
      <c r="AZ138" s="83"/>
      <c r="BA138" s="83"/>
      <c r="BB138" s="83"/>
      <c r="BC138" s="83"/>
      <c r="BD138" s="83"/>
      <c r="BE138" s="80"/>
      <c r="BF138" s="80"/>
      <c r="BG138" s="80"/>
      <c r="BH138" s="80"/>
      <c r="BI138" s="80"/>
      <c r="BJ138" s="80"/>
      <c r="BK138" s="80"/>
      <c r="BL138" s="80"/>
      <c r="BM138" s="80"/>
      <c r="BN138" s="80"/>
      <c r="BO138" s="80"/>
      <c r="BP138" s="80"/>
      <c r="BQ138" s="88"/>
      <c r="BR138" s="88"/>
      <c r="BS138" s="88"/>
      <c r="BT138" s="88"/>
      <c r="BU138" s="88"/>
      <c r="BV138" s="88"/>
      <c r="BW138" s="88"/>
      <c r="BX138" s="88"/>
      <c r="BY138" s="88"/>
      <c r="BZ138" s="88"/>
      <c r="CA138" s="88"/>
      <c r="CB138" s="88"/>
      <c r="CC138" s="88"/>
      <c r="CD138" s="88"/>
      <c r="CE138" s="88"/>
      <c r="CF138" s="88"/>
      <c r="CG138" s="86"/>
      <c r="CH138" s="86"/>
      <c r="CI138" s="86"/>
      <c r="CJ138" s="86"/>
      <c r="CK138" s="86"/>
      <c r="CL138" s="86"/>
      <c r="CM138" s="86"/>
      <c r="CN138" s="86"/>
    </row>
    <row r="139" ht="15.75" customHeight="1">
      <c r="A139" s="15"/>
      <c r="B139" s="4" t="s">
        <v>232</v>
      </c>
      <c r="C139" s="89"/>
      <c r="D139" s="89"/>
      <c r="E139" s="89"/>
      <c r="F139" s="89"/>
      <c r="G139" s="86"/>
      <c r="H139" s="86"/>
      <c r="I139" s="86"/>
      <c r="J139" s="86"/>
      <c r="K139" s="86"/>
      <c r="L139" s="86"/>
      <c r="M139" s="86"/>
      <c r="N139" s="86"/>
      <c r="O139" s="86"/>
      <c r="P139" s="86"/>
      <c r="Q139" s="86"/>
      <c r="R139" s="86"/>
      <c r="S139" s="86"/>
      <c r="T139" s="86"/>
      <c r="U139" s="86"/>
      <c r="V139" s="86"/>
      <c r="W139" s="86"/>
      <c r="X139" s="87"/>
      <c r="Y139" s="87"/>
      <c r="Z139" s="87"/>
      <c r="AA139" s="87"/>
      <c r="AB139" s="87"/>
      <c r="AC139" s="87"/>
      <c r="AD139" s="87"/>
      <c r="AE139" s="87"/>
      <c r="AF139" s="87"/>
      <c r="AG139" s="87"/>
      <c r="AH139" s="87"/>
      <c r="AI139" s="87"/>
      <c r="AJ139" s="87"/>
      <c r="AK139" s="87"/>
      <c r="AL139" s="87"/>
      <c r="AM139" s="87"/>
      <c r="AN139" s="87"/>
      <c r="AO139" s="87"/>
      <c r="AP139" s="87"/>
      <c r="AQ139" s="87"/>
      <c r="AR139" s="87"/>
      <c r="AS139" s="83"/>
      <c r="AT139" s="83"/>
      <c r="AU139" s="83"/>
      <c r="AV139" s="83"/>
      <c r="AW139" s="83"/>
      <c r="AX139" s="83"/>
      <c r="AY139" s="83"/>
      <c r="AZ139" s="83"/>
      <c r="BA139" s="83"/>
      <c r="BB139" s="83"/>
      <c r="BC139" s="83"/>
      <c r="BD139" s="83"/>
      <c r="BE139" s="80"/>
      <c r="BF139" s="80"/>
      <c r="BG139" s="80"/>
      <c r="BH139" s="80"/>
      <c r="BI139" s="80"/>
      <c r="BJ139" s="80"/>
      <c r="BK139" s="80"/>
      <c r="BL139" s="80"/>
      <c r="BM139" s="80"/>
      <c r="BN139" s="80"/>
      <c r="BO139" s="80"/>
      <c r="BP139" s="80"/>
      <c r="BQ139" s="88"/>
      <c r="BR139" s="88"/>
      <c r="BS139" s="88"/>
      <c r="BT139" s="88"/>
      <c r="BU139" s="88"/>
      <c r="BV139" s="88"/>
      <c r="BW139" s="88"/>
      <c r="BX139" s="88"/>
      <c r="BY139" s="88"/>
      <c r="BZ139" s="88"/>
      <c r="CA139" s="88"/>
      <c r="CB139" s="88"/>
      <c r="CC139" s="88"/>
      <c r="CD139" s="88"/>
      <c r="CE139" s="88"/>
      <c r="CF139" s="88"/>
      <c r="CG139" s="86"/>
      <c r="CH139" s="86"/>
      <c r="CI139" s="86"/>
      <c r="CJ139" s="86"/>
      <c r="CK139" s="86"/>
      <c r="CL139" s="86"/>
      <c r="CM139" s="86"/>
      <c r="CN139" s="86"/>
    </row>
    <row r="140" ht="15.75" customHeight="1">
      <c r="A140" s="15"/>
      <c r="B140" s="4" t="s">
        <v>233</v>
      </c>
      <c r="C140" s="89"/>
      <c r="D140" s="89"/>
      <c r="E140" s="89"/>
      <c r="F140" s="89"/>
      <c r="G140" s="86"/>
      <c r="H140" s="86"/>
      <c r="I140" s="86"/>
      <c r="J140" s="86"/>
      <c r="K140" s="86"/>
      <c r="L140" s="86"/>
      <c r="M140" s="86"/>
      <c r="N140" s="86"/>
      <c r="O140" s="86"/>
      <c r="P140" s="86"/>
      <c r="Q140" s="86"/>
      <c r="R140" s="86"/>
      <c r="S140" s="86"/>
      <c r="T140" s="86"/>
      <c r="U140" s="86"/>
      <c r="V140" s="86"/>
      <c r="W140" s="86"/>
      <c r="X140" s="87"/>
      <c r="Y140" s="87"/>
      <c r="Z140" s="87"/>
      <c r="AA140" s="87"/>
      <c r="AB140" s="87"/>
      <c r="AC140" s="87"/>
      <c r="AD140" s="87"/>
      <c r="AE140" s="87"/>
      <c r="AF140" s="87"/>
      <c r="AG140" s="87"/>
      <c r="AH140" s="87"/>
      <c r="AI140" s="87"/>
      <c r="AJ140" s="87"/>
      <c r="AK140" s="87"/>
      <c r="AL140" s="87"/>
      <c r="AM140" s="87"/>
      <c r="AN140" s="87"/>
      <c r="AO140" s="87"/>
      <c r="AP140" s="87"/>
      <c r="AQ140" s="87"/>
      <c r="AR140" s="87"/>
      <c r="AS140" s="83"/>
      <c r="AT140" s="83"/>
      <c r="AU140" s="83"/>
      <c r="AV140" s="83"/>
      <c r="AW140" s="83"/>
      <c r="AX140" s="83"/>
      <c r="AY140" s="83"/>
      <c r="AZ140" s="83"/>
      <c r="BA140" s="83"/>
      <c r="BB140" s="83"/>
      <c r="BC140" s="83"/>
      <c r="BD140" s="83"/>
      <c r="BE140" s="80"/>
      <c r="BF140" s="80"/>
      <c r="BG140" s="80"/>
      <c r="BH140" s="80"/>
      <c r="BI140" s="80"/>
      <c r="BJ140" s="80"/>
      <c r="BK140" s="80"/>
      <c r="BL140" s="80"/>
      <c r="BM140" s="80"/>
      <c r="BN140" s="80"/>
      <c r="BO140" s="80"/>
      <c r="BP140" s="80"/>
      <c r="BQ140" s="88"/>
      <c r="BR140" s="88"/>
      <c r="BS140" s="88"/>
      <c r="BT140" s="88"/>
      <c r="BU140" s="88"/>
      <c r="BV140" s="88"/>
      <c r="BW140" s="88"/>
      <c r="BX140" s="88"/>
      <c r="BY140" s="88"/>
      <c r="BZ140" s="88"/>
      <c r="CA140" s="88"/>
      <c r="CB140" s="88"/>
      <c r="CC140" s="88"/>
      <c r="CD140" s="88"/>
      <c r="CE140" s="88"/>
      <c r="CF140" s="88"/>
      <c r="CG140" s="86"/>
      <c r="CH140" s="86"/>
      <c r="CI140" s="86"/>
      <c r="CJ140" s="86"/>
      <c r="CK140" s="86"/>
      <c r="CL140" s="86"/>
      <c r="CM140" s="86"/>
      <c r="CN140" s="86"/>
    </row>
    <row r="141" ht="15.75" customHeight="1">
      <c r="A141" s="15"/>
      <c r="B141" s="4" t="s">
        <v>234</v>
      </c>
      <c r="C141" s="89"/>
      <c r="D141" s="89"/>
      <c r="E141" s="89"/>
      <c r="F141" s="89"/>
      <c r="G141" s="86"/>
      <c r="H141" s="86"/>
      <c r="I141" s="86"/>
      <c r="J141" s="86"/>
      <c r="K141" s="86"/>
      <c r="L141" s="86"/>
      <c r="M141" s="86"/>
      <c r="N141" s="86"/>
      <c r="O141" s="86"/>
      <c r="P141" s="86"/>
      <c r="Q141" s="86"/>
      <c r="R141" s="86"/>
      <c r="S141" s="86"/>
      <c r="T141" s="86"/>
      <c r="U141" s="86"/>
      <c r="V141" s="86"/>
      <c r="W141" s="86"/>
      <c r="X141" s="87"/>
      <c r="Y141" s="87"/>
      <c r="Z141" s="87"/>
      <c r="AA141" s="87"/>
      <c r="AB141" s="87"/>
      <c r="AC141" s="87"/>
      <c r="AD141" s="87"/>
      <c r="AE141" s="87"/>
      <c r="AF141" s="87"/>
      <c r="AG141" s="87"/>
      <c r="AH141" s="87"/>
      <c r="AI141" s="87"/>
      <c r="AJ141" s="87"/>
      <c r="AK141" s="87"/>
      <c r="AL141" s="87"/>
      <c r="AM141" s="87"/>
      <c r="AN141" s="87"/>
      <c r="AO141" s="87"/>
      <c r="AP141" s="87"/>
      <c r="AQ141" s="87"/>
      <c r="AR141" s="87"/>
      <c r="AS141" s="83"/>
      <c r="AT141" s="83"/>
      <c r="AU141" s="83"/>
      <c r="AV141" s="83"/>
      <c r="AW141" s="83"/>
      <c r="AX141" s="83"/>
      <c r="AY141" s="83"/>
      <c r="AZ141" s="83"/>
      <c r="BA141" s="83"/>
      <c r="BB141" s="83"/>
      <c r="BC141" s="83"/>
      <c r="BD141" s="83"/>
      <c r="BE141" s="80"/>
      <c r="BF141" s="80"/>
      <c r="BG141" s="80"/>
      <c r="BH141" s="80"/>
      <c r="BI141" s="80"/>
      <c r="BJ141" s="80"/>
      <c r="BK141" s="80"/>
      <c r="BL141" s="80"/>
      <c r="BM141" s="80"/>
      <c r="BN141" s="80"/>
      <c r="BO141" s="80"/>
      <c r="BP141" s="80"/>
      <c r="BQ141" s="88"/>
      <c r="BR141" s="88"/>
      <c r="BS141" s="88"/>
      <c r="BT141" s="88"/>
      <c r="BU141" s="88"/>
      <c r="BV141" s="88"/>
      <c r="BW141" s="88"/>
      <c r="BX141" s="88"/>
      <c r="BY141" s="88"/>
      <c r="BZ141" s="88"/>
      <c r="CA141" s="88"/>
      <c r="CB141" s="88"/>
      <c r="CC141" s="88"/>
      <c r="CD141" s="88"/>
      <c r="CE141" s="88"/>
      <c r="CF141" s="88"/>
      <c r="CG141" s="86"/>
      <c r="CH141" s="86"/>
      <c r="CI141" s="86"/>
      <c r="CJ141" s="86"/>
      <c r="CK141" s="86"/>
      <c r="CL141" s="86"/>
      <c r="CM141" s="86"/>
      <c r="CN141" s="86"/>
    </row>
    <row r="142" ht="15.75" customHeight="1">
      <c r="A142" s="16"/>
      <c r="B142" s="4" t="s">
        <v>219</v>
      </c>
      <c r="C142" s="89"/>
      <c r="D142" s="89"/>
      <c r="E142" s="89"/>
      <c r="F142" s="89"/>
      <c r="G142" s="86"/>
      <c r="H142" s="86"/>
      <c r="I142" s="86"/>
      <c r="J142" s="86"/>
      <c r="K142" s="86"/>
      <c r="L142" s="86"/>
      <c r="M142" s="86"/>
      <c r="N142" s="86"/>
      <c r="O142" s="86"/>
      <c r="P142" s="86"/>
      <c r="Q142" s="86"/>
      <c r="R142" s="86"/>
      <c r="S142" s="86"/>
      <c r="T142" s="86"/>
      <c r="U142" s="86"/>
      <c r="V142" s="86"/>
      <c r="W142" s="86"/>
      <c r="X142" s="87"/>
      <c r="Y142" s="87"/>
      <c r="Z142" s="87"/>
      <c r="AA142" s="87"/>
      <c r="AB142" s="87"/>
      <c r="AC142" s="87"/>
      <c r="AD142" s="87"/>
      <c r="AE142" s="87"/>
      <c r="AF142" s="87"/>
      <c r="AG142" s="87"/>
      <c r="AH142" s="87"/>
      <c r="AI142" s="87"/>
      <c r="AJ142" s="87"/>
      <c r="AK142" s="87"/>
      <c r="AL142" s="87"/>
      <c r="AM142" s="87"/>
      <c r="AN142" s="87"/>
      <c r="AO142" s="87"/>
      <c r="AP142" s="87"/>
      <c r="AQ142" s="87"/>
      <c r="AR142" s="87"/>
      <c r="AS142" s="83"/>
      <c r="AT142" s="83"/>
      <c r="AU142" s="83"/>
      <c r="AV142" s="83"/>
      <c r="AW142" s="83"/>
      <c r="AX142" s="83"/>
      <c r="AY142" s="83"/>
      <c r="AZ142" s="83"/>
      <c r="BA142" s="83"/>
      <c r="BB142" s="83"/>
      <c r="BC142" s="83"/>
      <c r="BD142" s="83"/>
      <c r="BE142" s="79">
        <v>0.0</v>
      </c>
      <c r="BF142" s="79">
        <v>0.0</v>
      </c>
      <c r="BG142" s="80"/>
      <c r="BH142" s="80"/>
      <c r="BI142" s="80"/>
      <c r="BJ142" s="80"/>
      <c r="BK142" s="80"/>
      <c r="BL142" s="80"/>
      <c r="BM142" s="80"/>
      <c r="BN142" s="80"/>
      <c r="BO142" s="80"/>
      <c r="BP142" s="80"/>
      <c r="BQ142" s="88"/>
      <c r="BR142" s="88"/>
      <c r="BS142" s="88"/>
      <c r="BT142" s="88"/>
      <c r="BU142" s="88"/>
      <c r="BV142" s="88"/>
      <c r="BW142" s="88"/>
      <c r="BX142" s="88"/>
      <c r="BY142" s="88"/>
      <c r="BZ142" s="88"/>
      <c r="CA142" s="88"/>
      <c r="CB142" s="88"/>
      <c r="CC142" s="88"/>
      <c r="CD142" s="88"/>
      <c r="CE142" s="88"/>
      <c r="CF142" s="88"/>
      <c r="CG142" s="86"/>
      <c r="CH142" s="86"/>
      <c r="CI142" s="86"/>
      <c r="CJ142" s="86"/>
      <c r="CK142" s="86"/>
      <c r="CL142" s="86"/>
      <c r="CM142" s="86"/>
      <c r="CN142" s="86"/>
    </row>
    <row r="143" ht="15.75" customHeight="1">
      <c r="A143" s="8" t="s">
        <v>33</v>
      </c>
      <c r="B143" s="4" t="s">
        <v>235</v>
      </c>
      <c r="C143" s="82">
        <v>86216.0</v>
      </c>
      <c r="D143" s="82">
        <v>942541.0</v>
      </c>
      <c r="E143" s="82">
        <v>611132.0</v>
      </c>
      <c r="F143" s="82">
        <v>194526.0</v>
      </c>
      <c r="G143" s="76">
        <v>110798.0</v>
      </c>
      <c r="H143" s="76">
        <v>0.0</v>
      </c>
      <c r="I143" s="76">
        <v>0.0</v>
      </c>
      <c r="J143" s="76">
        <v>0.0</v>
      </c>
      <c r="K143" s="76">
        <v>0.0</v>
      </c>
      <c r="L143" s="76">
        <v>1126190.0</v>
      </c>
      <c r="M143" s="76">
        <v>0.0</v>
      </c>
      <c r="N143" s="76">
        <v>173737.0</v>
      </c>
      <c r="O143" s="76">
        <v>178158.0</v>
      </c>
      <c r="P143" s="76">
        <v>173995.0</v>
      </c>
      <c r="Q143" s="76">
        <v>210786.0</v>
      </c>
      <c r="R143" s="76">
        <v>0.0</v>
      </c>
      <c r="S143" s="76">
        <v>0.0</v>
      </c>
      <c r="T143" s="76">
        <v>0.0</v>
      </c>
      <c r="U143" s="76">
        <v>0.0</v>
      </c>
      <c r="V143" s="76">
        <v>650132.0</v>
      </c>
      <c r="W143" s="76">
        <v>123239.0</v>
      </c>
      <c r="X143" s="77">
        <v>404092.0</v>
      </c>
      <c r="Y143" s="77">
        <v>2293269.0</v>
      </c>
      <c r="Z143" s="77">
        <v>9204489.0</v>
      </c>
      <c r="AA143" s="77">
        <v>1449121.0</v>
      </c>
      <c r="AB143" s="77">
        <v>333151.0</v>
      </c>
      <c r="AC143" s="77">
        <v>1.2140088E7</v>
      </c>
      <c r="AD143" s="77">
        <v>3965700.0</v>
      </c>
      <c r="AE143" s="77">
        <v>0.0</v>
      </c>
      <c r="AF143" s="77">
        <v>1870654.0</v>
      </c>
      <c r="AG143" s="77">
        <v>367767.0</v>
      </c>
      <c r="AH143" s="77">
        <v>1485725.0</v>
      </c>
      <c r="AI143" s="77">
        <v>1378505.0</v>
      </c>
      <c r="AJ143" s="77">
        <v>0.0</v>
      </c>
      <c r="AK143" s="77">
        <v>1631120.0</v>
      </c>
      <c r="AL143" s="77">
        <v>146374.0</v>
      </c>
      <c r="AM143" s="77">
        <v>1517606.0</v>
      </c>
      <c r="AN143" s="77">
        <v>0.0</v>
      </c>
      <c r="AO143" s="77">
        <v>281708.0</v>
      </c>
      <c r="AP143" s="77">
        <v>277925.0</v>
      </c>
      <c r="AQ143" s="77">
        <v>713430.0</v>
      </c>
      <c r="AR143" s="77">
        <v>599572.0</v>
      </c>
      <c r="AS143" s="78">
        <v>4.1525794E7</v>
      </c>
      <c r="AT143" s="78">
        <v>0.0</v>
      </c>
      <c r="AU143" s="78">
        <v>7.0089928E7</v>
      </c>
      <c r="AV143" s="78">
        <v>7.0296086E7</v>
      </c>
      <c r="AW143" s="78">
        <v>0.0</v>
      </c>
      <c r="AX143" s="78">
        <v>0.0</v>
      </c>
      <c r="AY143" s="78">
        <v>0.0</v>
      </c>
      <c r="AZ143" s="78">
        <v>0.0</v>
      </c>
      <c r="BA143" s="78">
        <v>0.0</v>
      </c>
      <c r="BB143" s="78">
        <v>0.0</v>
      </c>
      <c r="BC143" s="78">
        <v>0.0</v>
      </c>
      <c r="BD143" s="78">
        <v>0.0</v>
      </c>
      <c r="BE143" s="79">
        <v>0.0</v>
      </c>
      <c r="BF143" s="79">
        <v>0.0</v>
      </c>
      <c r="BG143" s="79">
        <v>0.0</v>
      </c>
      <c r="BH143" s="79">
        <v>975352.0</v>
      </c>
      <c r="BI143" s="79">
        <v>0.0</v>
      </c>
      <c r="BJ143" s="79">
        <v>0.0</v>
      </c>
      <c r="BK143" s="79">
        <v>775799.0</v>
      </c>
      <c r="BL143" s="79">
        <v>0.0</v>
      </c>
      <c r="BM143" s="79">
        <v>0.0</v>
      </c>
      <c r="BN143" s="79">
        <v>0.0</v>
      </c>
      <c r="BO143" s="79">
        <v>0.0</v>
      </c>
      <c r="BP143" s="79">
        <v>0.0</v>
      </c>
      <c r="BQ143" s="81">
        <v>0.0</v>
      </c>
      <c r="BR143" s="81">
        <v>0.0</v>
      </c>
      <c r="BS143" s="81">
        <v>0.0</v>
      </c>
      <c r="BT143" s="81">
        <v>194302.0</v>
      </c>
      <c r="BU143" s="81">
        <v>8892562.0</v>
      </c>
      <c r="BV143" s="81">
        <v>1132440.0</v>
      </c>
      <c r="BW143" s="81">
        <v>1078712.0</v>
      </c>
      <c r="BX143" s="81">
        <v>407684.0</v>
      </c>
      <c r="BY143" s="81">
        <v>349444.0</v>
      </c>
      <c r="BZ143" s="81">
        <v>0.0</v>
      </c>
      <c r="CA143" s="81">
        <v>0.0</v>
      </c>
      <c r="CB143" s="81">
        <v>0.0</v>
      </c>
      <c r="CC143" s="81">
        <v>0.0</v>
      </c>
      <c r="CD143" s="81">
        <v>0.0</v>
      </c>
      <c r="CE143" s="81">
        <v>0.0</v>
      </c>
      <c r="CF143" s="81">
        <v>0.0</v>
      </c>
      <c r="CG143" s="76">
        <v>0.0</v>
      </c>
      <c r="CH143" s="76">
        <v>0.0</v>
      </c>
      <c r="CI143" s="76">
        <v>0.0</v>
      </c>
      <c r="CJ143" s="76">
        <v>0.0</v>
      </c>
      <c r="CK143" s="76">
        <v>0.0</v>
      </c>
      <c r="CL143" s="76">
        <v>0.0</v>
      </c>
      <c r="CM143" s="76">
        <v>0.0</v>
      </c>
      <c r="CN143" s="76">
        <v>0.0</v>
      </c>
    </row>
    <row r="144" ht="15.75" customHeight="1">
      <c r="A144" s="15"/>
      <c r="B144" s="4" t="s">
        <v>236</v>
      </c>
      <c r="C144" s="82">
        <v>93518.0</v>
      </c>
      <c r="D144" s="82">
        <v>964752.0</v>
      </c>
      <c r="E144" s="82">
        <v>616355.0</v>
      </c>
      <c r="F144" s="82">
        <v>357992.0</v>
      </c>
      <c r="G144" s="76">
        <v>124462.0</v>
      </c>
      <c r="H144" s="76">
        <v>0.0</v>
      </c>
      <c r="I144" s="76">
        <v>0.0</v>
      </c>
      <c r="J144" s="76">
        <v>0.0</v>
      </c>
      <c r="K144" s="76">
        <v>0.0</v>
      </c>
      <c r="L144" s="76">
        <v>671198.0</v>
      </c>
      <c r="M144" s="76">
        <v>0.0</v>
      </c>
      <c r="N144" s="76">
        <v>336414.0</v>
      </c>
      <c r="O144" s="76">
        <v>431274.0</v>
      </c>
      <c r="P144" s="38">
        <v>173995.0</v>
      </c>
      <c r="Q144" s="76">
        <v>178885.0</v>
      </c>
      <c r="R144" s="76">
        <v>0.0</v>
      </c>
      <c r="S144" s="76">
        <v>0.0</v>
      </c>
      <c r="T144" s="76">
        <v>0.0</v>
      </c>
      <c r="U144" s="76">
        <v>0.0</v>
      </c>
      <c r="V144" s="76">
        <v>985542.0</v>
      </c>
      <c r="W144" s="76">
        <v>226876.0</v>
      </c>
      <c r="X144" s="77">
        <v>693570.0</v>
      </c>
      <c r="Y144" s="77">
        <v>4008977.0</v>
      </c>
      <c r="Z144" s="77">
        <v>9561526.0</v>
      </c>
      <c r="AA144" s="77">
        <v>2548565.0</v>
      </c>
      <c r="AB144" s="77">
        <v>608923.0</v>
      </c>
      <c r="AC144" s="77">
        <v>1.2623711E7</v>
      </c>
      <c r="AD144" s="77">
        <v>4797671.0</v>
      </c>
      <c r="AE144" s="77">
        <v>0.0</v>
      </c>
      <c r="AF144" s="77">
        <v>2558652.0</v>
      </c>
      <c r="AG144" s="77">
        <v>974453.0</v>
      </c>
      <c r="AH144" s="77">
        <v>196627.0</v>
      </c>
      <c r="AI144" s="77">
        <v>1777210.0</v>
      </c>
      <c r="AJ144" s="77">
        <v>0.0</v>
      </c>
      <c r="AK144" s="77">
        <v>2750454.0</v>
      </c>
      <c r="AL144" s="77">
        <v>0.0</v>
      </c>
      <c r="AM144" s="77">
        <v>3051127.0</v>
      </c>
      <c r="AN144" s="77">
        <v>0.0</v>
      </c>
      <c r="AO144" s="77">
        <v>356722.0</v>
      </c>
      <c r="AP144" s="77">
        <v>336427.0</v>
      </c>
      <c r="AQ144" s="77">
        <v>1080774.0</v>
      </c>
      <c r="AR144" s="77">
        <v>1006354.0</v>
      </c>
      <c r="AS144" s="78">
        <v>3.3605614E7</v>
      </c>
      <c r="AT144" s="78">
        <v>0.0</v>
      </c>
      <c r="AU144" s="78">
        <v>7.149768E7</v>
      </c>
      <c r="AV144" s="78">
        <v>7.149768E7</v>
      </c>
      <c r="AW144" s="78">
        <v>0.0</v>
      </c>
      <c r="AX144" s="78">
        <v>0.0</v>
      </c>
      <c r="AY144" s="78">
        <v>0.0</v>
      </c>
      <c r="AZ144" s="78">
        <v>0.0</v>
      </c>
      <c r="BA144" s="78">
        <v>0.0</v>
      </c>
      <c r="BB144" s="78">
        <v>0.0</v>
      </c>
      <c r="BC144" s="78">
        <v>0.0</v>
      </c>
      <c r="BD144" s="78">
        <v>0.0</v>
      </c>
      <c r="BE144" s="79">
        <v>0.0</v>
      </c>
      <c r="BF144" s="79">
        <v>0.0</v>
      </c>
      <c r="BG144" s="79">
        <v>0.0</v>
      </c>
      <c r="BH144" s="79">
        <v>1220462.0</v>
      </c>
      <c r="BI144" s="79">
        <v>0.0</v>
      </c>
      <c r="BJ144" s="79">
        <v>0.0</v>
      </c>
      <c r="BK144" s="79">
        <v>2050607.0</v>
      </c>
      <c r="BL144" s="79">
        <v>0.0</v>
      </c>
      <c r="BM144" s="79">
        <v>0.0</v>
      </c>
      <c r="BN144" s="79">
        <v>0.0</v>
      </c>
      <c r="BO144" s="79">
        <v>0.0</v>
      </c>
      <c r="BP144" s="79">
        <v>0.0</v>
      </c>
      <c r="BQ144" s="81">
        <v>0.0</v>
      </c>
      <c r="BR144" s="81">
        <v>0.0</v>
      </c>
      <c r="BS144" s="81">
        <v>0.0</v>
      </c>
      <c r="BT144" s="81">
        <v>7822310.0</v>
      </c>
      <c r="BU144" s="81">
        <v>1.6107796E7</v>
      </c>
      <c r="BV144" s="81">
        <v>721864.0</v>
      </c>
      <c r="BW144" s="81">
        <v>671831.0</v>
      </c>
      <c r="BX144" s="81">
        <v>715261.0</v>
      </c>
      <c r="BY144" s="81">
        <v>170606.0</v>
      </c>
      <c r="BZ144" s="81">
        <v>0.0</v>
      </c>
      <c r="CA144" s="81">
        <v>0.0</v>
      </c>
      <c r="CB144" s="81">
        <v>0.0</v>
      </c>
      <c r="CC144" s="81">
        <v>0.0</v>
      </c>
      <c r="CD144" s="81">
        <v>0.0</v>
      </c>
      <c r="CE144" s="81">
        <v>0.0</v>
      </c>
      <c r="CF144" s="81">
        <v>0.0</v>
      </c>
      <c r="CG144" s="76">
        <v>0.0</v>
      </c>
      <c r="CH144" s="76">
        <v>0.0</v>
      </c>
      <c r="CI144" s="76">
        <v>0.0</v>
      </c>
      <c r="CJ144" s="76">
        <v>0.0</v>
      </c>
      <c r="CK144" s="76">
        <v>0.0</v>
      </c>
      <c r="CL144" s="76">
        <v>0.0</v>
      </c>
      <c r="CM144" s="76">
        <v>0.0</v>
      </c>
      <c r="CN144" s="76">
        <v>0.0</v>
      </c>
    </row>
    <row r="145" ht="15.75" customHeight="1">
      <c r="A145" s="15"/>
      <c r="B145" s="4" t="s">
        <v>237</v>
      </c>
      <c r="C145" s="82">
        <v>81005.0</v>
      </c>
      <c r="D145" s="82">
        <v>817108.0</v>
      </c>
      <c r="E145" s="82">
        <v>886448.0</v>
      </c>
      <c r="F145" s="82">
        <v>494971.0</v>
      </c>
      <c r="G145" s="76">
        <v>147599.0</v>
      </c>
      <c r="H145" s="76">
        <v>0.0</v>
      </c>
      <c r="I145" s="76">
        <v>0.0</v>
      </c>
      <c r="J145" s="76">
        <v>0.0</v>
      </c>
      <c r="K145" s="76">
        <v>0.0</v>
      </c>
      <c r="L145" s="76">
        <v>803910.0</v>
      </c>
      <c r="M145" s="76">
        <v>0.0</v>
      </c>
      <c r="N145" s="76">
        <v>317085.0</v>
      </c>
      <c r="O145" s="76">
        <v>1311743.0</v>
      </c>
      <c r="P145" s="76">
        <v>103788.0</v>
      </c>
      <c r="Q145" s="76">
        <v>1780825.0</v>
      </c>
      <c r="R145" s="76">
        <v>0.0</v>
      </c>
      <c r="S145" s="76">
        <v>0.0</v>
      </c>
      <c r="T145" s="76">
        <v>0.0</v>
      </c>
      <c r="U145" s="76">
        <v>0.0</v>
      </c>
      <c r="V145" s="76">
        <v>2051247.0</v>
      </c>
      <c r="W145" s="76">
        <v>336513.0</v>
      </c>
      <c r="X145" s="77">
        <v>634815.0</v>
      </c>
      <c r="Y145" s="77">
        <v>3346347.0</v>
      </c>
      <c r="Z145" s="77">
        <v>6596458.0</v>
      </c>
      <c r="AA145" s="77">
        <v>2002597.0</v>
      </c>
      <c r="AB145" s="77">
        <v>596202.0</v>
      </c>
      <c r="AC145" s="77">
        <v>6194386.0</v>
      </c>
      <c r="AD145" s="77">
        <v>3993847.0</v>
      </c>
      <c r="AE145" s="77">
        <v>0.0</v>
      </c>
      <c r="AF145" s="77">
        <v>1883842.0</v>
      </c>
      <c r="AG145" s="77">
        <v>1219326.0</v>
      </c>
      <c r="AH145" s="77">
        <v>1997153.0</v>
      </c>
      <c r="AI145" s="77">
        <v>2204519.0</v>
      </c>
      <c r="AJ145" s="77">
        <v>0.0</v>
      </c>
      <c r="AK145" s="77">
        <v>3139260.0</v>
      </c>
      <c r="AL145" s="77">
        <v>0.0</v>
      </c>
      <c r="AM145" s="77">
        <v>2744288.0</v>
      </c>
      <c r="AN145" s="77">
        <v>0.0</v>
      </c>
      <c r="AO145" s="77">
        <v>611221.0</v>
      </c>
      <c r="AP145" s="77">
        <v>999113.0</v>
      </c>
      <c r="AQ145" s="77">
        <v>1421689.0</v>
      </c>
      <c r="AR145" s="77">
        <v>1259265.0</v>
      </c>
      <c r="AS145" s="78">
        <v>5.3644251E7</v>
      </c>
      <c r="AT145" s="78">
        <v>0.0</v>
      </c>
      <c r="AU145" s="78">
        <v>7.1129589E7</v>
      </c>
      <c r="AV145" s="78">
        <v>7.1129589E7</v>
      </c>
      <c r="AW145" s="78">
        <v>0.0</v>
      </c>
      <c r="AX145" s="78">
        <v>0.0</v>
      </c>
      <c r="AY145" s="78">
        <v>0.0</v>
      </c>
      <c r="AZ145" s="78">
        <v>0.0</v>
      </c>
      <c r="BA145" s="78">
        <v>0.0</v>
      </c>
      <c r="BB145" s="78">
        <v>0.0</v>
      </c>
      <c r="BC145" s="78">
        <v>0.0</v>
      </c>
      <c r="BD145" s="78">
        <v>0.0</v>
      </c>
      <c r="BE145" s="79">
        <v>0.0</v>
      </c>
      <c r="BF145" s="79">
        <v>0.0</v>
      </c>
      <c r="BG145" s="79">
        <v>0.0</v>
      </c>
      <c r="BH145" s="79">
        <v>367791.0</v>
      </c>
      <c r="BI145" s="79">
        <v>0.0</v>
      </c>
      <c r="BJ145" s="79">
        <v>0.0</v>
      </c>
      <c r="BK145" s="79">
        <v>650195.0</v>
      </c>
      <c r="BL145" s="79">
        <v>0.0</v>
      </c>
      <c r="BM145" s="79">
        <v>0.0</v>
      </c>
      <c r="BN145" s="79">
        <v>0.0</v>
      </c>
      <c r="BO145" s="79">
        <v>0.0</v>
      </c>
      <c r="BP145" s="79">
        <v>0.0</v>
      </c>
      <c r="BQ145" s="81">
        <v>0.0</v>
      </c>
      <c r="BR145" s="81">
        <v>0.0</v>
      </c>
      <c r="BS145" s="81">
        <v>0.0</v>
      </c>
      <c r="BT145" s="81">
        <v>6081745.0</v>
      </c>
      <c r="BU145" s="81">
        <v>1.052854E7</v>
      </c>
      <c r="BV145" s="81">
        <v>632165.0</v>
      </c>
      <c r="BW145" s="81">
        <v>652657.0</v>
      </c>
      <c r="BX145" s="81">
        <v>271561.0</v>
      </c>
      <c r="BY145" s="81">
        <v>162892.0</v>
      </c>
      <c r="BZ145" s="81">
        <v>0.0</v>
      </c>
      <c r="CA145" s="81">
        <v>0.0</v>
      </c>
      <c r="CB145" s="81">
        <v>0.0</v>
      </c>
      <c r="CC145" s="81">
        <v>0.0</v>
      </c>
      <c r="CD145" s="81">
        <v>0.0</v>
      </c>
      <c r="CE145" s="81">
        <v>0.0</v>
      </c>
      <c r="CF145" s="81">
        <v>0.0</v>
      </c>
      <c r="CG145" s="76">
        <v>0.0</v>
      </c>
      <c r="CH145" s="76">
        <v>0.0</v>
      </c>
      <c r="CI145" s="76">
        <v>0.0</v>
      </c>
      <c r="CJ145" s="76">
        <v>0.0</v>
      </c>
      <c r="CK145" s="76">
        <v>0.0</v>
      </c>
      <c r="CL145" s="76">
        <v>0.0</v>
      </c>
      <c r="CM145" s="76">
        <v>0.0</v>
      </c>
      <c r="CN145" s="76">
        <v>0.0</v>
      </c>
    </row>
    <row r="146" ht="15.75" customHeight="1">
      <c r="A146" s="15"/>
      <c r="B146" s="4" t="s">
        <v>238</v>
      </c>
      <c r="C146" s="82">
        <v>0.0</v>
      </c>
      <c r="D146" s="82">
        <v>0.0</v>
      </c>
      <c r="E146" s="82">
        <f>32035+18701</f>
        <v>50736</v>
      </c>
      <c r="F146" s="82">
        <v>987293.0</v>
      </c>
      <c r="G146" s="75">
        <v>378686.0</v>
      </c>
      <c r="H146" s="75">
        <v>0.0</v>
      </c>
      <c r="I146" s="75">
        <v>32729.0</v>
      </c>
      <c r="J146" s="75">
        <v>0.0</v>
      </c>
      <c r="K146" s="75">
        <v>244244.0</v>
      </c>
      <c r="L146" s="76">
        <v>1195997.0</v>
      </c>
      <c r="M146" s="76">
        <v>0.0</v>
      </c>
      <c r="N146" s="86">
        <f>302681+194518</f>
        <v>497199</v>
      </c>
      <c r="O146" s="86">
        <f>850161</f>
        <v>850161</v>
      </c>
      <c r="P146" s="86">
        <f>183381+14621</f>
        <v>198002</v>
      </c>
      <c r="Q146" s="76">
        <v>0.0</v>
      </c>
      <c r="R146" s="76">
        <v>0.0</v>
      </c>
      <c r="S146" s="76">
        <v>0.0</v>
      </c>
      <c r="T146" s="76">
        <v>0.0</v>
      </c>
      <c r="U146" s="76">
        <v>0.0</v>
      </c>
      <c r="V146" s="76">
        <v>3501353.0</v>
      </c>
      <c r="W146" s="76">
        <v>448524.0</v>
      </c>
      <c r="X146" s="77">
        <v>573553.0</v>
      </c>
      <c r="Y146" s="77">
        <v>1238440.0</v>
      </c>
      <c r="Z146" s="77">
        <v>9467957.0</v>
      </c>
      <c r="AA146" s="87">
        <f>1092536+431394+28270+350805+618743+212069</f>
        <v>2733817</v>
      </c>
      <c r="AB146" s="77">
        <v>891261.0</v>
      </c>
      <c r="AC146" s="77">
        <v>2461831.0</v>
      </c>
      <c r="AD146" s="77">
        <v>8517438.0</v>
      </c>
      <c r="AE146" s="77">
        <v>0.0</v>
      </c>
      <c r="AF146" s="77">
        <v>4135546.0</v>
      </c>
      <c r="AG146" s="77">
        <v>2206892.0</v>
      </c>
      <c r="AH146" s="77">
        <v>3848218.0</v>
      </c>
      <c r="AI146" s="77">
        <v>111029.0</v>
      </c>
      <c r="AJ146" s="77">
        <v>5216598.0</v>
      </c>
      <c r="AK146" s="77">
        <v>2300260.0</v>
      </c>
      <c r="AL146" s="77">
        <v>3148678.0</v>
      </c>
      <c r="AM146" s="77">
        <v>4240089.0</v>
      </c>
      <c r="AN146" s="77">
        <v>1.4561734E7</v>
      </c>
      <c r="AO146" s="77">
        <v>1196542.0</v>
      </c>
      <c r="AP146" s="77">
        <v>3193332.0</v>
      </c>
      <c r="AQ146" s="77">
        <v>3457469.0</v>
      </c>
      <c r="AR146" s="77">
        <v>3119575.0</v>
      </c>
      <c r="AS146" s="78">
        <v>3.0272343E7</v>
      </c>
      <c r="AT146" s="78">
        <v>0.0</v>
      </c>
      <c r="AU146" s="78">
        <v>6.9244867E7</v>
      </c>
      <c r="AV146" s="78">
        <v>7.0199002E7</v>
      </c>
      <c r="AW146" s="78">
        <v>0.0</v>
      </c>
      <c r="AX146" s="78">
        <v>0.0</v>
      </c>
      <c r="AY146" s="78">
        <v>0.0</v>
      </c>
      <c r="AZ146" s="78">
        <v>0.0</v>
      </c>
      <c r="BA146" s="78">
        <v>0.0</v>
      </c>
      <c r="BB146" s="78">
        <v>0.0</v>
      </c>
      <c r="BC146" s="78">
        <v>0.0</v>
      </c>
      <c r="BD146" s="78">
        <v>0.0</v>
      </c>
      <c r="BE146" s="79">
        <v>0.0</v>
      </c>
      <c r="BF146" s="79">
        <v>322972.0</v>
      </c>
      <c r="BG146" s="79">
        <v>0.0</v>
      </c>
      <c r="BH146" s="79">
        <v>0.0</v>
      </c>
      <c r="BI146" s="79">
        <v>0.0</v>
      </c>
      <c r="BJ146" s="79">
        <v>0.0</v>
      </c>
      <c r="BK146" s="79">
        <v>0.0</v>
      </c>
      <c r="BL146" s="79">
        <v>0.0</v>
      </c>
      <c r="BM146" s="79">
        <v>0.0</v>
      </c>
      <c r="BN146" s="79">
        <v>0.0</v>
      </c>
      <c r="BO146" s="79">
        <v>0.0</v>
      </c>
      <c r="BP146" s="79">
        <v>0.0</v>
      </c>
      <c r="BQ146" s="81">
        <v>568574.0</v>
      </c>
      <c r="BR146" s="81">
        <v>0.0</v>
      </c>
      <c r="BS146" s="81">
        <v>0.0</v>
      </c>
      <c r="BT146" s="81">
        <v>1.0567204E7</v>
      </c>
      <c r="BU146" s="81">
        <v>1.8699287E7</v>
      </c>
      <c r="BV146" s="81">
        <v>1230056.0</v>
      </c>
      <c r="BW146" s="81">
        <v>983920.0</v>
      </c>
      <c r="BX146" s="81">
        <v>1173582.0</v>
      </c>
      <c r="BY146" s="81">
        <v>593432.0</v>
      </c>
      <c r="BZ146" s="81">
        <v>659323.0</v>
      </c>
      <c r="CA146" s="81">
        <v>276789.0</v>
      </c>
      <c r="CB146" s="81">
        <v>1249175.0</v>
      </c>
      <c r="CC146" s="81">
        <v>739951.0</v>
      </c>
      <c r="CD146" s="81">
        <v>1128772.0</v>
      </c>
      <c r="CE146" s="81">
        <v>0.0</v>
      </c>
      <c r="CF146" s="81">
        <v>0.0</v>
      </c>
      <c r="CG146" s="76">
        <v>0.0</v>
      </c>
      <c r="CH146" s="76">
        <v>0.0</v>
      </c>
      <c r="CI146" s="76">
        <v>0.0</v>
      </c>
      <c r="CJ146" s="76">
        <v>0.0</v>
      </c>
      <c r="CK146" s="76">
        <v>0.0</v>
      </c>
      <c r="CL146" s="76">
        <v>0.0</v>
      </c>
      <c r="CM146" s="76">
        <v>0.0</v>
      </c>
      <c r="CN146" s="76">
        <v>0.0</v>
      </c>
    </row>
    <row r="147" ht="15.75" customHeight="1">
      <c r="A147" s="15"/>
      <c r="B147" s="4" t="s">
        <v>239</v>
      </c>
      <c r="C147" s="82">
        <v>0.0</v>
      </c>
      <c r="D147" s="82">
        <v>0.0</v>
      </c>
      <c r="E147" s="82">
        <v>1313299.0</v>
      </c>
      <c r="F147" s="82">
        <v>543224.0</v>
      </c>
      <c r="G147" s="76">
        <v>950553.0</v>
      </c>
      <c r="H147" s="76">
        <v>0.0</v>
      </c>
      <c r="I147" s="76">
        <v>37834.0</v>
      </c>
      <c r="J147" s="76">
        <v>0.0</v>
      </c>
      <c r="K147" s="76">
        <v>197813.0</v>
      </c>
      <c r="L147" s="76">
        <v>1143795.0</v>
      </c>
      <c r="M147" s="76">
        <v>0.0</v>
      </c>
      <c r="N147" s="86">
        <f>246616+140391</f>
        <v>387007</v>
      </c>
      <c r="O147" s="86">
        <f>774763+425826</f>
        <v>1200589</v>
      </c>
      <c r="P147" s="86">
        <f>138424+34715</f>
        <v>173139</v>
      </c>
      <c r="Q147" s="76">
        <v>84864.0</v>
      </c>
      <c r="R147" s="76">
        <v>0.0</v>
      </c>
      <c r="S147" s="76">
        <v>0.0</v>
      </c>
      <c r="T147" s="76">
        <v>0.0</v>
      </c>
      <c r="U147" s="76">
        <v>0.0</v>
      </c>
      <c r="V147" s="76">
        <v>2369113.0</v>
      </c>
      <c r="W147" s="76">
        <v>326993.0</v>
      </c>
      <c r="X147" s="77">
        <v>817414.0</v>
      </c>
      <c r="Y147" s="77">
        <v>2357495.0</v>
      </c>
      <c r="Z147" s="77">
        <v>8162203.0</v>
      </c>
      <c r="AA147" s="77">
        <v>2481216.0</v>
      </c>
      <c r="AB147" s="77">
        <v>760797.0</v>
      </c>
      <c r="AC147" s="77">
        <v>2.2206537E7</v>
      </c>
      <c r="AD147" s="77">
        <v>5664177.0</v>
      </c>
      <c r="AE147" s="77">
        <v>0.0</v>
      </c>
      <c r="AF147" s="77">
        <v>3499242.0</v>
      </c>
      <c r="AG147" s="77">
        <v>1309707.0</v>
      </c>
      <c r="AH147" s="77">
        <v>2582488.0</v>
      </c>
      <c r="AI147" s="77">
        <v>106841.0</v>
      </c>
      <c r="AJ147" s="77">
        <v>2920155.0</v>
      </c>
      <c r="AK147" s="77">
        <v>0.0</v>
      </c>
      <c r="AL147" s="77">
        <v>4168427.0</v>
      </c>
      <c r="AM147" s="77">
        <v>2172560.0</v>
      </c>
      <c r="AN147" s="77">
        <v>1096862.0</v>
      </c>
      <c r="AO147" s="77">
        <v>659791.0</v>
      </c>
      <c r="AP147" s="77">
        <v>1288670.0</v>
      </c>
      <c r="AQ147" s="77">
        <v>1875025.0</v>
      </c>
      <c r="AR147" s="77">
        <v>1704571.0</v>
      </c>
      <c r="AS147" s="78">
        <v>4.9344992E7</v>
      </c>
      <c r="AT147" s="78">
        <v>0.0</v>
      </c>
      <c r="AU147" s="78">
        <v>8.1205244E7</v>
      </c>
      <c r="AV147" s="78">
        <v>8.1205244E7</v>
      </c>
      <c r="AW147" s="78">
        <v>0.0</v>
      </c>
      <c r="AX147" s="78">
        <v>0.0</v>
      </c>
      <c r="AY147" s="78">
        <v>0.0</v>
      </c>
      <c r="AZ147" s="78">
        <v>0.0</v>
      </c>
      <c r="BA147" s="78">
        <v>0.0</v>
      </c>
      <c r="BB147" s="78">
        <v>0.0</v>
      </c>
      <c r="BC147" s="78">
        <v>0.0</v>
      </c>
      <c r="BD147" s="78">
        <v>0.0</v>
      </c>
      <c r="BE147" s="79">
        <v>0.0</v>
      </c>
      <c r="BF147" s="79">
        <v>261761.0</v>
      </c>
      <c r="BG147" s="79">
        <v>0.0</v>
      </c>
      <c r="BH147" s="79">
        <v>0.0</v>
      </c>
      <c r="BI147" s="79">
        <v>0.0</v>
      </c>
      <c r="BJ147" s="79">
        <v>0.0</v>
      </c>
      <c r="BK147" s="79">
        <v>0.0</v>
      </c>
      <c r="BL147" s="79">
        <v>0.0</v>
      </c>
      <c r="BM147" s="79">
        <v>0.0</v>
      </c>
      <c r="BN147" s="79">
        <v>0.0</v>
      </c>
      <c r="BO147" s="79">
        <v>0.0</v>
      </c>
      <c r="BP147" s="79">
        <v>0.0</v>
      </c>
      <c r="BQ147" s="81">
        <v>503119.0</v>
      </c>
      <c r="BR147" s="81">
        <v>0.0</v>
      </c>
      <c r="BS147" s="81">
        <v>0.0</v>
      </c>
      <c r="BT147" s="81">
        <v>1.1749489E7</v>
      </c>
      <c r="BU147" s="81">
        <v>2.1832376E7</v>
      </c>
      <c r="BV147" s="81">
        <v>923725.0</v>
      </c>
      <c r="BW147" s="81">
        <v>858678.0</v>
      </c>
      <c r="BX147" s="81">
        <v>1011436.0</v>
      </c>
      <c r="BY147" s="81">
        <v>268029.0</v>
      </c>
      <c r="BZ147" s="81">
        <v>288574.0</v>
      </c>
      <c r="CA147" s="81">
        <v>0.0</v>
      </c>
      <c r="CB147" s="81">
        <v>774083.0</v>
      </c>
      <c r="CC147" s="81">
        <v>313574.0</v>
      </c>
      <c r="CD147" s="81">
        <v>778304.0</v>
      </c>
      <c r="CE147" s="81">
        <v>0.0</v>
      </c>
      <c r="CF147" s="81">
        <v>0.0</v>
      </c>
      <c r="CG147" s="76">
        <v>0.0</v>
      </c>
      <c r="CH147" s="76">
        <v>0.0</v>
      </c>
      <c r="CI147" s="76">
        <v>0.0</v>
      </c>
      <c r="CJ147" s="76">
        <v>0.0</v>
      </c>
      <c r="CK147" s="76">
        <v>0.0</v>
      </c>
      <c r="CL147" s="76">
        <v>0.0</v>
      </c>
      <c r="CM147" s="76">
        <v>0.0</v>
      </c>
      <c r="CN147" s="76">
        <v>0.0</v>
      </c>
    </row>
    <row r="148" ht="15.75" customHeight="1">
      <c r="A148" s="15"/>
      <c r="B148" s="4" t="s">
        <v>240</v>
      </c>
      <c r="C148" s="82">
        <v>0.0</v>
      </c>
      <c r="D148" s="82">
        <v>0.0</v>
      </c>
      <c r="E148" s="82">
        <v>1442694.0</v>
      </c>
      <c r="F148" s="82">
        <v>720145.0</v>
      </c>
      <c r="G148" s="76">
        <v>1565202.0</v>
      </c>
      <c r="H148" s="76">
        <v>0.0</v>
      </c>
      <c r="I148" s="76">
        <v>52428.0</v>
      </c>
      <c r="J148" s="76">
        <v>0.0</v>
      </c>
      <c r="K148" s="76">
        <v>279115.0</v>
      </c>
      <c r="L148" s="76">
        <v>1294716.0</v>
      </c>
      <c r="M148" s="76">
        <v>0.0</v>
      </c>
      <c r="N148" s="86">
        <f>294584+148242</f>
        <v>442826</v>
      </c>
      <c r="O148" s="86">
        <f>1274116+707940</f>
        <v>1982056</v>
      </c>
      <c r="P148" s="76">
        <v>118991.0</v>
      </c>
      <c r="Q148" s="76">
        <v>0.0</v>
      </c>
      <c r="R148" s="76">
        <v>0.0</v>
      </c>
      <c r="S148" s="76">
        <v>0.0</v>
      </c>
      <c r="T148" s="76">
        <v>0.0</v>
      </c>
      <c r="U148" s="76">
        <v>0.0</v>
      </c>
      <c r="V148" s="76">
        <v>2858942.0</v>
      </c>
      <c r="W148" s="76">
        <v>400253.0</v>
      </c>
      <c r="X148" s="77">
        <v>1834832.0</v>
      </c>
      <c r="Y148" s="77">
        <v>1952118.0</v>
      </c>
      <c r="Z148" s="77">
        <v>1.0866837E7</v>
      </c>
      <c r="AA148" s="77">
        <v>5078597.0</v>
      </c>
      <c r="AB148" s="77">
        <v>1019286.0</v>
      </c>
      <c r="AC148" s="77">
        <v>1.9680247E7</v>
      </c>
      <c r="AD148" s="77">
        <v>8371040.0</v>
      </c>
      <c r="AE148" s="77">
        <v>0.0</v>
      </c>
      <c r="AF148" s="77">
        <v>4709880.0</v>
      </c>
      <c r="AG148" s="77">
        <v>1818022.0</v>
      </c>
      <c r="AH148" s="77">
        <v>3132261.0</v>
      </c>
      <c r="AI148" s="77">
        <v>683319.0</v>
      </c>
      <c r="AJ148" s="77">
        <v>3415741.0</v>
      </c>
      <c r="AK148" s="77">
        <v>2168291.0</v>
      </c>
      <c r="AL148" s="77">
        <v>2815448.0</v>
      </c>
      <c r="AM148" s="77">
        <v>2567828.0</v>
      </c>
      <c r="AN148" s="77">
        <v>1298613.0</v>
      </c>
      <c r="AO148" s="77">
        <v>923793.0</v>
      </c>
      <c r="AP148" s="77">
        <v>2001710.0</v>
      </c>
      <c r="AQ148" s="77">
        <v>2297635.0</v>
      </c>
      <c r="AR148" s="77">
        <v>1982563.0</v>
      </c>
      <c r="AS148" s="78">
        <v>4.0738764E7</v>
      </c>
      <c r="AT148" s="78">
        <v>0.0</v>
      </c>
      <c r="AU148" s="78">
        <v>7.1799243E7</v>
      </c>
      <c r="AV148" s="78">
        <v>7.3351099E7</v>
      </c>
      <c r="AW148" s="78">
        <v>0.0</v>
      </c>
      <c r="AX148" s="78">
        <v>0.0</v>
      </c>
      <c r="AY148" s="78">
        <v>0.0</v>
      </c>
      <c r="AZ148" s="78">
        <v>0.0</v>
      </c>
      <c r="BA148" s="78">
        <v>0.0</v>
      </c>
      <c r="BB148" s="78">
        <v>0.0</v>
      </c>
      <c r="BC148" s="78">
        <v>0.0</v>
      </c>
      <c r="BD148" s="78">
        <v>0.0</v>
      </c>
      <c r="BE148" s="79">
        <v>0.0</v>
      </c>
      <c r="BF148" s="79">
        <v>69553.0</v>
      </c>
      <c r="BG148" s="79">
        <v>0.0</v>
      </c>
      <c r="BH148" s="79">
        <v>0.0</v>
      </c>
      <c r="BI148" s="79">
        <v>0.0</v>
      </c>
      <c r="BJ148" s="79">
        <v>0.0</v>
      </c>
      <c r="BK148" s="79">
        <v>0.0</v>
      </c>
      <c r="BL148" s="79">
        <v>0.0</v>
      </c>
      <c r="BM148" s="79">
        <v>0.0</v>
      </c>
      <c r="BN148" s="79">
        <v>0.0</v>
      </c>
      <c r="BO148" s="79">
        <v>0.0</v>
      </c>
      <c r="BP148" s="79">
        <v>0.0</v>
      </c>
      <c r="BQ148" s="81">
        <v>344956.0</v>
      </c>
      <c r="BR148" s="81">
        <v>0.0</v>
      </c>
      <c r="BS148" s="81">
        <v>0.0</v>
      </c>
      <c r="BT148" s="81">
        <v>2.5360689E7</v>
      </c>
      <c r="BU148" s="81">
        <v>2.4469402E7</v>
      </c>
      <c r="BV148" s="81">
        <v>1337405.0</v>
      </c>
      <c r="BW148" s="81">
        <v>1420921.0</v>
      </c>
      <c r="BX148" s="81">
        <v>583683.0</v>
      </c>
      <c r="BY148" s="81">
        <v>740309.0</v>
      </c>
      <c r="BZ148" s="81">
        <v>342546.0</v>
      </c>
      <c r="CA148" s="81">
        <v>638724.0</v>
      </c>
      <c r="CB148" s="81">
        <v>1498185.0</v>
      </c>
      <c r="CC148" s="81">
        <v>811689.0</v>
      </c>
      <c r="CD148" s="81">
        <v>1481323.0</v>
      </c>
      <c r="CE148" s="81">
        <v>0.0</v>
      </c>
      <c r="CF148" s="81">
        <v>0.0</v>
      </c>
      <c r="CG148" s="76">
        <v>0.0</v>
      </c>
      <c r="CH148" s="76">
        <v>0.0</v>
      </c>
      <c r="CI148" s="76">
        <v>0.0</v>
      </c>
      <c r="CJ148" s="76">
        <v>0.0</v>
      </c>
      <c r="CK148" s="76">
        <v>0.0</v>
      </c>
      <c r="CL148" s="76">
        <v>0.0</v>
      </c>
      <c r="CM148" s="76">
        <v>0.0</v>
      </c>
      <c r="CN148" s="76">
        <v>0.0</v>
      </c>
    </row>
    <row r="149" ht="15.75" customHeight="1">
      <c r="A149" s="15"/>
      <c r="B149" s="4" t="s">
        <v>241</v>
      </c>
      <c r="C149" s="82">
        <v>0.0</v>
      </c>
      <c r="D149" s="82">
        <v>1109479.0</v>
      </c>
      <c r="E149" s="82">
        <v>114380.0</v>
      </c>
      <c r="F149" s="82">
        <v>869396.0</v>
      </c>
      <c r="G149" s="76">
        <v>1481629.0</v>
      </c>
      <c r="H149" s="76">
        <v>71977.0</v>
      </c>
      <c r="I149" s="76">
        <v>62766.0</v>
      </c>
      <c r="J149" s="76">
        <v>431502.0</v>
      </c>
      <c r="K149" s="76">
        <v>306991.0</v>
      </c>
      <c r="L149" s="76">
        <v>8740663.0</v>
      </c>
      <c r="M149" s="76">
        <v>58022.0</v>
      </c>
      <c r="N149" s="76">
        <v>1985112.0</v>
      </c>
      <c r="O149" s="76">
        <v>250895.0</v>
      </c>
      <c r="P149" s="76">
        <v>244551.0</v>
      </c>
      <c r="Q149" s="76">
        <v>0.0</v>
      </c>
      <c r="R149" s="76">
        <v>0.0</v>
      </c>
      <c r="S149" s="76">
        <v>0.0</v>
      </c>
      <c r="T149" s="76">
        <v>0.0</v>
      </c>
      <c r="U149" s="76">
        <v>3641339.0</v>
      </c>
      <c r="V149" s="76">
        <v>3641339.0</v>
      </c>
      <c r="W149" s="76">
        <v>575286.0</v>
      </c>
      <c r="X149" s="77">
        <v>379930.0</v>
      </c>
      <c r="Y149" s="77">
        <v>868618.0</v>
      </c>
      <c r="Z149" s="77">
        <v>3951853.0</v>
      </c>
      <c r="AA149" s="77">
        <v>515637.0</v>
      </c>
      <c r="AB149" s="77">
        <v>767973.0</v>
      </c>
      <c r="AC149" s="77">
        <v>4003914.0</v>
      </c>
      <c r="AD149" s="77">
        <v>904679.0</v>
      </c>
      <c r="AE149" s="77">
        <v>3294770.0</v>
      </c>
      <c r="AF149" s="77">
        <v>879834.0</v>
      </c>
      <c r="AG149" s="77">
        <v>1855653.0</v>
      </c>
      <c r="AH149" s="77">
        <v>2054292.0</v>
      </c>
      <c r="AI149" s="77">
        <v>0.0</v>
      </c>
      <c r="AJ149" s="77">
        <v>3500494.0</v>
      </c>
      <c r="AK149" s="77">
        <v>1837901.0</v>
      </c>
      <c r="AL149" s="77">
        <v>2006425.0</v>
      </c>
      <c r="AM149" s="77">
        <v>2184402.0</v>
      </c>
      <c r="AN149" s="77">
        <v>556530.0</v>
      </c>
      <c r="AO149" s="77">
        <f>423813+398826</f>
        <v>822639</v>
      </c>
      <c r="AP149" s="77">
        <v>2109992.0</v>
      </c>
      <c r="AQ149" s="77">
        <v>1939096.0</v>
      </c>
      <c r="AR149" s="77">
        <v>1762028.0</v>
      </c>
      <c r="AS149" s="78">
        <v>3.1119556E7</v>
      </c>
      <c r="AT149" s="78">
        <v>0.0</v>
      </c>
      <c r="AU149" s="78">
        <v>6.8465611E7</v>
      </c>
      <c r="AV149" s="78">
        <v>6.8465611E7</v>
      </c>
      <c r="AW149" s="78">
        <v>0.0</v>
      </c>
      <c r="AX149" s="78">
        <v>0.0</v>
      </c>
      <c r="AY149" s="78">
        <v>0.0</v>
      </c>
      <c r="AZ149" s="78">
        <v>0.0</v>
      </c>
      <c r="BA149" s="78">
        <v>0.0</v>
      </c>
      <c r="BB149" s="78">
        <v>0.0</v>
      </c>
      <c r="BC149" s="78">
        <v>0.0</v>
      </c>
      <c r="BD149" s="78">
        <v>0.0</v>
      </c>
      <c r="BE149" s="79">
        <v>0.0</v>
      </c>
      <c r="BF149" s="79">
        <v>949442.0</v>
      </c>
      <c r="BG149" s="79">
        <v>0.0</v>
      </c>
      <c r="BH149" s="79">
        <v>1855653.0</v>
      </c>
      <c r="BI149" s="79">
        <v>0.0</v>
      </c>
      <c r="BJ149" s="79">
        <v>0.0</v>
      </c>
      <c r="BK149" s="79">
        <v>3642640.0</v>
      </c>
      <c r="BL149" s="79">
        <v>47706.0</v>
      </c>
      <c r="BM149" s="79">
        <v>0.0</v>
      </c>
      <c r="BN149" s="79">
        <v>0.0</v>
      </c>
      <c r="BO149" s="79">
        <v>0.0</v>
      </c>
      <c r="BP149" s="79">
        <v>0.0</v>
      </c>
      <c r="BQ149" s="81">
        <v>0.0</v>
      </c>
      <c r="BR149" s="81">
        <v>0.0</v>
      </c>
      <c r="BS149" s="81">
        <v>0.0</v>
      </c>
      <c r="BT149" s="81">
        <v>7051278.0</v>
      </c>
      <c r="BU149" s="81">
        <v>1.3602537E7</v>
      </c>
      <c r="BV149" s="81">
        <v>486624.0</v>
      </c>
      <c r="BW149" s="81">
        <v>477576.0</v>
      </c>
      <c r="BX149" s="81">
        <v>0.0</v>
      </c>
      <c r="BY149" s="81">
        <v>491235.0</v>
      </c>
      <c r="BZ149" s="81">
        <v>858366.0</v>
      </c>
      <c r="CA149" s="81">
        <v>306067.0</v>
      </c>
      <c r="CB149" s="81">
        <v>634985.0</v>
      </c>
      <c r="CC149" s="81">
        <v>602036.0</v>
      </c>
      <c r="CD149" s="81">
        <v>645863.0</v>
      </c>
      <c r="CE149" s="81">
        <v>0.0</v>
      </c>
      <c r="CF149" s="81">
        <v>0.0</v>
      </c>
      <c r="CG149" s="76">
        <v>0.0</v>
      </c>
      <c r="CH149" s="76">
        <v>0.0</v>
      </c>
      <c r="CI149" s="76">
        <v>0.0</v>
      </c>
      <c r="CJ149" s="76">
        <v>0.0</v>
      </c>
      <c r="CK149" s="76">
        <v>0.0</v>
      </c>
      <c r="CL149" s="76">
        <v>0.0</v>
      </c>
      <c r="CM149" s="76">
        <v>0.0</v>
      </c>
      <c r="CN149" s="76">
        <v>0.0</v>
      </c>
    </row>
    <row r="150" ht="15.75" customHeight="1">
      <c r="A150" s="16"/>
      <c r="B150" s="53" t="s">
        <v>288</v>
      </c>
      <c r="C150" s="82">
        <v>0.0</v>
      </c>
      <c r="D150" s="82">
        <v>1128977.0</v>
      </c>
      <c r="E150" s="82">
        <v>254702.0</v>
      </c>
      <c r="F150" s="82">
        <v>60732.0</v>
      </c>
      <c r="G150" s="76">
        <v>119113.0</v>
      </c>
      <c r="H150" s="76">
        <v>23923.0</v>
      </c>
      <c r="I150" s="76">
        <v>0.0</v>
      </c>
      <c r="J150" s="76">
        <v>51350.0</v>
      </c>
      <c r="K150" s="76">
        <v>0.0</v>
      </c>
      <c r="L150" s="76">
        <v>0.0</v>
      </c>
      <c r="M150" s="76">
        <v>419033.0</v>
      </c>
      <c r="N150" s="76">
        <v>64966.0</v>
      </c>
      <c r="O150" s="76">
        <v>35605.0</v>
      </c>
      <c r="P150" s="76">
        <v>34252.0</v>
      </c>
      <c r="Q150" s="76">
        <v>0.0</v>
      </c>
      <c r="R150" s="76">
        <v>0.0</v>
      </c>
      <c r="S150" s="76">
        <v>0.0</v>
      </c>
      <c r="T150" s="76">
        <v>0.0</v>
      </c>
      <c r="U150" s="76">
        <v>147302.0</v>
      </c>
      <c r="V150" s="76">
        <v>147302.0</v>
      </c>
      <c r="W150" s="76">
        <v>25486.0</v>
      </c>
      <c r="X150" s="77">
        <v>1342694.0</v>
      </c>
      <c r="Y150" s="77">
        <v>61262.0</v>
      </c>
      <c r="Z150" s="77">
        <v>283228.0</v>
      </c>
      <c r="AA150" s="77">
        <v>0.0</v>
      </c>
      <c r="AB150" s="77">
        <v>0.0</v>
      </c>
      <c r="AC150" s="77">
        <v>224987.0</v>
      </c>
      <c r="AD150" s="77">
        <v>0.0</v>
      </c>
      <c r="AE150" s="77">
        <v>436871.0</v>
      </c>
      <c r="AF150" s="77">
        <v>88954.0</v>
      </c>
      <c r="AG150" s="77">
        <v>78469.0</v>
      </c>
      <c r="AH150" s="77">
        <v>320191.0</v>
      </c>
      <c r="AI150" s="77">
        <v>0.0</v>
      </c>
      <c r="AJ150" s="77">
        <v>331167.0</v>
      </c>
      <c r="AK150" s="77">
        <v>345462.0</v>
      </c>
      <c r="AL150" s="77">
        <v>0.0</v>
      </c>
      <c r="AM150" s="77">
        <v>429473.0</v>
      </c>
      <c r="AN150" s="77">
        <v>0.0</v>
      </c>
      <c r="AO150" s="77">
        <v>0.0</v>
      </c>
      <c r="AP150" s="77">
        <v>0.0</v>
      </c>
      <c r="AQ150" s="77">
        <v>151285.0</v>
      </c>
      <c r="AR150" s="77">
        <v>0.0</v>
      </c>
      <c r="AS150" s="78">
        <v>6.3410022E7</v>
      </c>
      <c r="AT150" s="78">
        <v>0.0</v>
      </c>
      <c r="AU150" s="78">
        <v>8.3735115E7</v>
      </c>
      <c r="AV150" s="78">
        <v>8.3735115E7</v>
      </c>
      <c r="AW150" s="78">
        <v>0.0</v>
      </c>
      <c r="AX150" s="78">
        <v>0.0</v>
      </c>
      <c r="AY150" s="78">
        <v>0.0</v>
      </c>
      <c r="AZ150" s="78">
        <v>0.0</v>
      </c>
      <c r="BA150" s="78">
        <v>0.0</v>
      </c>
      <c r="BB150" s="78">
        <v>0.0</v>
      </c>
      <c r="BC150" s="78">
        <v>0.0</v>
      </c>
      <c r="BD150" s="78">
        <v>0.0</v>
      </c>
      <c r="BE150" s="79">
        <v>0.0</v>
      </c>
      <c r="BF150" s="79">
        <v>0.0</v>
      </c>
      <c r="BG150" s="79">
        <v>0.0</v>
      </c>
      <c r="BH150" s="79">
        <v>78478.0</v>
      </c>
      <c r="BI150" s="79">
        <v>0.0</v>
      </c>
      <c r="BJ150" s="79">
        <v>0.0</v>
      </c>
      <c r="BK150" s="79">
        <v>146002.0</v>
      </c>
      <c r="BL150" s="79">
        <v>0.0</v>
      </c>
      <c r="BM150" s="79">
        <v>0.0</v>
      </c>
      <c r="BN150" s="79">
        <v>0.0</v>
      </c>
      <c r="BO150" s="79">
        <v>0.0</v>
      </c>
      <c r="BP150" s="79">
        <v>0.0</v>
      </c>
      <c r="BQ150" s="81">
        <v>0.0</v>
      </c>
      <c r="BR150" s="81">
        <v>0.0</v>
      </c>
      <c r="BS150" s="81">
        <v>0.0</v>
      </c>
      <c r="BT150" s="81">
        <v>371799.0</v>
      </c>
      <c r="BU150" s="81">
        <v>444113.0</v>
      </c>
      <c r="BV150" s="81">
        <v>168263.0</v>
      </c>
      <c r="BW150" s="81">
        <v>166169.0</v>
      </c>
      <c r="BX150" s="81">
        <v>0.0</v>
      </c>
      <c r="BY150" s="81">
        <v>0.0</v>
      </c>
      <c r="BZ150" s="81">
        <v>66031.0</v>
      </c>
      <c r="CA150" s="81">
        <v>0.0</v>
      </c>
      <c r="CB150" s="81">
        <v>47779.0</v>
      </c>
      <c r="CC150" s="81">
        <v>0.0</v>
      </c>
      <c r="CD150" s="81">
        <v>0.0</v>
      </c>
      <c r="CE150" s="81">
        <v>0.0</v>
      </c>
      <c r="CF150" s="81">
        <v>0.0</v>
      </c>
      <c r="CG150" s="76">
        <v>0.0</v>
      </c>
      <c r="CH150" s="76">
        <v>0.0</v>
      </c>
      <c r="CI150" s="76">
        <v>0.0</v>
      </c>
      <c r="CJ150" s="76">
        <v>0.0</v>
      </c>
      <c r="CK150" s="76">
        <v>0.0</v>
      </c>
      <c r="CL150" s="76">
        <v>0.0</v>
      </c>
      <c r="CM150" s="76">
        <v>0.0</v>
      </c>
      <c r="CN150" s="76">
        <v>0.0</v>
      </c>
    </row>
    <row r="151" ht="15.75" customHeight="1">
      <c r="A151" s="8" t="s">
        <v>43</v>
      </c>
      <c r="B151" s="4" t="s">
        <v>243</v>
      </c>
      <c r="C151" s="82">
        <v>155867.0</v>
      </c>
      <c r="D151" s="82">
        <v>1314416.0</v>
      </c>
      <c r="E151" s="82">
        <v>2525797.0</v>
      </c>
      <c r="F151" s="82">
        <v>1324709.0</v>
      </c>
      <c r="G151" s="76">
        <v>1030412.0</v>
      </c>
      <c r="H151" s="76">
        <v>76612.0</v>
      </c>
      <c r="I151" s="76">
        <v>75282.0</v>
      </c>
      <c r="J151" s="76">
        <v>690447.0</v>
      </c>
      <c r="K151" s="76">
        <v>2218795.0</v>
      </c>
      <c r="L151" s="76">
        <v>1777533.0</v>
      </c>
      <c r="M151" s="76">
        <v>303903.0</v>
      </c>
      <c r="N151" s="76">
        <v>1150204.0</v>
      </c>
      <c r="O151" s="76">
        <v>5513342.0</v>
      </c>
      <c r="P151" s="76">
        <v>940479.0</v>
      </c>
      <c r="Q151" s="76">
        <v>2366229.0</v>
      </c>
      <c r="R151" s="76">
        <v>0.0</v>
      </c>
      <c r="S151" s="76">
        <v>113056.0</v>
      </c>
      <c r="T151" s="76">
        <v>0.0</v>
      </c>
      <c r="U151" s="76">
        <v>0.0</v>
      </c>
      <c r="V151" s="76">
        <v>4314109.0</v>
      </c>
      <c r="W151" s="76">
        <v>797436.0</v>
      </c>
      <c r="X151" s="77">
        <v>624714.0</v>
      </c>
      <c r="Y151" s="77">
        <v>2391152.0</v>
      </c>
      <c r="Z151" s="77">
        <v>6799827.0</v>
      </c>
      <c r="AA151" s="77">
        <v>2279388.0</v>
      </c>
      <c r="AB151" s="77">
        <v>1176907.0</v>
      </c>
      <c r="AC151" s="77">
        <v>2.1579545E7</v>
      </c>
      <c r="AD151" s="77">
        <v>3440411.0</v>
      </c>
      <c r="AE151" s="77">
        <v>1684257.0</v>
      </c>
      <c r="AF151" s="77">
        <v>4068105.0</v>
      </c>
      <c r="AG151" s="77">
        <v>5775407.0</v>
      </c>
      <c r="AH151" s="77">
        <v>2526904.0</v>
      </c>
      <c r="AI151" s="77">
        <v>4202971.0</v>
      </c>
      <c r="AJ151" s="77">
        <v>0.0</v>
      </c>
      <c r="AK151" s="77">
        <v>5364402.0</v>
      </c>
      <c r="AL151" s="77">
        <v>0.0</v>
      </c>
      <c r="AM151" s="77">
        <v>3395128.0</v>
      </c>
      <c r="AN151" s="77">
        <v>935852.0</v>
      </c>
      <c r="AO151" s="77">
        <v>1606285.0</v>
      </c>
      <c r="AP151" s="77">
        <v>2201294.0</v>
      </c>
      <c r="AQ151" s="77">
        <v>3936276.0</v>
      </c>
      <c r="AR151" s="77">
        <v>2857508.0</v>
      </c>
      <c r="AS151" s="78">
        <v>1.03655863E8</v>
      </c>
      <c r="AT151" s="78">
        <v>0.0</v>
      </c>
      <c r="AU151" s="78">
        <v>5.2560972E7</v>
      </c>
      <c r="AV151" s="78">
        <v>5.2560972E7</v>
      </c>
      <c r="AW151" s="78">
        <v>0.0</v>
      </c>
      <c r="AX151" s="78">
        <v>0.0</v>
      </c>
      <c r="AY151" s="78">
        <v>0.0</v>
      </c>
      <c r="AZ151" s="78">
        <v>0.0</v>
      </c>
      <c r="BA151" s="78">
        <v>0.0</v>
      </c>
      <c r="BB151" s="78">
        <v>0.0</v>
      </c>
      <c r="BC151" s="78">
        <v>0.0</v>
      </c>
      <c r="BD151" s="78">
        <v>0.0</v>
      </c>
      <c r="BE151" s="79">
        <v>0.0</v>
      </c>
      <c r="BF151" s="79">
        <v>0.0</v>
      </c>
      <c r="BG151" s="79">
        <v>0.0</v>
      </c>
      <c r="BH151" s="79">
        <v>141472.0</v>
      </c>
      <c r="BI151" s="79">
        <v>2020148.0</v>
      </c>
      <c r="BJ151" s="79">
        <v>0.0</v>
      </c>
      <c r="BK151" s="79">
        <v>4315224.0</v>
      </c>
      <c r="BL151" s="79">
        <v>0.0</v>
      </c>
      <c r="BM151" s="79">
        <v>0.0</v>
      </c>
      <c r="BN151" s="79">
        <v>0.0</v>
      </c>
      <c r="BO151" s="79">
        <v>0.0</v>
      </c>
      <c r="BP151" s="79">
        <v>0.0</v>
      </c>
      <c r="BQ151" s="81">
        <v>0.0</v>
      </c>
      <c r="BR151" s="81">
        <v>0.0</v>
      </c>
      <c r="BS151" s="81">
        <v>0.0</v>
      </c>
      <c r="BT151" s="81">
        <v>9291586.0</v>
      </c>
      <c r="BU151" s="81">
        <v>2.1368316E7</v>
      </c>
      <c r="BV151" s="81">
        <v>772124.0</v>
      </c>
      <c r="BW151" s="81">
        <v>849210.0</v>
      </c>
      <c r="BX151" s="81">
        <v>1313503.0</v>
      </c>
      <c r="BY151" s="81">
        <v>288807.0</v>
      </c>
      <c r="BZ151" s="81">
        <v>172222.0</v>
      </c>
      <c r="CA151" s="81">
        <v>248114.0</v>
      </c>
      <c r="CB151" s="81">
        <v>428134.0</v>
      </c>
      <c r="CC151" s="81">
        <v>755892.0</v>
      </c>
      <c r="CD151" s="81">
        <v>0.0</v>
      </c>
      <c r="CE151" s="81">
        <v>0.0</v>
      </c>
      <c r="CF151" s="81">
        <v>0.0</v>
      </c>
      <c r="CG151" s="76">
        <v>0.0</v>
      </c>
      <c r="CH151" s="76">
        <v>0.0</v>
      </c>
      <c r="CI151" s="76">
        <v>0.0</v>
      </c>
      <c r="CJ151" s="76">
        <v>0.0</v>
      </c>
      <c r="CK151" s="76">
        <v>0.0</v>
      </c>
      <c r="CL151" s="76">
        <v>0.0</v>
      </c>
      <c r="CM151" s="76">
        <v>0.0</v>
      </c>
      <c r="CN151" s="76">
        <v>0.0</v>
      </c>
    </row>
    <row r="152" ht="15.75" customHeight="1">
      <c r="A152" s="15"/>
      <c r="B152" s="4" t="s">
        <v>244</v>
      </c>
      <c r="C152" s="82">
        <v>17298.0</v>
      </c>
      <c r="D152" s="82">
        <v>1642294.0</v>
      </c>
      <c r="E152" s="82">
        <v>2444568.0</v>
      </c>
      <c r="F152" s="82">
        <v>2378756.0</v>
      </c>
      <c r="G152" s="76">
        <v>1751002.0</v>
      </c>
      <c r="H152" s="76">
        <v>116174.0</v>
      </c>
      <c r="I152" s="76">
        <v>136024.0</v>
      </c>
      <c r="J152" s="76">
        <v>1183722.0</v>
      </c>
      <c r="K152" s="76">
        <v>1544448.0</v>
      </c>
      <c r="L152" s="76">
        <v>2605782.0</v>
      </c>
      <c r="M152" s="76">
        <v>501132.0</v>
      </c>
      <c r="N152" s="76">
        <v>1574020.0</v>
      </c>
      <c r="O152" s="76">
        <v>1.0276713E7</v>
      </c>
      <c r="P152" s="76">
        <v>1643813.0</v>
      </c>
      <c r="Q152" s="76">
        <v>3493802.0</v>
      </c>
      <c r="R152" s="76">
        <v>0.0</v>
      </c>
      <c r="S152" s="76">
        <v>141273.0</v>
      </c>
      <c r="T152" s="76">
        <v>0.0</v>
      </c>
      <c r="U152" s="76">
        <v>0.0</v>
      </c>
      <c r="V152" s="76">
        <v>7816424.0</v>
      </c>
      <c r="W152" s="76">
        <v>1462805.0</v>
      </c>
      <c r="X152" s="77">
        <v>5816002.0</v>
      </c>
      <c r="Y152" s="77">
        <v>1511406.0</v>
      </c>
      <c r="Z152" s="77">
        <v>6523357.0</v>
      </c>
      <c r="AA152" s="77">
        <v>1845916.0</v>
      </c>
      <c r="AB152" s="77">
        <v>1709480.0</v>
      </c>
      <c r="AC152" s="77">
        <v>2.1451122E7</v>
      </c>
      <c r="AD152" s="77">
        <v>2272629.0</v>
      </c>
      <c r="AE152" s="77">
        <v>3954710.0</v>
      </c>
      <c r="AF152" s="77">
        <v>4312024.0</v>
      </c>
      <c r="AG152" s="77">
        <v>3326076.0</v>
      </c>
      <c r="AH152" s="77">
        <v>3410676.0</v>
      </c>
      <c r="AI152" s="77">
        <v>6057452.0</v>
      </c>
      <c r="AJ152" s="77">
        <v>0.0</v>
      </c>
      <c r="AK152" s="77">
        <v>4386280.0</v>
      </c>
      <c r="AL152" s="77">
        <v>3331556.0</v>
      </c>
      <c r="AM152" s="77">
        <v>5716507.0</v>
      </c>
      <c r="AN152" s="77">
        <v>0.0</v>
      </c>
      <c r="AO152" s="77">
        <v>2371680.0</v>
      </c>
      <c r="AP152" s="77">
        <v>2848360.0</v>
      </c>
      <c r="AQ152" s="77">
        <v>6228117.0</v>
      </c>
      <c r="AR152" s="77">
        <v>4021011.0</v>
      </c>
      <c r="AS152" s="78">
        <v>8.0291538E7</v>
      </c>
      <c r="AT152" s="78">
        <v>0.0</v>
      </c>
      <c r="AU152" s="78">
        <v>8.238926E7</v>
      </c>
      <c r="AV152" s="78">
        <v>8.238926E7</v>
      </c>
      <c r="AW152" s="78">
        <v>0.0</v>
      </c>
      <c r="AX152" s="78">
        <v>0.0</v>
      </c>
      <c r="AY152" s="78">
        <v>0.0</v>
      </c>
      <c r="AZ152" s="78">
        <v>0.0</v>
      </c>
      <c r="BA152" s="78">
        <v>0.0</v>
      </c>
      <c r="BB152" s="78">
        <v>0.0</v>
      </c>
      <c r="BC152" s="78">
        <v>0.0</v>
      </c>
      <c r="BD152" s="78">
        <v>0.0</v>
      </c>
      <c r="BE152" s="79">
        <v>0.0</v>
      </c>
      <c r="BF152" s="79">
        <v>0.0</v>
      </c>
      <c r="BG152" s="79">
        <v>0.0</v>
      </c>
      <c r="BH152" s="79">
        <v>256613.0</v>
      </c>
      <c r="BI152" s="79">
        <v>3328387.0</v>
      </c>
      <c r="BJ152" s="79">
        <v>0.0</v>
      </c>
      <c r="BK152" s="79">
        <v>7816424.0</v>
      </c>
      <c r="BL152" s="79">
        <v>0.0</v>
      </c>
      <c r="BM152" s="79">
        <v>0.0</v>
      </c>
      <c r="BN152" s="79">
        <v>0.0</v>
      </c>
      <c r="BO152" s="79">
        <v>0.0</v>
      </c>
      <c r="BP152" s="79">
        <v>0.0</v>
      </c>
      <c r="BQ152" s="81">
        <v>0.0</v>
      </c>
      <c r="BR152" s="81">
        <v>0.0</v>
      </c>
      <c r="BS152" s="81">
        <v>0.0</v>
      </c>
      <c r="BT152" s="81">
        <v>7334591.0</v>
      </c>
      <c r="BU152" s="81">
        <v>7847092.0</v>
      </c>
      <c r="BV152" s="81">
        <v>1090028.0</v>
      </c>
      <c r="BW152" s="81">
        <v>1073751.0</v>
      </c>
      <c r="BX152" s="81">
        <v>1305160.0</v>
      </c>
      <c r="BY152" s="81">
        <v>424894.0</v>
      </c>
      <c r="BZ152" s="81">
        <v>1088752.0</v>
      </c>
      <c r="CA152" s="81">
        <v>355517.0</v>
      </c>
      <c r="CB152" s="81">
        <v>337220.0</v>
      </c>
      <c r="CC152" s="81">
        <v>1064193.0</v>
      </c>
      <c r="CD152" s="81">
        <v>0.0</v>
      </c>
      <c r="CE152" s="81">
        <v>0.0</v>
      </c>
      <c r="CF152" s="81">
        <v>0.0</v>
      </c>
      <c r="CG152" s="76">
        <v>0.0</v>
      </c>
      <c r="CH152" s="76">
        <v>0.0</v>
      </c>
      <c r="CI152" s="76">
        <v>0.0</v>
      </c>
      <c r="CJ152" s="76">
        <v>0.0</v>
      </c>
      <c r="CK152" s="76">
        <v>0.0</v>
      </c>
      <c r="CL152" s="76">
        <v>0.0</v>
      </c>
      <c r="CM152" s="76">
        <v>0.0</v>
      </c>
      <c r="CN152" s="76">
        <v>0.0</v>
      </c>
    </row>
    <row r="153" ht="15.75" customHeight="1">
      <c r="A153" s="15"/>
      <c r="B153" s="4" t="s">
        <v>245</v>
      </c>
      <c r="C153" s="82">
        <v>260250.0</v>
      </c>
      <c r="D153" s="82">
        <v>1360694.0</v>
      </c>
      <c r="E153" s="82">
        <v>3295708.0</v>
      </c>
      <c r="F153" s="82">
        <v>2361980.0</v>
      </c>
      <c r="G153" s="76">
        <v>2330731.0</v>
      </c>
      <c r="H153" s="76">
        <v>191636.0</v>
      </c>
      <c r="I153" s="76">
        <v>162209.0</v>
      </c>
      <c r="J153" s="76">
        <v>1944858.0</v>
      </c>
      <c r="K153" s="76">
        <v>2218795.0</v>
      </c>
      <c r="L153" s="76">
        <v>3676586.0</v>
      </c>
      <c r="M153" s="76">
        <v>1598911.0</v>
      </c>
      <c r="N153" s="76">
        <v>2344627.0</v>
      </c>
      <c r="O153" s="76">
        <v>1.3574748E7</v>
      </c>
      <c r="P153" s="76">
        <v>3025611.0</v>
      </c>
      <c r="Q153" s="76">
        <v>4947619.0</v>
      </c>
      <c r="R153" s="76">
        <v>0.0</v>
      </c>
      <c r="S153" s="76">
        <v>287500.0</v>
      </c>
      <c r="T153" s="76">
        <v>0.0</v>
      </c>
      <c r="U153" s="76">
        <v>0.0</v>
      </c>
      <c r="V153" s="76">
        <v>9866152.0</v>
      </c>
      <c r="W153" s="76">
        <v>2538281.0</v>
      </c>
      <c r="X153" s="77">
        <v>3.0579668E7</v>
      </c>
      <c r="Y153" s="77">
        <v>2191465.0</v>
      </c>
      <c r="Z153" s="77">
        <v>817180.0</v>
      </c>
      <c r="AA153" s="77">
        <v>109907.0</v>
      </c>
      <c r="AB153" s="77">
        <v>1867188.0</v>
      </c>
      <c r="AC153" s="77">
        <v>3.0105104E7</v>
      </c>
      <c r="AD153" s="77">
        <v>3076973.0</v>
      </c>
      <c r="AE153" s="77">
        <v>5182411.0</v>
      </c>
      <c r="AF153" s="77">
        <v>5775407.0</v>
      </c>
      <c r="AG153" s="77">
        <v>3924659.0</v>
      </c>
      <c r="AH153" s="77">
        <v>3390384.0</v>
      </c>
      <c r="AI153" s="77">
        <v>6945809.0</v>
      </c>
      <c r="AJ153" s="77">
        <v>0.0</v>
      </c>
      <c r="AK153" s="77">
        <v>8606896.0</v>
      </c>
      <c r="AL153" s="77">
        <v>0.0</v>
      </c>
      <c r="AM153" s="77">
        <v>4427735.0</v>
      </c>
      <c r="AN153" s="77">
        <v>0.0</v>
      </c>
      <c r="AO153" s="77">
        <v>3323370.0</v>
      </c>
      <c r="AP153" s="77">
        <v>4578546.0</v>
      </c>
      <c r="AQ153" s="77">
        <v>7457335.0</v>
      </c>
      <c r="AR153" s="77">
        <v>4182591.0</v>
      </c>
      <c r="AS153" s="78">
        <v>9.333029E7</v>
      </c>
      <c r="AT153" s="78">
        <v>0.0</v>
      </c>
      <c r="AU153" s="78">
        <v>7.8093212E7</v>
      </c>
      <c r="AV153" s="78">
        <v>9.4518465E7</v>
      </c>
      <c r="AW153" s="78">
        <v>0.0</v>
      </c>
      <c r="AX153" s="78">
        <v>0.0</v>
      </c>
      <c r="AY153" s="78">
        <v>0.0</v>
      </c>
      <c r="AZ153" s="78">
        <v>0.0</v>
      </c>
      <c r="BA153" s="78">
        <v>0.0</v>
      </c>
      <c r="BB153" s="78">
        <v>0.0</v>
      </c>
      <c r="BC153" s="78">
        <v>0.0</v>
      </c>
      <c r="BD153" s="78">
        <v>0.0</v>
      </c>
      <c r="BE153" s="79">
        <v>0.0</v>
      </c>
      <c r="BF153" s="79">
        <v>0.0</v>
      </c>
      <c r="BG153" s="79">
        <v>0.0</v>
      </c>
      <c r="BH153" s="79">
        <v>382350.0</v>
      </c>
      <c r="BI153" s="79">
        <v>3924659.0</v>
      </c>
      <c r="BJ153" s="79">
        <v>0.0</v>
      </c>
      <c r="BK153" s="79">
        <v>9866152.0</v>
      </c>
      <c r="BL153" s="79">
        <v>0.0</v>
      </c>
      <c r="BM153" s="79">
        <v>0.0</v>
      </c>
      <c r="BN153" s="79">
        <v>0.0</v>
      </c>
      <c r="BO153" s="79">
        <v>0.0</v>
      </c>
      <c r="BP153" s="79">
        <v>0.0</v>
      </c>
      <c r="BQ153" s="81">
        <v>0.0</v>
      </c>
      <c r="BR153" s="81">
        <v>0.0</v>
      </c>
      <c r="BS153" s="81">
        <v>0.0</v>
      </c>
      <c r="BT153" s="81">
        <v>9443179.0</v>
      </c>
      <c r="BU153" s="81">
        <v>2.6054389E7</v>
      </c>
      <c r="BV153" s="81">
        <v>2908128.0</v>
      </c>
      <c r="BW153" s="81">
        <v>2309694.0</v>
      </c>
      <c r="BX153" s="81">
        <v>757704.0</v>
      </c>
      <c r="BY153" s="81">
        <v>543447.0</v>
      </c>
      <c r="BZ153" s="81">
        <v>1298970.0</v>
      </c>
      <c r="CA153" s="81">
        <v>326481.0</v>
      </c>
      <c r="CB153" s="81">
        <v>431646.0</v>
      </c>
      <c r="CC153" s="81">
        <v>1204960.0</v>
      </c>
      <c r="CD153" s="81">
        <v>0.0</v>
      </c>
      <c r="CE153" s="81">
        <v>0.0</v>
      </c>
      <c r="CF153" s="81">
        <v>0.0</v>
      </c>
      <c r="CG153" s="76">
        <v>0.0</v>
      </c>
      <c r="CH153" s="76">
        <v>0.0</v>
      </c>
      <c r="CI153" s="76">
        <v>0.0</v>
      </c>
      <c r="CJ153" s="76">
        <v>0.0</v>
      </c>
      <c r="CK153" s="76">
        <v>0.0</v>
      </c>
      <c r="CL153" s="76">
        <v>0.0</v>
      </c>
      <c r="CM153" s="76">
        <v>0.0</v>
      </c>
      <c r="CN153" s="76">
        <v>0.0</v>
      </c>
    </row>
    <row r="154" ht="15.75" customHeight="1">
      <c r="A154" s="15"/>
      <c r="B154" s="4" t="s">
        <v>246</v>
      </c>
      <c r="C154" s="82">
        <v>56640.0</v>
      </c>
      <c r="D154" s="82">
        <v>276149.0</v>
      </c>
      <c r="E154" s="82">
        <v>757287.0</v>
      </c>
      <c r="F154" s="82">
        <v>938724.0</v>
      </c>
      <c r="G154" s="76">
        <v>747814.0</v>
      </c>
      <c r="H154" s="76">
        <v>46906.0</v>
      </c>
      <c r="I154" s="76">
        <v>37877.0</v>
      </c>
      <c r="J154" s="76">
        <v>458681.0</v>
      </c>
      <c r="K154" s="76">
        <v>412728.0</v>
      </c>
      <c r="L154" s="76">
        <v>1072278.0</v>
      </c>
      <c r="M154" s="76">
        <v>297169.0</v>
      </c>
      <c r="N154" s="76">
        <v>426193.0</v>
      </c>
      <c r="O154" s="76">
        <v>2126149.0</v>
      </c>
      <c r="P154" s="76">
        <v>572510.0</v>
      </c>
      <c r="Q154" s="76">
        <v>872707.0</v>
      </c>
      <c r="R154" s="76">
        <v>0.0</v>
      </c>
      <c r="S154" s="76">
        <v>0.0</v>
      </c>
      <c r="T154" s="76">
        <v>0.0</v>
      </c>
      <c r="U154" s="76">
        <v>0.0</v>
      </c>
      <c r="V154" s="76">
        <v>3028055.0</v>
      </c>
      <c r="W154" s="76">
        <v>681541.0</v>
      </c>
      <c r="X154" s="77">
        <v>685143.0</v>
      </c>
      <c r="Y154" s="77">
        <v>3057572.0</v>
      </c>
      <c r="Z154" s="77">
        <v>5393092.0</v>
      </c>
      <c r="AA154" s="77">
        <v>532181.0</v>
      </c>
      <c r="AB154" s="77">
        <v>667707.0</v>
      </c>
      <c r="AC154" s="77">
        <v>1.6278533E7</v>
      </c>
      <c r="AD154" s="77">
        <v>701981.0</v>
      </c>
      <c r="AE154" s="77">
        <v>2360100.0</v>
      </c>
      <c r="AF154" s="77">
        <v>1498958.0</v>
      </c>
      <c r="AG154" s="77">
        <v>1304453.0</v>
      </c>
      <c r="AH154" s="77">
        <v>1275582.0</v>
      </c>
      <c r="AI154" s="77">
        <v>2387481.0</v>
      </c>
      <c r="AJ154" s="77">
        <v>0.0</v>
      </c>
      <c r="AK154" s="77">
        <v>3527057.0</v>
      </c>
      <c r="AL154" s="77">
        <v>0.0</v>
      </c>
      <c r="AM154" s="77">
        <v>1697563.0</v>
      </c>
      <c r="AN154" s="77">
        <v>0.0</v>
      </c>
      <c r="AO154" s="77">
        <v>910381.0</v>
      </c>
      <c r="AP154" s="77">
        <v>943529.0</v>
      </c>
      <c r="AQ154" s="77">
        <v>2093660.0</v>
      </c>
      <c r="AR154" s="77">
        <v>1089466.0</v>
      </c>
      <c r="AS154" s="78">
        <v>3.372458E7</v>
      </c>
      <c r="AT154" s="78">
        <v>0.0</v>
      </c>
      <c r="AU154" s="78">
        <v>5.9383399E7</v>
      </c>
      <c r="AV154" s="78">
        <v>5.9380638E7</v>
      </c>
      <c r="AW154" s="78">
        <v>0.0</v>
      </c>
      <c r="AX154" s="90">
        <v>0.0</v>
      </c>
      <c r="AY154" s="90">
        <v>0.0</v>
      </c>
      <c r="AZ154" s="90">
        <v>0.0</v>
      </c>
      <c r="BA154" s="90">
        <v>0.0</v>
      </c>
      <c r="BB154" s="90">
        <v>0.0</v>
      </c>
      <c r="BC154" s="90">
        <v>0.0</v>
      </c>
      <c r="BD154" s="90">
        <v>0.0</v>
      </c>
      <c r="BE154" s="79">
        <v>190946.0</v>
      </c>
      <c r="BF154" s="79">
        <v>1167537.0</v>
      </c>
      <c r="BG154" s="79">
        <v>0.0</v>
      </c>
      <c r="BH154" s="79">
        <v>1297161.0</v>
      </c>
      <c r="BI154" s="79">
        <v>0.0</v>
      </c>
      <c r="BJ154" s="79">
        <v>0.0</v>
      </c>
      <c r="BK154" s="79">
        <v>3032139.0</v>
      </c>
      <c r="BL154" s="79">
        <v>0.0</v>
      </c>
      <c r="BM154" s="79">
        <v>0.0</v>
      </c>
      <c r="BN154" s="79">
        <v>0.0</v>
      </c>
      <c r="BO154" s="79">
        <v>0.0</v>
      </c>
      <c r="BP154" s="79">
        <v>0.0</v>
      </c>
      <c r="BQ154" s="81">
        <v>0.0</v>
      </c>
      <c r="BR154" s="81">
        <v>0.0</v>
      </c>
      <c r="BS154" s="81">
        <v>0.0</v>
      </c>
      <c r="BT154" s="81">
        <v>6822617.0</v>
      </c>
      <c r="BU154" s="81">
        <v>1.8207062E7</v>
      </c>
      <c r="BV154" s="81">
        <v>442051.0</v>
      </c>
      <c r="BW154" s="81">
        <v>479665.0</v>
      </c>
      <c r="BX154" s="81">
        <v>839355.0</v>
      </c>
      <c r="BY154" s="81">
        <v>153087.0</v>
      </c>
      <c r="BZ154" s="81">
        <v>401661.0</v>
      </c>
      <c r="CA154" s="81">
        <v>224440.0</v>
      </c>
      <c r="CB154" s="81">
        <v>225104.0</v>
      </c>
      <c r="CC154" s="81">
        <v>318268.0</v>
      </c>
      <c r="CD154" s="81">
        <v>510065.0</v>
      </c>
      <c r="CE154" s="81">
        <v>0.0</v>
      </c>
      <c r="CF154" s="81">
        <v>0.0</v>
      </c>
      <c r="CG154" s="76">
        <v>0.0</v>
      </c>
      <c r="CH154" s="76">
        <v>0.0</v>
      </c>
      <c r="CI154" s="76">
        <v>0.0</v>
      </c>
      <c r="CJ154" s="76">
        <v>0.0</v>
      </c>
      <c r="CK154" s="76">
        <v>0.0</v>
      </c>
      <c r="CL154" s="76">
        <v>0.0</v>
      </c>
      <c r="CM154" s="76">
        <v>0.0</v>
      </c>
      <c r="CN154" s="76">
        <v>0.0</v>
      </c>
    </row>
    <row r="155" ht="15.75" customHeight="1">
      <c r="A155" s="15"/>
      <c r="B155" s="4" t="s">
        <v>247</v>
      </c>
      <c r="C155" s="82">
        <v>214300.0</v>
      </c>
      <c r="D155" s="82">
        <v>543570.0</v>
      </c>
      <c r="E155" s="82">
        <v>3586624.0</v>
      </c>
      <c r="F155" s="82">
        <v>3624320.0</v>
      </c>
      <c r="G155" s="76">
        <v>2664154.0</v>
      </c>
      <c r="H155" s="76">
        <v>198193.0</v>
      </c>
      <c r="I155" s="76">
        <v>217035.0</v>
      </c>
      <c r="J155" s="76">
        <v>1542663.0</v>
      </c>
      <c r="K155" s="76">
        <v>1720888.0</v>
      </c>
      <c r="L155" s="76">
        <v>2742816.0</v>
      </c>
      <c r="M155" s="76">
        <v>1183391.0</v>
      </c>
      <c r="N155" s="76">
        <v>1731029.0</v>
      </c>
      <c r="O155" s="76">
        <v>1.2280742E7</v>
      </c>
      <c r="P155" s="76">
        <v>2658739.0</v>
      </c>
      <c r="Q155" s="76">
        <v>5116845.0</v>
      </c>
      <c r="R155" s="76">
        <v>0.0</v>
      </c>
      <c r="S155" s="76">
        <v>0.0</v>
      </c>
      <c r="T155" s="76">
        <v>0.0</v>
      </c>
      <c r="U155" s="76">
        <v>0.0</v>
      </c>
      <c r="V155" s="76">
        <v>1.1628774E7</v>
      </c>
      <c r="W155" s="76">
        <v>2853179.0</v>
      </c>
      <c r="X155" s="77">
        <v>692717.0</v>
      </c>
      <c r="Y155" s="77">
        <v>4877294.0</v>
      </c>
      <c r="Z155" s="77">
        <v>1.223013E7</v>
      </c>
      <c r="AA155" s="77">
        <v>1086495.0</v>
      </c>
      <c r="AB155" s="77">
        <v>2380909.0</v>
      </c>
      <c r="AC155" s="77">
        <v>3.772357E7</v>
      </c>
      <c r="AD155" s="77">
        <v>3517429.0</v>
      </c>
      <c r="AE155" s="77">
        <v>6250031.0</v>
      </c>
      <c r="AF155" s="77">
        <v>2243544.0</v>
      </c>
      <c r="AG155" s="77">
        <v>4584890.0</v>
      </c>
      <c r="AH155" s="77">
        <v>4800615.0</v>
      </c>
      <c r="AI155" s="77">
        <v>8502100.0</v>
      </c>
      <c r="AJ155" s="77">
        <v>0.0</v>
      </c>
      <c r="AK155" s="77">
        <v>1.1450552E7</v>
      </c>
      <c r="AL155" s="77">
        <v>0.0</v>
      </c>
      <c r="AM155" s="77">
        <v>5350338.0</v>
      </c>
      <c r="AN155" s="77">
        <v>1399725.0</v>
      </c>
      <c r="AO155" s="77">
        <v>1561331.0</v>
      </c>
      <c r="AP155" s="77">
        <v>4299235.0</v>
      </c>
      <c r="AQ155" s="77">
        <v>8544965.0</v>
      </c>
      <c r="AR155" s="77">
        <v>3714002.0</v>
      </c>
      <c r="AS155" s="78">
        <v>5.0238748E7</v>
      </c>
      <c r="AT155" s="78">
        <v>0.0</v>
      </c>
      <c r="AU155" s="78">
        <v>6.3234703E7</v>
      </c>
      <c r="AV155" s="78">
        <v>6.3234703E7</v>
      </c>
      <c r="AW155" s="78">
        <v>0.0</v>
      </c>
      <c r="AX155" s="90">
        <v>0.0</v>
      </c>
      <c r="AY155" s="90">
        <v>0.0</v>
      </c>
      <c r="AZ155" s="90">
        <v>0.0</v>
      </c>
      <c r="BA155" s="90">
        <v>0.0</v>
      </c>
      <c r="BB155" s="90">
        <v>0.0</v>
      </c>
      <c r="BC155" s="90">
        <v>0.0</v>
      </c>
      <c r="BD155" s="90">
        <v>0.0</v>
      </c>
      <c r="BE155" s="79">
        <v>168419.0</v>
      </c>
      <c r="BF155" s="79">
        <v>6256555.0</v>
      </c>
      <c r="BG155" s="79">
        <v>0.0</v>
      </c>
      <c r="BH155" s="79">
        <v>4584830.0</v>
      </c>
      <c r="BI155" s="79">
        <v>0.0</v>
      </c>
      <c r="BJ155" s="79">
        <v>0.0</v>
      </c>
      <c r="BK155" s="79">
        <v>1.1628774E7</v>
      </c>
      <c r="BL155" s="79">
        <v>0.0</v>
      </c>
      <c r="BM155" s="79">
        <v>0.0</v>
      </c>
      <c r="BN155" s="79">
        <v>0.0</v>
      </c>
      <c r="BO155" s="79">
        <v>0.0</v>
      </c>
      <c r="BP155" s="79">
        <v>0.0</v>
      </c>
      <c r="BQ155" s="81">
        <v>0.0</v>
      </c>
      <c r="BR155" s="81">
        <v>0.0</v>
      </c>
      <c r="BS155" s="81">
        <v>0.0</v>
      </c>
      <c r="BT155" s="81">
        <v>1.0535352E7</v>
      </c>
      <c r="BU155" s="81">
        <v>2.3350197E7</v>
      </c>
      <c r="BV155" s="81">
        <v>2214131.0</v>
      </c>
      <c r="BW155" s="81">
        <v>2214130.0</v>
      </c>
      <c r="BX155" s="81">
        <v>1820894.0</v>
      </c>
      <c r="BY155" s="81">
        <v>531366.0</v>
      </c>
      <c r="BZ155" s="81">
        <v>1642864.0</v>
      </c>
      <c r="CA155" s="81">
        <v>580988.0</v>
      </c>
      <c r="CB155" s="81">
        <v>1202134.0</v>
      </c>
      <c r="CC155" s="81">
        <v>1505225.0</v>
      </c>
      <c r="CD155" s="81">
        <v>1030571.0</v>
      </c>
      <c r="CE155" s="81">
        <v>0.0</v>
      </c>
      <c r="CF155" s="81">
        <v>0.0</v>
      </c>
      <c r="CG155" s="76">
        <v>0.0</v>
      </c>
      <c r="CH155" s="76">
        <v>0.0</v>
      </c>
      <c r="CI155" s="76">
        <v>0.0</v>
      </c>
      <c r="CJ155" s="76">
        <v>0.0</v>
      </c>
      <c r="CK155" s="76">
        <v>0.0</v>
      </c>
      <c r="CL155" s="76">
        <v>0.0</v>
      </c>
      <c r="CM155" s="76">
        <v>0.0</v>
      </c>
      <c r="CN155" s="76">
        <v>0.0</v>
      </c>
    </row>
    <row r="156" ht="15.75" customHeight="1">
      <c r="A156" s="15"/>
      <c r="B156" s="4" t="s">
        <v>248</v>
      </c>
      <c r="C156" s="82">
        <v>167338.0</v>
      </c>
      <c r="D156" s="82">
        <v>394370.0</v>
      </c>
      <c r="E156" s="82">
        <v>2260942.0</v>
      </c>
      <c r="F156" s="82">
        <v>2537084.0</v>
      </c>
      <c r="G156" s="76">
        <v>2325075.0</v>
      </c>
      <c r="H156" s="76">
        <v>100577.0</v>
      </c>
      <c r="I156" s="76">
        <v>170333.0</v>
      </c>
      <c r="J156" s="76">
        <v>823114.0</v>
      </c>
      <c r="K156" s="76">
        <v>1226806.0</v>
      </c>
      <c r="L156" s="76">
        <v>1789222.0</v>
      </c>
      <c r="M156" s="76">
        <v>520281.0</v>
      </c>
      <c r="N156" s="76">
        <v>1503980.0</v>
      </c>
      <c r="O156" s="76">
        <v>1.0427415E7</v>
      </c>
      <c r="P156" s="76">
        <v>2076990.0</v>
      </c>
      <c r="Q156" s="76">
        <v>5161536.0</v>
      </c>
      <c r="R156" s="76">
        <v>0.0</v>
      </c>
      <c r="S156" s="76">
        <v>0.0</v>
      </c>
      <c r="T156" s="76">
        <v>0.0</v>
      </c>
      <c r="U156" s="76">
        <v>0.0</v>
      </c>
      <c r="V156" s="76">
        <v>8968100.0</v>
      </c>
      <c r="W156" s="76">
        <v>1660418.0</v>
      </c>
      <c r="X156" s="77">
        <v>847858.0</v>
      </c>
      <c r="Y156" s="77">
        <v>2609510.0</v>
      </c>
      <c r="Z156" s="77">
        <v>7408172.0</v>
      </c>
      <c r="AA156" s="77">
        <v>1016833.0</v>
      </c>
      <c r="AB156" s="77">
        <v>2313716.0</v>
      </c>
      <c r="AC156" s="77">
        <v>2.6819678E7</v>
      </c>
      <c r="AD156" s="77">
        <v>2301936.0</v>
      </c>
      <c r="AE156" s="77">
        <v>5528923.0</v>
      </c>
      <c r="AF156" s="77">
        <v>1054455.0</v>
      </c>
      <c r="AG156" s="77">
        <v>3215978.0</v>
      </c>
      <c r="AH156" s="77">
        <v>3238040.0</v>
      </c>
      <c r="AI156" s="77">
        <v>7658401.0</v>
      </c>
      <c r="AJ156" s="77">
        <v>0.0</v>
      </c>
      <c r="AK156" s="77">
        <v>5475287.0</v>
      </c>
      <c r="AL156" s="77">
        <v>4970756.0</v>
      </c>
      <c r="AM156" s="77">
        <v>5204438.0</v>
      </c>
      <c r="AN156" s="77">
        <v>1630784.0</v>
      </c>
      <c r="AO156" s="77">
        <v>2817103.0</v>
      </c>
      <c r="AP156" s="77">
        <v>1270935.0</v>
      </c>
      <c r="AQ156" s="77">
        <v>7221560.0</v>
      </c>
      <c r="AR156" s="77">
        <v>3108045.0</v>
      </c>
      <c r="AS156" s="78">
        <v>3.1389885E7</v>
      </c>
      <c r="AT156" s="78">
        <v>0.0</v>
      </c>
      <c r="AU156" s="78">
        <v>6.1010497E7</v>
      </c>
      <c r="AV156" s="78">
        <v>6.1018121E7</v>
      </c>
      <c r="AW156" s="78">
        <v>0.0</v>
      </c>
      <c r="AX156" s="90">
        <v>0.0</v>
      </c>
      <c r="AY156" s="90">
        <v>0.0</v>
      </c>
      <c r="AZ156" s="90">
        <v>0.0</v>
      </c>
      <c r="BA156" s="90">
        <v>0.0</v>
      </c>
      <c r="BB156" s="90">
        <v>0.0</v>
      </c>
      <c r="BC156" s="90">
        <v>0.0</v>
      </c>
      <c r="BD156" s="90">
        <v>0.0</v>
      </c>
      <c r="BE156" s="79">
        <v>74233.0</v>
      </c>
      <c r="BF156" s="79">
        <v>2504416.0</v>
      </c>
      <c r="BG156" s="79">
        <v>0.0</v>
      </c>
      <c r="BH156" s="79">
        <v>3215988.0</v>
      </c>
      <c r="BI156" s="79">
        <v>3215988.0</v>
      </c>
      <c r="BJ156" s="79">
        <v>0.0</v>
      </c>
      <c r="BK156" s="79">
        <v>9134152.0</v>
      </c>
      <c r="BL156" s="79">
        <v>0.0</v>
      </c>
      <c r="BM156" s="79">
        <v>0.0</v>
      </c>
      <c r="BN156" s="79">
        <v>0.0</v>
      </c>
      <c r="BO156" s="79">
        <v>0.0</v>
      </c>
      <c r="BP156" s="79">
        <v>0.0</v>
      </c>
      <c r="BQ156" s="81">
        <v>0.0</v>
      </c>
      <c r="BR156" s="81">
        <v>0.0</v>
      </c>
      <c r="BS156" s="81">
        <v>0.0</v>
      </c>
      <c r="BT156" s="81">
        <v>1.2185941E7</v>
      </c>
      <c r="BU156" s="81">
        <v>1.6039468E7</v>
      </c>
      <c r="BV156" s="81">
        <v>1721397.0</v>
      </c>
      <c r="BW156" s="81">
        <v>1483834.0</v>
      </c>
      <c r="BX156" s="81">
        <v>1630209.0</v>
      </c>
      <c r="BY156" s="81">
        <v>434706.0</v>
      </c>
      <c r="BZ156" s="81">
        <v>1018544.0</v>
      </c>
      <c r="CA156" s="81">
        <v>577789.0</v>
      </c>
      <c r="CB156" s="81">
        <v>1109761.0</v>
      </c>
      <c r="CC156" s="81">
        <v>1017536.0</v>
      </c>
      <c r="CD156" s="81">
        <v>905993.0</v>
      </c>
      <c r="CE156" s="81">
        <v>0.0</v>
      </c>
      <c r="CF156" s="81">
        <v>0.0</v>
      </c>
      <c r="CG156" s="76">
        <v>0.0</v>
      </c>
      <c r="CH156" s="76">
        <v>0.0</v>
      </c>
      <c r="CI156" s="76">
        <v>0.0</v>
      </c>
      <c r="CJ156" s="76">
        <v>0.0</v>
      </c>
      <c r="CK156" s="76">
        <v>0.0</v>
      </c>
      <c r="CL156" s="76">
        <v>0.0</v>
      </c>
      <c r="CM156" s="76">
        <v>0.0</v>
      </c>
      <c r="CN156" s="76">
        <v>0.0</v>
      </c>
    </row>
    <row r="157" ht="15.75" customHeight="1">
      <c r="A157" s="15"/>
      <c r="B157" s="4" t="s">
        <v>249</v>
      </c>
      <c r="C157" s="82">
        <v>132790.0</v>
      </c>
      <c r="D157" s="82">
        <v>0.0</v>
      </c>
      <c r="E157" s="82">
        <v>1595430.0</v>
      </c>
      <c r="F157" s="82">
        <v>1383914.0</v>
      </c>
      <c r="G157" s="76">
        <v>1679094.0</v>
      </c>
      <c r="H157" s="76">
        <v>81837.0</v>
      </c>
      <c r="I157" s="76">
        <v>54614.0</v>
      </c>
      <c r="J157" s="76">
        <v>653167.0</v>
      </c>
      <c r="K157" s="76">
        <v>581701.0</v>
      </c>
      <c r="L157" s="76">
        <v>1342427.0</v>
      </c>
      <c r="M157" s="76">
        <v>241117.0</v>
      </c>
      <c r="N157" s="76">
        <v>656849.0</v>
      </c>
      <c r="O157" s="76">
        <v>3011912.0</v>
      </c>
      <c r="P157" s="76">
        <v>746424.0</v>
      </c>
      <c r="Q157" s="76">
        <v>984823.0</v>
      </c>
      <c r="R157" s="76">
        <v>0.0</v>
      </c>
      <c r="S157" s="76">
        <v>56081.0</v>
      </c>
      <c r="T157" s="76">
        <v>0.0</v>
      </c>
      <c r="U157" s="76">
        <v>0.0</v>
      </c>
      <c r="V157" s="76">
        <v>5527910.0</v>
      </c>
      <c r="W157" s="76">
        <v>1017664.0</v>
      </c>
      <c r="X157" s="77">
        <v>1556541.0</v>
      </c>
      <c r="Y157" s="77">
        <v>1395462.0</v>
      </c>
      <c r="Z157" s="77">
        <v>7234209.0</v>
      </c>
      <c r="AA157" s="77">
        <v>1821043.0</v>
      </c>
      <c r="AB157" s="77">
        <v>1821043.0</v>
      </c>
      <c r="AC157" s="77">
        <v>2.2274257E7</v>
      </c>
      <c r="AD157" s="77">
        <v>1828274.0</v>
      </c>
      <c r="AE157" s="77">
        <v>7910231.0</v>
      </c>
      <c r="AF157" s="77">
        <v>422857.0</v>
      </c>
      <c r="AG157" s="77">
        <v>2965446.0</v>
      </c>
      <c r="AH157" s="77">
        <v>2078941.0</v>
      </c>
      <c r="AI157" s="77">
        <v>53181.0</v>
      </c>
      <c r="AJ157" s="77">
        <v>5245793.0</v>
      </c>
      <c r="AK157" s="77">
        <v>3717214.0</v>
      </c>
      <c r="AL157" s="77">
        <v>3052934.0</v>
      </c>
      <c r="AM157" s="77">
        <v>5005757.0</v>
      </c>
      <c r="AN157" s="77">
        <v>0.0</v>
      </c>
      <c r="AO157" s="77">
        <v>2106182.0</v>
      </c>
      <c r="AP157" s="77">
        <v>2106182.0</v>
      </c>
      <c r="AQ157" s="77">
        <v>4238288.0</v>
      </c>
      <c r="AR157" s="77">
        <v>1884460.0</v>
      </c>
      <c r="AS157" s="78">
        <v>1.7245232E7</v>
      </c>
      <c r="AT157" s="78">
        <v>0.0</v>
      </c>
      <c r="AU157" s="78">
        <v>6.0092676E7</v>
      </c>
      <c r="AV157" s="78">
        <v>6.0092676E7</v>
      </c>
      <c r="AW157" s="78">
        <v>0.0</v>
      </c>
      <c r="AX157" s="78">
        <v>0.0</v>
      </c>
      <c r="AY157" s="78">
        <v>0.0</v>
      </c>
      <c r="AZ157" s="78">
        <v>0.0</v>
      </c>
      <c r="BA157" s="78">
        <v>0.0</v>
      </c>
      <c r="BB157" s="78">
        <v>0.0</v>
      </c>
      <c r="BC157" s="78">
        <v>0.0</v>
      </c>
      <c r="BD157" s="78">
        <v>0.0</v>
      </c>
      <c r="BE157" s="79">
        <v>212201.0</v>
      </c>
      <c r="BF157" s="79">
        <v>945395.0</v>
      </c>
      <c r="BG157" s="79">
        <v>0.0</v>
      </c>
      <c r="BH157" s="79">
        <v>2965461.0</v>
      </c>
      <c r="BI157" s="79">
        <v>0.0</v>
      </c>
      <c r="BJ157" s="79">
        <v>0.0</v>
      </c>
      <c r="BK157" s="79">
        <v>5527910.0</v>
      </c>
      <c r="BL157" s="79">
        <v>0.0</v>
      </c>
      <c r="BM157" s="79">
        <v>0.0</v>
      </c>
      <c r="BN157" s="79">
        <v>0.0</v>
      </c>
      <c r="BO157" s="79">
        <v>182529.0</v>
      </c>
      <c r="BP157" s="79">
        <v>45883.0</v>
      </c>
      <c r="BQ157" s="81">
        <v>0.0</v>
      </c>
      <c r="BR157" s="81">
        <v>0.0</v>
      </c>
      <c r="BS157" s="81">
        <v>0.0</v>
      </c>
      <c r="BT157" s="81">
        <v>4.4957562E7</v>
      </c>
      <c r="BU157" s="81">
        <v>1.6066196E7</v>
      </c>
      <c r="BV157" s="81">
        <v>4391571.0</v>
      </c>
      <c r="BW157" s="81">
        <v>3709782.0</v>
      </c>
      <c r="BX157" s="81">
        <v>0.0</v>
      </c>
      <c r="BY157" s="81">
        <v>1007498.0</v>
      </c>
      <c r="BZ157" s="81">
        <v>0.0</v>
      </c>
      <c r="CA157" s="81">
        <v>587213.0</v>
      </c>
      <c r="CB157" s="81">
        <v>1321518.0</v>
      </c>
      <c r="CC157" s="81">
        <v>1101709.0</v>
      </c>
      <c r="CD157" s="81">
        <v>1192903.0</v>
      </c>
      <c r="CE157" s="81">
        <v>0.0</v>
      </c>
      <c r="CF157" s="81">
        <v>0.0</v>
      </c>
      <c r="CG157" s="76">
        <v>0.0</v>
      </c>
      <c r="CH157" s="76">
        <v>0.0</v>
      </c>
      <c r="CI157" s="76">
        <v>157408.0</v>
      </c>
      <c r="CJ157" s="76">
        <v>0.0</v>
      </c>
      <c r="CK157" s="76">
        <v>0.0</v>
      </c>
      <c r="CL157" s="76">
        <v>0.0</v>
      </c>
      <c r="CM157" s="76">
        <v>0.0</v>
      </c>
      <c r="CN157" s="76">
        <v>0.0</v>
      </c>
    </row>
    <row r="158" ht="15.75" customHeight="1">
      <c r="A158" s="16"/>
      <c r="B158" s="53" t="s">
        <v>250</v>
      </c>
      <c r="C158" s="82">
        <v>76377.0</v>
      </c>
      <c r="D158" s="82">
        <v>0.0</v>
      </c>
      <c r="E158" s="82">
        <v>137345.0</v>
      </c>
      <c r="F158" s="82">
        <v>36570.0</v>
      </c>
      <c r="G158" s="76">
        <v>195989.0</v>
      </c>
      <c r="H158" s="76">
        <v>0.0</v>
      </c>
      <c r="I158" s="76">
        <v>0.0</v>
      </c>
      <c r="J158" s="76">
        <v>80179.0</v>
      </c>
      <c r="K158" s="76">
        <v>140733.0</v>
      </c>
      <c r="L158" s="76">
        <v>268155.0</v>
      </c>
      <c r="M158" s="76">
        <v>138792.0</v>
      </c>
      <c r="N158" s="76">
        <v>39192.0</v>
      </c>
      <c r="O158" s="76">
        <v>78858.0</v>
      </c>
      <c r="P158" s="76">
        <v>0.0</v>
      </c>
      <c r="Q158" s="76">
        <v>60630.0</v>
      </c>
      <c r="R158" s="76">
        <v>0.0</v>
      </c>
      <c r="S158" s="76">
        <v>114986.0</v>
      </c>
      <c r="T158" s="76">
        <v>0.0</v>
      </c>
      <c r="U158" s="76">
        <v>0.0</v>
      </c>
      <c r="V158" s="76">
        <v>153426.0</v>
      </c>
      <c r="W158" s="76">
        <v>37958.0</v>
      </c>
      <c r="X158" s="77">
        <v>5325520.0</v>
      </c>
      <c r="Y158" s="77">
        <v>46475.0</v>
      </c>
      <c r="Z158" s="77">
        <v>306445.0</v>
      </c>
      <c r="AA158" s="77">
        <v>0.0</v>
      </c>
      <c r="AB158" s="77">
        <v>147070.0</v>
      </c>
      <c r="AC158" s="77">
        <v>245474.0</v>
      </c>
      <c r="AD158" s="77">
        <v>0.0</v>
      </c>
      <c r="AE158" s="77">
        <v>422857.0</v>
      </c>
      <c r="AF158" s="77">
        <v>79669.0</v>
      </c>
      <c r="AG158" s="77">
        <v>68051.0</v>
      </c>
      <c r="AH158" s="77">
        <v>85426.0</v>
      </c>
      <c r="AI158" s="77">
        <v>0.0</v>
      </c>
      <c r="AJ158" s="77">
        <v>288168.0</v>
      </c>
      <c r="AK158" s="77">
        <v>262842.0</v>
      </c>
      <c r="AL158" s="77">
        <v>0.0</v>
      </c>
      <c r="AM158" s="77">
        <v>325561.0</v>
      </c>
      <c r="AN158" s="77">
        <v>0.0</v>
      </c>
      <c r="AO158" s="77">
        <v>0.0</v>
      </c>
      <c r="AP158" s="77">
        <v>167792.0</v>
      </c>
      <c r="AQ158" s="77">
        <v>142806.0</v>
      </c>
      <c r="AR158" s="77">
        <v>172378.0</v>
      </c>
      <c r="AS158" s="78">
        <v>5.6149685E7</v>
      </c>
      <c r="AT158" s="78">
        <v>0.0</v>
      </c>
      <c r="AU158" s="78">
        <v>7.3753244E7</v>
      </c>
      <c r="AV158" s="78">
        <v>7.3191335E7</v>
      </c>
      <c r="AW158" s="78">
        <v>0.0</v>
      </c>
      <c r="AX158" s="78">
        <v>0.0</v>
      </c>
      <c r="AY158" s="78">
        <v>0.0</v>
      </c>
      <c r="AZ158" s="78">
        <v>0.0</v>
      </c>
      <c r="BA158" s="78">
        <v>0.0</v>
      </c>
      <c r="BB158" s="78">
        <v>0.0</v>
      </c>
      <c r="BC158" s="78">
        <v>0.0</v>
      </c>
      <c r="BD158" s="78">
        <v>0.0</v>
      </c>
      <c r="BE158" s="79">
        <v>0.0</v>
      </c>
      <c r="BF158" s="79">
        <v>95790.0</v>
      </c>
      <c r="BG158" s="79">
        <v>0.0</v>
      </c>
      <c r="BH158" s="79">
        <v>68039.0</v>
      </c>
      <c r="BI158" s="79">
        <v>0.0</v>
      </c>
      <c r="BJ158" s="79">
        <v>0.0</v>
      </c>
      <c r="BK158" s="79">
        <v>152491.0</v>
      </c>
      <c r="BL158" s="79">
        <v>0.0</v>
      </c>
      <c r="BM158" s="79">
        <v>0.0</v>
      </c>
      <c r="BN158" s="79">
        <v>0.0</v>
      </c>
      <c r="BO158" s="79">
        <v>0.0</v>
      </c>
      <c r="BP158" s="79">
        <v>0.0</v>
      </c>
      <c r="BQ158" s="81">
        <v>0.0</v>
      </c>
      <c r="BR158" s="81">
        <v>0.0</v>
      </c>
      <c r="BS158" s="81">
        <v>0.0</v>
      </c>
      <c r="BT158" s="81">
        <v>361566.0</v>
      </c>
      <c r="BU158" s="81">
        <v>220099.0</v>
      </c>
      <c r="BV158" s="81">
        <v>1870463.0</v>
      </c>
      <c r="BW158" s="81">
        <v>1380372.0</v>
      </c>
      <c r="BX158" s="81">
        <v>0.0</v>
      </c>
      <c r="BY158" s="81">
        <v>0.0</v>
      </c>
      <c r="BZ158" s="81">
        <v>866108.0</v>
      </c>
      <c r="CA158" s="81">
        <v>0.0</v>
      </c>
      <c r="CB158" s="81">
        <v>0.0</v>
      </c>
      <c r="CC158" s="81">
        <v>0.0</v>
      </c>
      <c r="CD158" s="81">
        <v>0.0</v>
      </c>
      <c r="CE158" s="81">
        <v>0.0</v>
      </c>
      <c r="CF158" s="81">
        <v>0.0</v>
      </c>
      <c r="CG158" s="76">
        <v>0.0</v>
      </c>
      <c r="CH158" s="76">
        <v>0.0</v>
      </c>
      <c r="CI158" s="76">
        <v>0.0</v>
      </c>
      <c r="CJ158" s="76">
        <v>0.0</v>
      </c>
      <c r="CK158" s="76">
        <v>0.0</v>
      </c>
      <c r="CL158" s="76">
        <v>0.0</v>
      </c>
      <c r="CM158" s="76">
        <v>0.0</v>
      </c>
      <c r="CN158" s="76">
        <v>0.0</v>
      </c>
    </row>
    <row r="159" ht="15.75" customHeight="1">
      <c r="A159" s="8" t="s">
        <v>52</v>
      </c>
      <c r="B159" s="4" t="s">
        <v>251</v>
      </c>
      <c r="C159" s="82">
        <v>1421033.0</v>
      </c>
      <c r="D159" s="82">
        <v>551466.0</v>
      </c>
      <c r="E159" s="82">
        <v>3307202.0</v>
      </c>
      <c r="F159" s="82">
        <v>3779674.0</v>
      </c>
      <c r="G159" s="76">
        <v>3505882.0</v>
      </c>
      <c r="H159" s="76">
        <v>239957.0</v>
      </c>
      <c r="I159" s="76">
        <v>230865.0</v>
      </c>
      <c r="J159" s="76">
        <v>2581545.0</v>
      </c>
      <c r="K159" s="76">
        <v>2322102.0</v>
      </c>
      <c r="L159" s="76">
        <v>3045421.0</v>
      </c>
      <c r="M159" s="76">
        <v>2741824.0</v>
      </c>
      <c r="N159" s="76">
        <v>1352348.0</v>
      </c>
      <c r="O159" s="76">
        <v>1.5180422E7</v>
      </c>
      <c r="P159" s="76">
        <v>4295301.0</v>
      </c>
      <c r="Q159" s="76">
        <v>5656996.0</v>
      </c>
      <c r="R159" s="76">
        <v>36269.0</v>
      </c>
      <c r="S159" s="76">
        <v>1086164.0</v>
      </c>
      <c r="T159" s="76">
        <v>0.0</v>
      </c>
      <c r="U159" s="76">
        <v>0.0</v>
      </c>
      <c r="V159" s="76">
        <v>6762880.0</v>
      </c>
      <c r="W159" s="76">
        <v>2729029.0</v>
      </c>
      <c r="X159" s="77">
        <v>468427.0</v>
      </c>
      <c r="Y159" s="77">
        <v>1170937.0</v>
      </c>
      <c r="Z159" s="77">
        <v>830964.0</v>
      </c>
      <c r="AA159" s="77">
        <v>914145.0</v>
      </c>
      <c r="AB159" s="77">
        <v>2005723.0</v>
      </c>
      <c r="AC159" s="77">
        <v>2.2805108E7</v>
      </c>
      <c r="AD159" s="77">
        <v>2430162.0</v>
      </c>
      <c r="AE159" s="77">
        <v>4287164.0</v>
      </c>
      <c r="AF159" s="77">
        <v>3846683.0</v>
      </c>
      <c r="AG159" s="77">
        <v>8603375.0</v>
      </c>
      <c r="AH159" s="77">
        <v>1.0161138E7</v>
      </c>
      <c r="AI159" s="77">
        <v>5700310.0</v>
      </c>
      <c r="AJ159" s="77">
        <v>0.0</v>
      </c>
      <c r="AK159" s="77">
        <v>5274698.0</v>
      </c>
      <c r="AL159" s="77">
        <v>5274698.0</v>
      </c>
      <c r="AM159" s="77">
        <v>5700310.0</v>
      </c>
      <c r="AN159" s="77">
        <v>1601283.0</v>
      </c>
      <c r="AO159" s="77">
        <v>1603275.0</v>
      </c>
      <c r="AP159" s="77">
        <v>3678388.0</v>
      </c>
      <c r="AQ159" s="77">
        <v>7963733.0</v>
      </c>
      <c r="AR159" s="77">
        <v>3739606.0</v>
      </c>
      <c r="AS159" s="78">
        <v>4.1633869E7</v>
      </c>
      <c r="AT159" s="78">
        <v>0.0</v>
      </c>
      <c r="AU159" s="78">
        <v>5885154.0</v>
      </c>
      <c r="AV159" s="78">
        <v>6.4827409E7</v>
      </c>
      <c r="AW159" s="78">
        <v>0.0</v>
      </c>
      <c r="AX159" s="78">
        <v>0.0</v>
      </c>
      <c r="AY159" s="78">
        <v>0.0</v>
      </c>
      <c r="AZ159" s="78">
        <v>0.0</v>
      </c>
      <c r="BA159" s="78">
        <v>0.0</v>
      </c>
      <c r="BB159" s="78">
        <v>0.0</v>
      </c>
      <c r="BC159" s="78">
        <v>0.0</v>
      </c>
      <c r="BD159" s="78">
        <v>0.0</v>
      </c>
      <c r="BE159" s="79">
        <v>0.0</v>
      </c>
      <c r="BF159" s="79">
        <v>0.0</v>
      </c>
      <c r="BG159" s="79">
        <v>0.0</v>
      </c>
      <c r="BH159" s="79">
        <v>4287164.0</v>
      </c>
      <c r="BI159" s="79">
        <v>0.0</v>
      </c>
      <c r="BJ159" s="79">
        <v>0.0</v>
      </c>
      <c r="BK159" s="79">
        <v>1.1103575E7</v>
      </c>
      <c r="BL159" s="79">
        <v>0.0</v>
      </c>
      <c r="BM159" s="79">
        <v>0.0</v>
      </c>
      <c r="BN159" s="79">
        <v>0.0</v>
      </c>
      <c r="BO159" s="79">
        <v>0.0</v>
      </c>
      <c r="BP159" s="79">
        <v>0.0</v>
      </c>
      <c r="BQ159" s="81">
        <v>0.0</v>
      </c>
      <c r="BR159" s="81">
        <v>0.0</v>
      </c>
      <c r="BS159" s="81">
        <v>0.0</v>
      </c>
      <c r="BT159" s="81">
        <v>1.202831E7</v>
      </c>
      <c r="BU159" s="81">
        <v>6748258.0</v>
      </c>
      <c r="BV159" s="81">
        <v>1986523.0</v>
      </c>
      <c r="BW159" s="81">
        <v>1676386.0</v>
      </c>
      <c r="BX159" s="81">
        <v>0.0</v>
      </c>
      <c r="BY159" s="81">
        <v>0.0</v>
      </c>
      <c r="BZ159" s="81">
        <v>897151.0</v>
      </c>
      <c r="CA159" s="81">
        <v>0.0</v>
      </c>
      <c r="CB159" s="81">
        <v>0.0</v>
      </c>
      <c r="CC159" s="81">
        <v>0.0</v>
      </c>
      <c r="CD159" s="81">
        <v>0.0</v>
      </c>
      <c r="CE159" s="81">
        <v>0.0</v>
      </c>
      <c r="CF159" s="81">
        <v>0.0</v>
      </c>
      <c r="CG159" s="76">
        <v>0.0</v>
      </c>
      <c r="CH159" s="76">
        <v>0.0</v>
      </c>
      <c r="CI159" s="76">
        <v>0.0</v>
      </c>
      <c r="CJ159" s="76">
        <v>0.0</v>
      </c>
      <c r="CK159" s="76">
        <v>0.0</v>
      </c>
      <c r="CL159" s="76">
        <v>0.0</v>
      </c>
      <c r="CM159" s="76">
        <v>0.0</v>
      </c>
      <c r="CN159" s="76">
        <v>0.0</v>
      </c>
    </row>
    <row r="160" ht="15.75" customHeight="1">
      <c r="A160" s="15"/>
      <c r="B160" s="4" t="s">
        <v>252</v>
      </c>
      <c r="C160" s="82">
        <v>604554.0</v>
      </c>
      <c r="D160" s="82">
        <v>494437.0</v>
      </c>
      <c r="E160" s="82">
        <v>295841.0</v>
      </c>
      <c r="F160" s="82">
        <v>2589181.0</v>
      </c>
      <c r="G160" s="76">
        <v>2290399.0</v>
      </c>
      <c r="H160" s="76">
        <v>123558.0</v>
      </c>
      <c r="I160" s="76">
        <v>205562.0</v>
      </c>
      <c r="J160" s="76">
        <v>1386881.0</v>
      </c>
      <c r="K160" s="76">
        <v>1343432.0</v>
      </c>
      <c r="L160" s="76">
        <v>1687953.0</v>
      </c>
      <c r="M160" s="76">
        <v>1383113.0</v>
      </c>
      <c r="N160" s="76">
        <v>1073321.0</v>
      </c>
      <c r="O160" s="76">
        <v>1.024202E7</v>
      </c>
      <c r="P160" s="76">
        <v>2623327.0</v>
      </c>
      <c r="Q160" s="76">
        <v>3501741.0</v>
      </c>
      <c r="R160" s="76">
        <v>0.0</v>
      </c>
      <c r="S160" s="76">
        <v>509472.0</v>
      </c>
      <c r="T160" s="76">
        <v>0.0</v>
      </c>
      <c r="U160" s="76">
        <v>0.0</v>
      </c>
      <c r="V160" s="76">
        <v>6083832.0</v>
      </c>
      <c r="W160" s="76">
        <v>1959081.0</v>
      </c>
      <c r="X160" s="77">
        <v>611666.0</v>
      </c>
      <c r="Y160" s="77">
        <v>1234920.0</v>
      </c>
      <c r="Z160" s="77">
        <v>5815525.0</v>
      </c>
      <c r="AA160" s="77">
        <v>715824.0</v>
      </c>
      <c r="AB160" s="77">
        <v>1491074.0</v>
      </c>
      <c r="AC160" s="77">
        <v>1.3711E7</v>
      </c>
      <c r="AD160" s="77">
        <v>1687579.0</v>
      </c>
      <c r="AE160" s="77">
        <v>3724255.0</v>
      </c>
      <c r="AF160" s="77">
        <v>3378704.0</v>
      </c>
      <c r="AG160" s="77">
        <v>6817744.0</v>
      </c>
      <c r="AH160" s="77">
        <v>7697003.0</v>
      </c>
      <c r="AI160" s="77">
        <v>5537634.0</v>
      </c>
      <c r="AJ160" s="77">
        <v>0.0</v>
      </c>
      <c r="AK160" s="77">
        <v>3.8964158E7</v>
      </c>
      <c r="AL160" s="77">
        <v>3475069.0</v>
      </c>
      <c r="AM160" s="77">
        <v>5537634.0</v>
      </c>
      <c r="AN160" s="77">
        <v>0.0</v>
      </c>
      <c r="AO160" s="77">
        <v>1096866.0</v>
      </c>
      <c r="AP160" s="77">
        <v>3258012.0</v>
      </c>
      <c r="AQ160" s="77">
        <v>5609721.0</v>
      </c>
      <c r="AR160" s="77">
        <v>2570148.0</v>
      </c>
      <c r="AS160" s="78">
        <v>5.4230209E7</v>
      </c>
      <c r="AT160" s="78">
        <v>0.0</v>
      </c>
      <c r="AU160" s="78">
        <v>6.4827409E7</v>
      </c>
      <c r="AV160" s="78">
        <v>6.4757356E7</v>
      </c>
      <c r="AW160" s="78">
        <v>0.0</v>
      </c>
      <c r="AX160" s="78">
        <v>0.0</v>
      </c>
      <c r="AY160" s="78">
        <v>0.0</v>
      </c>
      <c r="AZ160" s="78">
        <v>0.0</v>
      </c>
      <c r="BA160" s="78">
        <v>0.0</v>
      </c>
      <c r="BB160" s="78">
        <v>0.0</v>
      </c>
      <c r="BC160" s="78">
        <v>0.0</v>
      </c>
      <c r="BD160" s="78">
        <v>0.0</v>
      </c>
      <c r="BE160" s="79">
        <v>0.0</v>
      </c>
      <c r="BF160" s="79">
        <v>0.0</v>
      </c>
      <c r="BG160" s="79">
        <v>0.0</v>
      </c>
      <c r="BH160" s="79">
        <v>3765012.0</v>
      </c>
      <c r="BI160" s="79">
        <v>0.0</v>
      </c>
      <c r="BJ160" s="79">
        <v>0.0</v>
      </c>
      <c r="BK160" s="79">
        <v>8879000.0</v>
      </c>
      <c r="BL160" s="79">
        <v>0.0</v>
      </c>
      <c r="BM160" s="79">
        <v>0.0</v>
      </c>
      <c r="BN160" s="79">
        <v>0.0</v>
      </c>
      <c r="BO160" s="79">
        <v>0.0</v>
      </c>
      <c r="BP160" s="79">
        <v>0.0</v>
      </c>
      <c r="BQ160" s="81">
        <v>0.0</v>
      </c>
      <c r="BR160" s="81">
        <v>0.0</v>
      </c>
      <c r="BS160" s="81">
        <v>0.0</v>
      </c>
      <c r="BT160" s="81">
        <v>9721800.0</v>
      </c>
      <c r="BU160" s="81">
        <v>2.2922461E7</v>
      </c>
      <c r="BV160" s="81">
        <v>1491400.0</v>
      </c>
      <c r="BW160" s="81">
        <v>1248635.0</v>
      </c>
      <c r="BX160" s="81">
        <v>0.0</v>
      </c>
      <c r="BY160" s="81">
        <v>0.0</v>
      </c>
      <c r="BZ160" s="81">
        <v>865918.0</v>
      </c>
      <c r="CA160" s="81">
        <v>0.0</v>
      </c>
      <c r="CB160" s="81">
        <v>0.0</v>
      </c>
      <c r="CC160" s="81">
        <v>0.0</v>
      </c>
      <c r="CD160" s="81">
        <v>0.0</v>
      </c>
      <c r="CE160" s="81">
        <v>0.0</v>
      </c>
      <c r="CF160" s="81">
        <v>0.0</v>
      </c>
      <c r="CG160" s="76">
        <v>0.0</v>
      </c>
      <c r="CH160" s="76">
        <v>0.0</v>
      </c>
      <c r="CI160" s="76">
        <v>0.0</v>
      </c>
      <c r="CJ160" s="76">
        <v>0.0</v>
      </c>
      <c r="CK160" s="76">
        <v>0.0</v>
      </c>
      <c r="CL160" s="76">
        <v>0.0</v>
      </c>
      <c r="CM160" s="76">
        <v>0.0</v>
      </c>
      <c r="CN160" s="76">
        <v>0.0</v>
      </c>
    </row>
    <row r="161" ht="15.75" customHeight="1">
      <c r="A161" s="15"/>
      <c r="B161" s="4" t="s">
        <v>253</v>
      </c>
      <c r="C161" s="82">
        <v>2967812.0</v>
      </c>
      <c r="D161" s="82">
        <v>1017625.0</v>
      </c>
      <c r="E161" s="82">
        <v>4805155.0</v>
      </c>
      <c r="F161" s="82">
        <v>5124405.0</v>
      </c>
      <c r="G161" s="76">
        <v>4238087.0</v>
      </c>
      <c r="H161" s="76">
        <v>285520.0</v>
      </c>
      <c r="I161" s="76">
        <v>352724.0</v>
      </c>
      <c r="J161" s="76">
        <v>4637171.0</v>
      </c>
      <c r="K161" s="76">
        <v>352756.0</v>
      </c>
      <c r="L161" s="76">
        <v>5248016.0</v>
      </c>
      <c r="M161" s="76">
        <v>6824227.0</v>
      </c>
      <c r="N161" s="76">
        <v>2119787.0</v>
      </c>
      <c r="O161" s="76">
        <v>2.0899066E7</v>
      </c>
      <c r="P161" s="76">
        <v>7367392.0</v>
      </c>
      <c r="Q161" s="76">
        <v>9281743.0</v>
      </c>
      <c r="R161" s="76">
        <v>61857.0</v>
      </c>
      <c r="S161" s="76">
        <v>2034754.0</v>
      </c>
      <c r="T161" s="76">
        <v>0.0</v>
      </c>
      <c r="U161" s="76">
        <v>0.0</v>
      </c>
      <c r="V161" s="76">
        <v>9632933.0</v>
      </c>
      <c r="W161" s="76">
        <v>3629696.0</v>
      </c>
      <c r="X161" s="77">
        <v>714524.0</v>
      </c>
      <c r="Y161" s="77">
        <v>2976999.0</v>
      </c>
      <c r="Z161" s="77">
        <v>9648639.0</v>
      </c>
      <c r="AA161" s="77">
        <v>998100.0</v>
      </c>
      <c r="AB161" s="77">
        <v>2365435.0</v>
      </c>
      <c r="AC161" s="77">
        <v>2.3989812E7</v>
      </c>
      <c r="AD161" s="77">
        <v>2885623.0</v>
      </c>
      <c r="AE161" s="77">
        <v>6172412.0</v>
      </c>
      <c r="AF161" s="77">
        <v>4102908.0</v>
      </c>
      <c r="AG161" s="77">
        <v>1.1569793E7</v>
      </c>
      <c r="AH161" s="77">
        <v>1.240889E7</v>
      </c>
      <c r="AI161" s="77">
        <v>9110054.0</v>
      </c>
      <c r="AJ161" s="77">
        <v>0.0</v>
      </c>
      <c r="AK161" s="77">
        <v>7246021.0</v>
      </c>
      <c r="AL161" s="77">
        <v>5516745.0</v>
      </c>
      <c r="AM161" s="77">
        <v>5537634.0</v>
      </c>
      <c r="AN161" s="77">
        <v>0.0</v>
      </c>
      <c r="AO161" s="77">
        <v>2978305.0</v>
      </c>
      <c r="AP161" s="77">
        <v>1700346.0</v>
      </c>
      <c r="AQ161" s="77">
        <v>1.0282606E7</v>
      </c>
      <c r="AR161" s="77">
        <v>4772375.0</v>
      </c>
      <c r="AS161" s="78">
        <v>5.7599835E7</v>
      </c>
      <c r="AT161" s="78">
        <v>0.0</v>
      </c>
      <c r="AU161" s="78">
        <v>6.6188042E7</v>
      </c>
      <c r="AV161" s="78">
        <v>6587501.0</v>
      </c>
      <c r="AW161" s="78">
        <v>0.0</v>
      </c>
      <c r="AX161" s="78">
        <v>0.0</v>
      </c>
      <c r="AY161" s="78">
        <v>0.0</v>
      </c>
      <c r="AZ161" s="78">
        <v>0.0</v>
      </c>
      <c r="BA161" s="78">
        <v>0.0</v>
      </c>
      <c r="BB161" s="78">
        <v>0.0</v>
      </c>
      <c r="BC161" s="78">
        <v>0.0</v>
      </c>
      <c r="BD161" s="78">
        <v>0.0</v>
      </c>
      <c r="BE161" s="79">
        <v>0.0</v>
      </c>
      <c r="BF161" s="79">
        <v>0.0</v>
      </c>
      <c r="BG161" s="79">
        <v>0.0</v>
      </c>
      <c r="BH161" s="79">
        <v>6172152.0</v>
      </c>
      <c r="BI161" s="79">
        <v>0.0</v>
      </c>
      <c r="BJ161" s="79">
        <v>0.0</v>
      </c>
      <c r="BK161" s="79">
        <v>1.6838317E7</v>
      </c>
      <c r="BL161" s="79">
        <v>0.0</v>
      </c>
      <c r="BM161" s="79">
        <v>0.0</v>
      </c>
      <c r="BN161" s="79">
        <v>0.0</v>
      </c>
      <c r="BO161" s="79">
        <v>0.0</v>
      </c>
      <c r="BP161" s="79">
        <v>0.0</v>
      </c>
      <c r="BQ161" s="81">
        <v>0.0</v>
      </c>
      <c r="BR161" s="81">
        <v>1373197.0</v>
      </c>
      <c r="BS161" s="81">
        <v>2.4848346E7</v>
      </c>
      <c r="BT161" s="81">
        <v>2.4848346E7</v>
      </c>
      <c r="BU161" s="81">
        <v>9721800.0</v>
      </c>
      <c r="BV161" s="81">
        <v>1491400.0</v>
      </c>
      <c r="BW161" s="81">
        <v>1245635.0</v>
      </c>
      <c r="BX161" s="81">
        <v>0.0</v>
      </c>
      <c r="BY161" s="81">
        <v>852357.0</v>
      </c>
      <c r="BZ161" s="81">
        <v>865918.0</v>
      </c>
      <c r="CA161" s="81">
        <v>404389.0</v>
      </c>
      <c r="CB161" s="81">
        <v>0.0</v>
      </c>
      <c r="CC161" s="81">
        <v>1434419.0</v>
      </c>
      <c r="CD161" s="81">
        <v>1032518.0</v>
      </c>
      <c r="CE161" s="81">
        <v>0.0</v>
      </c>
      <c r="CF161" s="81">
        <v>0.0</v>
      </c>
      <c r="CG161" s="76">
        <v>0.0</v>
      </c>
      <c r="CH161" s="76">
        <v>0.0</v>
      </c>
      <c r="CI161" s="76">
        <v>0.0</v>
      </c>
      <c r="CJ161" s="76">
        <v>0.0</v>
      </c>
      <c r="CK161" s="76">
        <v>0.0</v>
      </c>
      <c r="CL161" s="76">
        <v>0.0</v>
      </c>
      <c r="CM161" s="76">
        <v>0.0</v>
      </c>
      <c r="CN161" s="76">
        <v>0.0</v>
      </c>
    </row>
    <row r="162" ht="15.75" customHeight="1">
      <c r="A162" s="15"/>
      <c r="B162" s="4" t="s">
        <v>254</v>
      </c>
      <c r="C162" s="82">
        <v>566101.0</v>
      </c>
      <c r="D162" s="82">
        <v>0.0</v>
      </c>
      <c r="E162" s="82">
        <v>1851225.0</v>
      </c>
      <c r="F162" s="82">
        <v>2305592.0</v>
      </c>
      <c r="G162" s="76">
        <v>2314965.0</v>
      </c>
      <c r="H162" s="76">
        <v>14786.0</v>
      </c>
      <c r="I162" s="76">
        <v>183980.0</v>
      </c>
      <c r="J162" s="76">
        <v>2922734.0</v>
      </c>
      <c r="K162" s="76">
        <v>1571017.0</v>
      </c>
      <c r="L162" s="76">
        <v>3077731.0</v>
      </c>
      <c r="M162" s="76">
        <v>2596137.0</v>
      </c>
      <c r="N162" s="76">
        <v>850418.0</v>
      </c>
      <c r="O162" s="76">
        <v>1.0643794E7</v>
      </c>
      <c r="P162" s="76">
        <v>2853069.0</v>
      </c>
      <c r="Q162" s="76">
        <v>4989454.0</v>
      </c>
      <c r="R162" s="76">
        <v>0.0</v>
      </c>
      <c r="S162" s="76">
        <v>549458.0</v>
      </c>
      <c r="T162" s="76">
        <v>0.0</v>
      </c>
      <c r="U162" s="76">
        <v>0.0</v>
      </c>
      <c r="V162" s="76">
        <v>3604681.0</v>
      </c>
      <c r="W162" s="76">
        <v>1699268.0</v>
      </c>
      <c r="X162" s="77">
        <v>617972.0</v>
      </c>
      <c r="Y162" s="77">
        <v>2005264.0</v>
      </c>
      <c r="Z162" s="77">
        <v>3472204.0</v>
      </c>
      <c r="AA162" s="77">
        <v>0.0</v>
      </c>
      <c r="AB162" s="77">
        <v>1346067.0</v>
      </c>
      <c r="AC162" s="77">
        <v>8433178.0</v>
      </c>
      <c r="AD162" s="77">
        <v>1353646.0</v>
      </c>
      <c r="AE162" s="77">
        <v>4388406.0</v>
      </c>
      <c r="AF162" s="77">
        <v>1444616.0</v>
      </c>
      <c r="AG162" s="77">
        <v>3130269.0</v>
      </c>
      <c r="AH162" s="77">
        <v>2314768.0</v>
      </c>
      <c r="AI162" s="77">
        <v>5387581.0</v>
      </c>
      <c r="AJ162" s="77">
        <v>0.0</v>
      </c>
      <c r="AK162" s="77">
        <v>3762969.0</v>
      </c>
      <c r="AL162" s="77">
        <v>2838746.0</v>
      </c>
      <c r="AM162" s="77">
        <v>2989992.0</v>
      </c>
      <c r="AN162" s="77">
        <v>1796542.0</v>
      </c>
      <c r="AO162" s="77">
        <v>2451722.0</v>
      </c>
      <c r="AP162" s="77">
        <v>1163805.0</v>
      </c>
      <c r="AQ162" s="77">
        <v>2701662.0</v>
      </c>
      <c r="AR162" s="77">
        <v>2239896.0</v>
      </c>
      <c r="AS162" s="78">
        <v>3.7411533E7</v>
      </c>
      <c r="AT162" s="78">
        <v>0.0</v>
      </c>
      <c r="AU162" s="78">
        <v>6.2864015E7</v>
      </c>
      <c r="AV162" s="78">
        <v>6.2864015E7</v>
      </c>
      <c r="AW162" s="78">
        <v>0.0</v>
      </c>
      <c r="AX162" s="78">
        <v>0.0</v>
      </c>
      <c r="AY162" s="78">
        <v>0.0</v>
      </c>
      <c r="AZ162" s="78">
        <v>0.0</v>
      </c>
      <c r="BA162" s="78">
        <v>0.0</v>
      </c>
      <c r="BB162" s="78">
        <v>0.0</v>
      </c>
      <c r="BC162" s="78">
        <v>0.0</v>
      </c>
      <c r="BD162" s="78">
        <v>0.0</v>
      </c>
      <c r="BE162" s="79">
        <v>0.0</v>
      </c>
      <c r="BF162" s="79">
        <v>3046248.0</v>
      </c>
      <c r="BG162" s="79">
        <v>0.0</v>
      </c>
      <c r="BH162" s="79">
        <v>3130201.0</v>
      </c>
      <c r="BI162" s="79">
        <v>0.0</v>
      </c>
      <c r="BJ162" s="79">
        <v>0.0</v>
      </c>
      <c r="BK162" s="79">
        <v>3604681.0</v>
      </c>
      <c r="BL162" s="79">
        <v>843002.0</v>
      </c>
      <c r="BM162" s="79">
        <v>0.0</v>
      </c>
      <c r="BN162" s="79">
        <v>0.0</v>
      </c>
      <c r="BO162" s="79">
        <v>0.0</v>
      </c>
      <c r="BP162" s="79">
        <v>0.0</v>
      </c>
      <c r="BQ162" s="81">
        <v>0.0</v>
      </c>
      <c r="BR162" s="81">
        <v>325915.0</v>
      </c>
      <c r="BS162" s="81">
        <v>0.0</v>
      </c>
      <c r="BT162" s="81">
        <v>1.0983445E7</v>
      </c>
      <c r="BU162" s="81">
        <v>9763898.0</v>
      </c>
      <c r="BV162" s="81">
        <v>807997.0</v>
      </c>
      <c r="BW162" s="81">
        <v>675519.0</v>
      </c>
      <c r="BX162" s="81">
        <v>1309333.0</v>
      </c>
      <c r="BY162" s="81">
        <v>0.0</v>
      </c>
      <c r="BZ162" s="81">
        <v>0.0</v>
      </c>
      <c r="CA162" s="81">
        <v>0.0</v>
      </c>
      <c r="CB162" s="81">
        <v>0.0</v>
      </c>
      <c r="CC162" s="81">
        <v>828374.0</v>
      </c>
      <c r="CD162" s="81">
        <v>828374.0</v>
      </c>
      <c r="CE162" s="81">
        <v>0.0</v>
      </c>
      <c r="CF162" s="81">
        <v>0.0</v>
      </c>
      <c r="CG162" s="76">
        <v>0.0</v>
      </c>
      <c r="CH162" s="76">
        <v>0.0</v>
      </c>
      <c r="CI162" s="76">
        <v>0.0</v>
      </c>
      <c r="CJ162" s="76">
        <v>0.0</v>
      </c>
      <c r="CK162" s="76">
        <v>0.0</v>
      </c>
      <c r="CL162" s="76">
        <v>0.0</v>
      </c>
      <c r="CM162" s="76">
        <v>0.0</v>
      </c>
      <c r="CN162" s="76">
        <v>0.0</v>
      </c>
    </row>
    <row r="163" ht="15.75" customHeight="1">
      <c r="A163" s="15"/>
      <c r="B163" s="4" t="s">
        <v>255</v>
      </c>
      <c r="C163" s="82">
        <v>2205331.0</v>
      </c>
      <c r="D163" s="82">
        <v>0.0</v>
      </c>
      <c r="E163" s="82">
        <v>2131913.0</v>
      </c>
      <c r="F163" s="82">
        <v>2570539.0</v>
      </c>
      <c r="G163" s="76">
        <v>2947034.0</v>
      </c>
      <c r="H163" s="76">
        <v>18276.0</v>
      </c>
      <c r="I163" s="76">
        <v>261389.0</v>
      </c>
      <c r="J163" s="76">
        <v>1726730.0</v>
      </c>
      <c r="K163" s="76">
        <v>1310000.0</v>
      </c>
      <c r="L163" s="76">
        <v>2383974.0</v>
      </c>
      <c r="M163" s="76">
        <v>2682306.0</v>
      </c>
      <c r="N163" s="76">
        <v>783291.0</v>
      </c>
      <c r="O163" s="76">
        <v>1.1993668E7</v>
      </c>
      <c r="P163" s="76">
        <v>2738410.0</v>
      </c>
      <c r="Q163" s="76">
        <v>3146395.0</v>
      </c>
      <c r="R163" s="76">
        <v>0.0</v>
      </c>
      <c r="S163" s="76">
        <v>801131.0</v>
      </c>
      <c r="T163" s="76">
        <v>0.0</v>
      </c>
      <c r="U163" s="76">
        <v>0.0</v>
      </c>
      <c r="V163" s="76">
        <v>4949182.0</v>
      </c>
      <c r="W163" s="76">
        <v>1929773.0</v>
      </c>
      <c r="X163" s="77">
        <v>739372.0</v>
      </c>
      <c r="Y163" s="77">
        <v>1499620.0</v>
      </c>
      <c r="Z163" s="77">
        <v>3554716.0</v>
      </c>
      <c r="AA163" s="77">
        <v>0.0</v>
      </c>
      <c r="AB163" s="77">
        <v>1345693.0</v>
      </c>
      <c r="AC163" s="77">
        <v>8266378.0</v>
      </c>
      <c r="AD163" s="77">
        <v>1695855.0</v>
      </c>
      <c r="AE163" s="77">
        <v>3764067.0</v>
      </c>
      <c r="AF163" s="77">
        <v>1787909.0</v>
      </c>
      <c r="AG163" s="77">
        <v>2945455.0</v>
      </c>
      <c r="AH163" s="77">
        <v>2959451.0</v>
      </c>
      <c r="AI163" s="77">
        <v>5715745.0</v>
      </c>
      <c r="AJ163" s="77">
        <v>0.0</v>
      </c>
      <c r="AK163" s="77">
        <v>3517382.0</v>
      </c>
      <c r="AL163" s="77">
        <v>2838746.0</v>
      </c>
      <c r="AM163" s="77">
        <v>3536239.0</v>
      </c>
      <c r="AN163" s="77">
        <v>315921.0</v>
      </c>
      <c r="AO163" s="77">
        <v>2.5750128E7</v>
      </c>
      <c r="AP163" s="77">
        <v>1571996.0</v>
      </c>
      <c r="AQ163" s="77">
        <v>4898979.0</v>
      </c>
      <c r="AR163" s="77">
        <v>2324176.0</v>
      </c>
      <c r="AS163" s="78">
        <v>5.953387E7</v>
      </c>
      <c r="AT163" s="78">
        <v>0.0</v>
      </c>
      <c r="AU163" s="78">
        <v>7.5074937E7</v>
      </c>
      <c r="AV163" s="78">
        <v>7.5074937E7</v>
      </c>
      <c r="AW163" s="78">
        <v>0.0</v>
      </c>
      <c r="AX163" s="78">
        <v>0.0</v>
      </c>
      <c r="AY163" s="78">
        <v>0.0</v>
      </c>
      <c r="AZ163" s="78">
        <v>0.0</v>
      </c>
      <c r="BA163" s="78">
        <v>0.0</v>
      </c>
      <c r="BB163" s="78">
        <v>0.0</v>
      </c>
      <c r="BC163" s="78">
        <v>0.0</v>
      </c>
      <c r="BD163" s="78">
        <v>0.0</v>
      </c>
      <c r="BE163" s="79">
        <v>0.0</v>
      </c>
      <c r="BF163" s="79">
        <v>2227899.0</v>
      </c>
      <c r="BG163" s="79">
        <v>0.0</v>
      </c>
      <c r="BH163" s="79">
        <v>3267995.0</v>
      </c>
      <c r="BI163" s="79">
        <v>0.0</v>
      </c>
      <c r="BJ163" s="79">
        <v>0.0</v>
      </c>
      <c r="BK163" s="79">
        <v>4949182.0</v>
      </c>
      <c r="BL163" s="79">
        <v>921569.0</v>
      </c>
      <c r="BM163" s="79">
        <v>0.0</v>
      </c>
      <c r="BN163" s="79">
        <v>0.0</v>
      </c>
      <c r="BO163" s="79">
        <v>0.0</v>
      </c>
      <c r="BP163" s="79">
        <v>0.0</v>
      </c>
      <c r="BQ163" s="81">
        <v>0.0</v>
      </c>
      <c r="BR163" s="81">
        <v>244435.0</v>
      </c>
      <c r="BS163" s="81">
        <v>0.0</v>
      </c>
      <c r="BT163" s="81">
        <v>1.0950524E7</v>
      </c>
      <c r="BU163" s="81">
        <v>1.0852927E7</v>
      </c>
      <c r="BV163" s="81">
        <v>1079798.0</v>
      </c>
      <c r="BW163" s="81">
        <v>848316.0</v>
      </c>
      <c r="BX163" s="81">
        <v>1419401.0</v>
      </c>
      <c r="BY163" s="81">
        <v>0.0</v>
      </c>
      <c r="BZ163" s="81">
        <v>935653.0</v>
      </c>
      <c r="CA163" s="81">
        <v>0.0</v>
      </c>
      <c r="CB163" s="81">
        <v>0.0</v>
      </c>
      <c r="CC163" s="81">
        <v>646083.0</v>
      </c>
      <c r="CD163" s="81">
        <v>835683.0</v>
      </c>
      <c r="CE163" s="81">
        <v>0.0</v>
      </c>
      <c r="CF163" s="81">
        <v>0.0</v>
      </c>
      <c r="CG163" s="76">
        <v>0.0</v>
      </c>
      <c r="CH163" s="76">
        <v>0.0</v>
      </c>
      <c r="CI163" s="76">
        <v>0.0</v>
      </c>
      <c r="CJ163" s="76">
        <v>0.0</v>
      </c>
      <c r="CK163" s="76">
        <v>0.0</v>
      </c>
      <c r="CL163" s="76">
        <v>0.0</v>
      </c>
      <c r="CM163" s="76">
        <v>0.0</v>
      </c>
      <c r="CN163" s="76">
        <v>0.0</v>
      </c>
    </row>
    <row r="164" ht="15.75" customHeight="1">
      <c r="A164" s="15"/>
      <c r="B164" s="4" t="s">
        <v>256</v>
      </c>
      <c r="C164" s="82">
        <v>1188073.0</v>
      </c>
      <c r="D164" s="82">
        <v>0.0</v>
      </c>
      <c r="E164" s="82">
        <v>1847013.0</v>
      </c>
      <c r="F164" s="82">
        <v>2078392.0</v>
      </c>
      <c r="G164" s="76">
        <v>1815187.0</v>
      </c>
      <c r="H164" s="76">
        <v>177202.0</v>
      </c>
      <c r="I164" s="76">
        <v>148135.0</v>
      </c>
      <c r="J164" s="76">
        <v>1351861.0</v>
      </c>
      <c r="K164" s="76">
        <v>1983117.0</v>
      </c>
      <c r="L164" s="76">
        <v>1675186.0</v>
      </c>
      <c r="M164" s="76">
        <v>1400841.0</v>
      </c>
      <c r="N164" s="76">
        <v>1.0643794E7</v>
      </c>
      <c r="O164" s="76">
        <v>8432139.0</v>
      </c>
      <c r="P164" s="76">
        <v>2615295.0</v>
      </c>
      <c r="Q164" s="76">
        <v>3256715.0</v>
      </c>
      <c r="R164" s="76">
        <v>0.0</v>
      </c>
      <c r="S164" s="76">
        <v>863334.0</v>
      </c>
      <c r="T164" s="76">
        <v>0.0</v>
      </c>
      <c r="U164" s="76">
        <v>0.0</v>
      </c>
      <c r="V164" s="76">
        <v>2993006.0</v>
      </c>
      <c r="W164" s="76">
        <v>1433198.0</v>
      </c>
      <c r="X164" s="77">
        <v>60121.0</v>
      </c>
      <c r="Y164" s="77">
        <v>1004696.0</v>
      </c>
      <c r="Z164" s="77">
        <v>4674169.0</v>
      </c>
      <c r="AA164" s="77">
        <v>0.0</v>
      </c>
      <c r="AB164" s="77">
        <v>1200980.0</v>
      </c>
      <c r="AC164" s="77">
        <v>8237852.0</v>
      </c>
      <c r="AD164" s="77">
        <v>1651881.0</v>
      </c>
      <c r="AE164" s="77">
        <v>3349585.0</v>
      </c>
      <c r="AF164" s="77">
        <v>1352962.0</v>
      </c>
      <c r="AG164" s="77">
        <v>2486819.0</v>
      </c>
      <c r="AH164" s="77">
        <v>2185751.0</v>
      </c>
      <c r="AI164" s="77">
        <v>4367003.0</v>
      </c>
      <c r="AJ164" s="77">
        <v>0.0</v>
      </c>
      <c r="AK164" s="77">
        <v>2989992.0</v>
      </c>
      <c r="AL164" s="77">
        <v>1796542.0</v>
      </c>
      <c r="AM164" s="77">
        <v>3168841.0</v>
      </c>
      <c r="AN164" s="77">
        <v>273157.0</v>
      </c>
      <c r="AO164" s="77">
        <v>2594424.0</v>
      </c>
      <c r="AP164" s="77">
        <v>2701662.0</v>
      </c>
      <c r="AQ164" s="77">
        <v>4082025.0</v>
      </c>
      <c r="AR164" s="77">
        <v>2197197.0</v>
      </c>
      <c r="AS164" s="78">
        <v>4.4080223E7</v>
      </c>
      <c r="AT164" s="78">
        <v>0.0</v>
      </c>
      <c r="AU164" s="78">
        <v>6.0180105E7</v>
      </c>
      <c r="AV164" s="78">
        <v>6.0165306E7</v>
      </c>
      <c r="AW164" s="78">
        <v>0.0</v>
      </c>
      <c r="AX164" s="78">
        <v>0.0</v>
      </c>
      <c r="AY164" s="78">
        <v>0.0</v>
      </c>
      <c r="AZ164" s="78">
        <v>0.0</v>
      </c>
      <c r="BA164" s="78">
        <v>0.0</v>
      </c>
      <c r="BB164" s="78">
        <v>0.0</v>
      </c>
      <c r="BC164" s="78">
        <v>0.0</v>
      </c>
      <c r="BD164" s="78">
        <v>0.0</v>
      </c>
      <c r="BE164" s="79">
        <v>0.0</v>
      </c>
      <c r="BF164" s="79">
        <v>1783665.0</v>
      </c>
      <c r="BG164" s="79">
        <v>0.0</v>
      </c>
      <c r="BH164" s="79">
        <v>2490280.0</v>
      </c>
      <c r="BI164" s="79">
        <v>0.0</v>
      </c>
      <c r="BJ164" s="79">
        <v>0.0</v>
      </c>
      <c r="BK164" s="79">
        <v>2993006.0</v>
      </c>
      <c r="BL164" s="79">
        <v>809845.0</v>
      </c>
      <c r="BM164" s="79">
        <v>0.0</v>
      </c>
      <c r="BN164" s="79">
        <v>0.0</v>
      </c>
      <c r="BO164" s="79">
        <v>0.0</v>
      </c>
      <c r="BP164" s="79">
        <v>0.0</v>
      </c>
      <c r="BQ164" s="81">
        <v>0.0</v>
      </c>
      <c r="BR164" s="81">
        <v>201808.0</v>
      </c>
      <c r="BS164" s="81">
        <v>0.0</v>
      </c>
      <c r="BT164" s="81">
        <v>1.136412E7</v>
      </c>
      <c r="BU164" s="81">
        <v>937238.0</v>
      </c>
      <c r="BV164" s="81">
        <v>937238.0</v>
      </c>
      <c r="BW164" s="81">
        <v>802349.0</v>
      </c>
      <c r="BX164" s="81">
        <v>1309333.0</v>
      </c>
      <c r="BY164" s="81">
        <v>0.0</v>
      </c>
      <c r="BZ164" s="81">
        <v>56255.0</v>
      </c>
      <c r="CA164" s="81">
        <v>0.0</v>
      </c>
      <c r="CB164" s="81">
        <v>0.0</v>
      </c>
      <c r="CC164" s="81">
        <v>1557928.0</v>
      </c>
      <c r="CD164" s="81">
        <v>688936.0</v>
      </c>
      <c r="CE164" s="81">
        <v>0.0</v>
      </c>
      <c r="CF164" s="81">
        <v>0.0</v>
      </c>
      <c r="CG164" s="76">
        <v>0.0</v>
      </c>
      <c r="CH164" s="76">
        <v>0.0</v>
      </c>
      <c r="CI164" s="76">
        <v>0.0</v>
      </c>
      <c r="CJ164" s="76">
        <v>0.0</v>
      </c>
      <c r="CK164" s="76">
        <v>0.0</v>
      </c>
      <c r="CL164" s="76">
        <v>0.0</v>
      </c>
      <c r="CM164" s="76">
        <v>0.0</v>
      </c>
      <c r="CN164" s="76">
        <v>0.0</v>
      </c>
    </row>
    <row r="165" ht="15.75" customHeight="1">
      <c r="A165" s="15"/>
      <c r="B165" s="4" t="s">
        <v>257</v>
      </c>
      <c r="C165" s="82">
        <v>629538.0</v>
      </c>
      <c r="D165" s="82">
        <v>0.0</v>
      </c>
      <c r="E165" s="82">
        <v>1903378.0</v>
      </c>
      <c r="F165" s="82">
        <v>1300135.0</v>
      </c>
      <c r="G165" s="76">
        <v>973556.0</v>
      </c>
      <c r="H165" s="76">
        <v>0.0</v>
      </c>
      <c r="I165" s="76">
        <v>87354.0</v>
      </c>
      <c r="J165" s="76">
        <v>1129012.0</v>
      </c>
      <c r="K165" s="76">
        <v>720930.0</v>
      </c>
      <c r="L165" s="76">
        <v>33782.0</v>
      </c>
      <c r="M165" s="76">
        <v>1951893.0</v>
      </c>
      <c r="N165" s="76">
        <v>175404.0</v>
      </c>
      <c r="O165" s="76">
        <v>2982244.0</v>
      </c>
      <c r="P165" s="76">
        <v>1528371.0</v>
      </c>
      <c r="Q165" s="76">
        <v>2848304.0</v>
      </c>
      <c r="R165" s="76">
        <v>0.0</v>
      </c>
      <c r="S165" s="76">
        <v>661709.0</v>
      </c>
      <c r="T165" s="76">
        <v>0.0</v>
      </c>
      <c r="U165" s="76">
        <v>0.0</v>
      </c>
      <c r="V165" s="76">
        <v>3225426.0</v>
      </c>
      <c r="W165" s="76">
        <v>887289.0</v>
      </c>
      <c r="X165" s="77">
        <v>671436.0</v>
      </c>
      <c r="Y165" s="77">
        <v>1025055.0</v>
      </c>
      <c r="Z165" s="77">
        <v>3848583.0</v>
      </c>
      <c r="AA165" s="77">
        <v>0.0</v>
      </c>
      <c r="AB165" s="77">
        <v>1153081.0</v>
      </c>
      <c r="AC165" s="77">
        <v>1.1310757E7</v>
      </c>
      <c r="AD165" s="77">
        <v>3056433.0</v>
      </c>
      <c r="AE165" s="77">
        <v>1120714.0</v>
      </c>
      <c r="AF165" s="77">
        <v>1151480.0</v>
      </c>
      <c r="AG165" s="77">
        <v>1473804.0</v>
      </c>
      <c r="AH165" s="77">
        <v>1304234.0</v>
      </c>
      <c r="AI165" s="77">
        <v>3035354.0</v>
      </c>
      <c r="AJ165" s="77">
        <v>0.0</v>
      </c>
      <c r="AK165" s="77">
        <v>3724937.0</v>
      </c>
      <c r="AL165" s="77">
        <v>482141.0</v>
      </c>
      <c r="AM165" s="77">
        <v>2576661.0</v>
      </c>
      <c r="AN165" s="77">
        <v>0.0</v>
      </c>
      <c r="AO165" s="77">
        <v>1661267.0</v>
      </c>
      <c r="AP165" s="77">
        <v>2256363.0</v>
      </c>
      <c r="AQ165" s="77">
        <v>216437.0</v>
      </c>
      <c r="AR165" s="77">
        <v>1572828.0</v>
      </c>
      <c r="AS165" s="78">
        <v>3.9175565E7</v>
      </c>
      <c r="AT165" s="78">
        <v>0.0</v>
      </c>
      <c r="AU165" s="78">
        <v>5.9052236E7</v>
      </c>
      <c r="AV165" s="78">
        <v>6.3764482E7</v>
      </c>
      <c r="AW165" s="78">
        <v>0.0</v>
      </c>
      <c r="AX165" s="78">
        <v>0.0</v>
      </c>
      <c r="AY165" s="78">
        <v>0.0</v>
      </c>
      <c r="AZ165" s="78">
        <v>0.0</v>
      </c>
      <c r="BA165" s="78">
        <v>0.0</v>
      </c>
      <c r="BB165" s="78">
        <v>0.0</v>
      </c>
      <c r="BC165" s="78">
        <v>0.0</v>
      </c>
      <c r="BD165" s="78">
        <v>0.0</v>
      </c>
      <c r="BE165" s="79">
        <v>0.0</v>
      </c>
      <c r="BF165" s="79">
        <v>0.0</v>
      </c>
      <c r="BG165" s="79">
        <v>0.0</v>
      </c>
      <c r="BH165" s="79">
        <v>1473804.0</v>
      </c>
      <c r="BI165" s="79">
        <v>0.0</v>
      </c>
      <c r="BJ165" s="79">
        <v>0.0</v>
      </c>
      <c r="BK165" s="79">
        <v>2158673.0</v>
      </c>
      <c r="BL165" s="79">
        <v>0.0</v>
      </c>
      <c r="BM165" s="79">
        <v>0.0</v>
      </c>
      <c r="BN165" s="79">
        <v>0.0</v>
      </c>
      <c r="BO165" s="79">
        <v>0.0</v>
      </c>
      <c r="BP165" s="79">
        <v>0.0</v>
      </c>
      <c r="BQ165" s="91">
        <v>0.0</v>
      </c>
      <c r="BR165" s="91">
        <v>98492.0</v>
      </c>
      <c r="BS165" s="91">
        <v>0.0</v>
      </c>
      <c r="BT165" s="81">
        <v>9296557.0</v>
      </c>
      <c r="BU165" s="81">
        <v>8415381.0</v>
      </c>
      <c r="BV165" s="81">
        <v>605922.0</v>
      </c>
      <c r="BW165" s="81">
        <v>580074.0</v>
      </c>
      <c r="BX165" s="81">
        <v>0.0</v>
      </c>
      <c r="BY165" s="81">
        <v>0.0</v>
      </c>
      <c r="BZ165" s="81">
        <v>0.0</v>
      </c>
      <c r="CA165" s="81">
        <v>0.0</v>
      </c>
      <c r="CB165" s="81">
        <v>282377.0</v>
      </c>
      <c r="CC165" s="81">
        <v>0.0</v>
      </c>
      <c r="CD165" s="81">
        <v>0.0</v>
      </c>
      <c r="CE165" s="81">
        <v>0.0</v>
      </c>
      <c r="CF165" s="81">
        <v>0.0</v>
      </c>
      <c r="CG165" s="76">
        <v>0.0</v>
      </c>
      <c r="CH165" s="76">
        <v>0.0</v>
      </c>
      <c r="CI165" s="92">
        <v>0.0</v>
      </c>
      <c r="CJ165" s="92">
        <v>0.0</v>
      </c>
      <c r="CK165" s="92">
        <v>0.0</v>
      </c>
      <c r="CL165" s="92">
        <v>0.0</v>
      </c>
      <c r="CM165" s="92">
        <v>0.0</v>
      </c>
      <c r="CN165" s="92">
        <v>0.0</v>
      </c>
    </row>
    <row r="166" ht="15.75" customHeight="1">
      <c r="A166" s="16"/>
      <c r="B166" s="53" t="s">
        <v>242</v>
      </c>
      <c r="C166" s="82">
        <v>236258.0</v>
      </c>
      <c r="D166" s="82">
        <v>0.0</v>
      </c>
      <c r="E166" s="82">
        <v>179436.0</v>
      </c>
      <c r="F166" s="82">
        <v>109718.0</v>
      </c>
      <c r="G166" s="76">
        <v>173488.0</v>
      </c>
      <c r="H166" s="76">
        <v>0.0</v>
      </c>
      <c r="I166" s="76">
        <v>0.0</v>
      </c>
      <c r="J166" s="76">
        <v>94859.0</v>
      </c>
      <c r="K166" s="76">
        <v>333782.0</v>
      </c>
      <c r="L166" s="76">
        <v>135340.0</v>
      </c>
      <c r="M166" s="76">
        <v>175404.0</v>
      </c>
      <c r="N166" s="76">
        <v>32797.0</v>
      </c>
      <c r="O166" s="76">
        <v>297366.0</v>
      </c>
      <c r="P166" s="76">
        <v>95594.0</v>
      </c>
      <c r="Q166" s="76">
        <v>115744.0</v>
      </c>
      <c r="R166" s="76">
        <v>0.0</v>
      </c>
      <c r="S166" s="76">
        <v>0.0</v>
      </c>
      <c r="T166" s="76">
        <v>0.0</v>
      </c>
      <c r="U166" s="76">
        <v>0.0</v>
      </c>
      <c r="V166" s="76">
        <v>241250.0</v>
      </c>
      <c r="W166" s="76">
        <v>87834.0</v>
      </c>
      <c r="X166" s="77">
        <v>667487.0</v>
      </c>
      <c r="Y166" s="77">
        <v>35313.0</v>
      </c>
      <c r="Z166" s="77">
        <v>250233.0</v>
      </c>
      <c r="AA166" s="77">
        <v>0.0</v>
      </c>
      <c r="AB166" s="77">
        <v>145615.0</v>
      </c>
      <c r="AC166" s="77">
        <v>276042.0</v>
      </c>
      <c r="AD166" s="77">
        <v>457626.0</v>
      </c>
      <c r="AE166" s="77">
        <v>0.0</v>
      </c>
      <c r="AF166" s="77">
        <v>0.0</v>
      </c>
      <c r="AG166" s="77">
        <v>92599.0</v>
      </c>
      <c r="AH166" s="77">
        <v>244594.0</v>
      </c>
      <c r="AI166" s="77">
        <v>307151.0</v>
      </c>
      <c r="AJ166" s="77">
        <v>0.0</v>
      </c>
      <c r="AK166" s="77">
        <v>308272.0</v>
      </c>
      <c r="AL166" s="77">
        <v>0.0</v>
      </c>
      <c r="AM166" s="77">
        <v>274442.0</v>
      </c>
      <c r="AN166" s="77">
        <v>0.0</v>
      </c>
      <c r="AO166" s="77">
        <v>0.0</v>
      </c>
      <c r="AP166" s="77">
        <v>216437.0</v>
      </c>
      <c r="AQ166" s="77">
        <v>164335.0</v>
      </c>
      <c r="AR166" s="77">
        <v>189195.0</v>
      </c>
      <c r="AS166" s="78">
        <v>4.6178721E7</v>
      </c>
      <c r="AT166" s="78">
        <v>0.0</v>
      </c>
      <c r="AU166" s="78">
        <v>6.3764482E7</v>
      </c>
      <c r="AV166" s="78">
        <v>5.9052236E7</v>
      </c>
      <c r="AW166" s="78">
        <v>0.0</v>
      </c>
      <c r="AX166" s="78">
        <v>0.0</v>
      </c>
      <c r="AY166" s="78">
        <v>0.0</v>
      </c>
      <c r="AZ166" s="78">
        <v>0.0</v>
      </c>
      <c r="BA166" s="78">
        <v>0.0</v>
      </c>
      <c r="BB166" s="78">
        <v>0.0</v>
      </c>
      <c r="BC166" s="78">
        <v>0.0</v>
      </c>
      <c r="BD166" s="78">
        <v>0.0</v>
      </c>
      <c r="BE166" s="79">
        <v>0.0</v>
      </c>
      <c r="BF166" s="79">
        <v>0.0</v>
      </c>
      <c r="BG166" s="79">
        <v>0.0</v>
      </c>
      <c r="BH166" s="79">
        <v>100742.0</v>
      </c>
      <c r="BI166" s="79">
        <v>0.0</v>
      </c>
      <c r="BJ166" s="79">
        <v>0.0</v>
      </c>
      <c r="BK166" s="79">
        <v>452941.0</v>
      </c>
      <c r="BL166" s="79">
        <v>0.0</v>
      </c>
      <c r="BM166" s="79">
        <v>0.0</v>
      </c>
      <c r="BN166" s="79">
        <v>0.0</v>
      </c>
      <c r="BO166" s="79">
        <v>0.0</v>
      </c>
      <c r="BP166" s="79">
        <v>0.0</v>
      </c>
      <c r="BQ166" s="91">
        <v>0.0</v>
      </c>
      <c r="BR166" s="91">
        <v>0.0</v>
      </c>
      <c r="BS166" s="91">
        <v>0.0</v>
      </c>
      <c r="BT166" s="81">
        <v>460850.0</v>
      </c>
      <c r="BU166" s="81">
        <v>220719.0</v>
      </c>
      <c r="BV166" s="81">
        <v>63617.0</v>
      </c>
      <c r="BW166" s="81">
        <v>58321.0</v>
      </c>
      <c r="BX166" s="81">
        <v>0.0</v>
      </c>
      <c r="BY166" s="81">
        <v>0.0</v>
      </c>
      <c r="BZ166" s="81">
        <v>0.0</v>
      </c>
      <c r="CA166" s="81">
        <v>0.0</v>
      </c>
      <c r="CB166" s="81">
        <v>0.0</v>
      </c>
      <c r="CC166" s="81">
        <v>0.0</v>
      </c>
      <c r="CD166" s="81">
        <v>0.0</v>
      </c>
      <c r="CE166" s="81">
        <v>0.0</v>
      </c>
      <c r="CF166" s="81">
        <v>0.0</v>
      </c>
      <c r="CG166" s="76">
        <v>0.0</v>
      </c>
      <c r="CH166" s="76">
        <v>0.0</v>
      </c>
      <c r="CI166" s="92">
        <v>0.0</v>
      </c>
      <c r="CJ166" s="92">
        <v>0.0</v>
      </c>
      <c r="CK166" s="92">
        <v>0.0</v>
      </c>
      <c r="CL166" s="92">
        <v>0.0</v>
      </c>
      <c r="CM166" s="92">
        <v>0.0</v>
      </c>
      <c r="CN166" s="92">
        <v>0.0</v>
      </c>
    </row>
    <row r="167" ht="15.75" customHeight="1">
      <c r="A167" s="8" t="s">
        <v>61</v>
      </c>
      <c r="B167" s="4" t="s">
        <v>258</v>
      </c>
      <c r="C167" s="89"/>
      <c r="D167" s="89"/>
      <c r="E167" s="89"/>
      <c r="F167" s="89"/>
      <c r="G167" s="86"/>
      <c r="H167" s="86"/>
      <c r="I167" s="86"/>
      <c r="J167" s="86"/>
      <c r="K167" s="86"/>
      <c r="L167" s="86"/>
      <c r="M167" s="86"/>
      <c r="N167" s="86"/>
      <c r="O167" s="86"/>
      <c r="P167" s="86"/>
      <c r="Q167" s="86"/>
      <c r="R167" s="86"/>
      <c r="S167" s="86"/>
      <c r="T167" s="86"/>
      <c r="U167" s="86"/>
      <c r="V167" s="86"/>
      <c r="W167" s="86"/>
      <c r="X167" s="87"/>
      <c r="Y167" s="87"/>
      <c r="Z167" s="87"/>
      <c r="AA167" s="87"/>
      <c r="AB167" s="87"/>
      <c r="AC167" s="87"/>
      <c r="AD167" s="87"/>
      <c r="AE167" s="87"/>
      <c r="AF167" s="87"/>
      <c r="AG167" s="87"/>
      <c r="AH167" s="87"/>
      <c r="AI167" s="87"/>
      <c r="AJ167" s="87"/>
      <c r="AK167" s="87"/>
      <c r="AL167" s="87"/>
      <c r="AM167" s="87"/>
      <c r="AN167" s="87"/>
      <c r="AO167" s="87"/>
      <c r="AP167" s="87"/>
      <c r="AQ167" s="87"/>
      <c r="AR167" s="87"/>
      <c r="AS167" s="83"/>
      <c r="AT167" s="83"/>
      <c r="AU167" s="83"/>
      <c r="AV167" s="83"/>
      <c r="AW167" s="83"/>
      <c r="AX167" s="83"/>
      <c r="AY167" s="83"/>
      <c r="AZ167" s="83"/>
      <c r="BA167" s="83"/>
      <c r="BB167" s="83"/>
      <c r="BC167" s="83"/>
      <c r="BD167" s="83"/>
      <c r="BE167" s="80"/>
      <c r="BF167" s="79"/>
      <c r="BG167" s="80"/>
      <c r="BH167" s="80"/>
      <c r="BI167" s="80"/>
      <c r="BJ167" s="80"/>
      <c r="BK167" s="80"/>
      <c r="BL167" s="80"/>
      <c r="BM167" s="80"/>
      <c r="BN167" s="80"/>
      <c r="BO167" s="80"/>
      <c r="BP167" s="80"/>
      <c r="BQ167" s="88"/>
      <c r="BR167" s="88"/>
      <c r="BS167" s="88"/>
      <c r="BT167" s="88"/>
      <c r="BU167" s="88"/>
      <c r="BV167" s="88"/>
      <c r="BW167" s="88"/>
      <c r="BX167" s="88"/>
      <c r="BY167" s="88"/>
      <c r="BZ167" s="88"/>
      <c r="CA167" s="88"/>
      <c r="CB167" s="88"/>
      <c r="CC167" s="88"/>
      <c r="CD167" s="88"/>
      <c r="CE167" s="88"/>
      <c r="CF167" s="88"/>
      <c r="CG167" s="86"/>
      <c r="CH167" s="86"/>
      <c r="CI167" s="86"/>
      <c r="CJ167" s="86"/>
      <c r="CK167" s="86"/>
      <c r="CL167" s="86"/>
      <c r="CM167" s="86"/>
      <c r="CN167" s="86"/>
    </row>
    <row r="168" ht="15.75" customHeight="1">
      <c r="A168" s="15"/>
      <c r="B168" s="4" t="s">
        <v>259</v>
      </c>
      <c r="C168" s="89"/>
      <c r="D168" s="89"/>
      <c r="E168" s="89"/>
      <c r="F168" s="89"/>
      <c r="G168" s="86"/>
      <c r="H168" s="86"/>
      <c r="I168" s="86"/>
      <c r="J168" s="86"/>
      <c r="K168" s="86"/>
      <c r="L168" s="86"/>
      <c r="M168" s="86"/>
      <c r="N168" s="86"/>
      <c r="O168" s="86"/>
      <c r="P168" s="86"/>
      <c r="Q168" s="86"/>
      <c r="R168" s="86"/>
      <c r="S168" s="86"/>
      <c r="T168" s="86"/>
      <c r="U168" s="86"/>
      <c r="V168" s="86"/>
      <c r="W168" s="86"/>
      <c r="X168" s="87"/>
      <c r="Y168" s="87"/>
      <c r="Z168" s="87"/>
      <c r="AA168" s="87"/>
      <c r="AB168" s="87"/>
      <c r="AC168" s="87"/>
      <c r="AD168" s="87"/>
      <c r="AE168" s="87"/>
      <c r="AF168" s="87"/>
      <c r="AG168" s="87"/>
      <c r="AH168" s="87"/>
      <c r="AI168" s="87"/>
      <c r="AJ168" s="87"/>
      <c r="AK168" s="87"/>
      <c r="AL168" s="87"/>
      <c r="AM168" s="87"/>
      <c r="AN168" s="87"/>
      <c r="AO168" s="87"/>
      <c r="AP168" s="87"/>
      <c r="AQ168" s="87"/>
      <c r="AR168" s="87"/>
      <c r="AS168" s="83"/>
      <c r="AT168" s="83"/>
      <c r="AU168" s="83"/>
      <c r="AV168" s="83"/>
      <c r="AW168" s="83"/>
      <c r="AX168" s="83"/>
      <c r="AY168" s="83"/>
      <c r="AZ168" s="83"/>
      <c r="BA168" s="83"/>
      <c r="BB168" s="83"/>
      <c r="BC168" s="83"/>
      <c r="BD168" s="83"/>
      <c r="BE168" s="80"/>
      <c r="BF168" s="80"/>
      <c r="BG168" s="80"/>
      <c r="BH168" s="80"/>
      <c r="BI168" s="80"/>
      <c r="BJ168" s="80"/>
      <c r="BK168" s="80"/>
      <c r="BL168" s="80"/>
      <c r="BM168" s="80"/>
      <c r="BN168" s="80"/>
      <c r="BO168" s="80"/>
      <c r="BP168" s="80"/>
      <c r="BQ168" s="88"/>
      <c r="BR168" s="88"/>
      <c r="BS168" s="88"/>
      <c r="BT168" s="88"/>
      <c r="BU168" s="88"/>
      <c r="BV168" s="88"/>
      <c r="BW168" s="88"/>
      <c r="BX168" s="88"/>
      <c r="BY168" s="88"/>
      <c r="BZ168" s="88"/>
      <c r="CA168" s="88"/>
      <c r="CB168" s="88"/>
      <c r="CC168" s="88"/>
      <c r="CD168" s="88"/>
      <c r="CE168" s="88"/>
      <c r="CF168" s="88"/>
      <c r="CG168" s="86"/>
      <c r="CH168" s="86"/>
      <c r="CI168" s="86"/>
      <c r="CJ168" s="86"/>
      <c r="CK168" s="86"/>
      <c r="CL168" s="86"/>
      <c r="CM168" s="86"/>
      <c r="CN168" s="86"/>
    </row>
    <row r="169" ht="15.75" customHeight="1">
      <c r="A169" s="15"/>
      <c r="B169" s="4" t="s">
        <v>260</v>
      </c>
      <c r="C169" s="89"/>
      <c r="D169" s="89"/>
      <c r="E169" s="89"/>
      <c r="F169" s="89"/>
      <c r="G169" s="86"/>
      <c r="H169" s="86"/>
      <c r="I169" s="86"/>
      <c r="J169" s="86"/>
      <c r="K169" s="86"/>
      <c r="L169" s="86"/>
      <c r="M169" s="86"/>
      <c r="N169" s="86"/>
      <c r="O169" s="86"/>
      <c r="P169" s="86"/>
      <c r="Q169" s="86"/>
      <c r="R169" s="86"/>
      <c r="S169" s="86"/>
      <c r="T169" s="86"/>
      <c r="U169" s="86"/>
      <c r="V169" s="86"/>
      <c r="W169" s="86"/>
      <c r="X169" s="87"/>
      <c r="Y169" s="87"/>
      <c r="Z169" s="87"/>
      <c r="AA169" s="87"/>
      <c r="AB169" s="87"/>
      <c r="AC169" s="87"/>
      <c r="AD169" s="87"/>
      <c r="AE169" s="87"/>
      <c r="AF169" s="87"/>
      <c r="AG169" s="87"/>
      <c r="AH169" s="87"/>
      <c r="AI169" s="87"/>
      <c r="AJ169" s="87"/>
      <c r="AK169" s="87"/>
      <c r="AL169" s="87"/>
      <c r="AM169" s="87"/>
      <c r="AN169" s="87"/>
      <c r="AO169" s="87"/>
      <c r="AP169" s="87"/>
      <c r="AQ169" s="87"/>
      <c r="AR169" s="87"/>
      <c r="AS169" s="83"/>
      <c r="AT169" s="83"/>
      <c r="AU169" s="83"/>
      <c r="AV169" s="83"/>
      <c r="AW169" s="83"/>
      <c r="AX169" s="83"/>
      <c r="AY169" s="83"/>
      <c r="AZ169" s="83"/>
      <c r="BA169" s="83"/>
      <c r="BB169" s="83"/>
      <c r="BC169" s="83"/>
      <c r="BD169" s="83"/>
      <c r="BE169" s="80"/>
      <c r="BF169" s="80"/>
      <c r="BG169" s="80"/>
      <c r="BH169" s="80"/>
      <c r="BI169" s="80"/>
      <c r="BJ169" s="80"/>
      <c r="BK169" s="80"/>
      <c r="BL169" s="80"/>
      <c r="BM169" s="80"/>
      <c r="BN169" s="80"/>
      <c r="BO169" s="80"/>
      <c r="BP169" s="80"/>
      <c r="BQ169" s="88"/>
      <c r="BR169" s="88"/>
      <c r="BS169" s="88"/>
      <c r="BT169" s="88"/>
      <c r="BU169" s="88"/>
      <c r="BV169" s="88"/>
      <c r="BW169" s="88"/>
      <c r="BX169" s="88"/>
      <c r="BY169" s="88"/>
      <c r="BZ169" s="88"/>
      <c r="CA169" s="88"/>
      <c r="CB169" s="88"/>
      <c r="CC169" s="88"/>
      <c r="CD169" s="88"/>
      <c r="CE169" s="88"/>
      <c r="CF169" s="88"/>
      <c r="CG169" s="86"/>
      <c r="CH169" s="86"/>
      <c r="CI169" s="86"/>
      <c r="CJ169" s="86"/>
      <c r="CK169" s="86"/>
      <c r="CL169" s="86"/>
      <c r="CM169" s="86"/>
      <c r="CN169" s="86"/>
    </row>
    <row r="170" ht="15.75" customHeight="1">
      <c r="A170" s="15"/>
      <c r="B170" s="4" t="s">
        <v>261</v>
      </c>
      <c r="C170" s="89"/>
      <c r="D170" s="89"/>
      <c r="E170" s="89"/>
      <c r="F170" s="89"/>
      <c r="G170" s="86"/>
      <c r="H170" s="86"/>
      <c r="I170" s="86"/>
      <c r="J170" s="86"/>
      <c r="K170" s="86"/>
      <c r="L170" s="86"/>
      <c r="M170" s="86"/>
      <c r="N170" s="86"/>
      <c r="O170" s="86"/>
      <c r="P170" s="86"/>
      <c r="Q170" s="86"/>
      <c r="R170" s="86"/>
      <c r="S170" s="86"/>
      <c r="T170" s="86"/>
      <c r="U170" s="86"/>
      <c r="V170" s="86"/>
      <c r="W170" s="86"/>
      <c r="X170" s="87"/>
      <c r="Y170" s="87"/>
      <c r="Z170" s="87"/>
      <c r="AA170" s="87"/>
      <c r="AB170" s="87"/>
      <c r="AC170" s="87"/>
      <c r="AD170" s="87"/>
      <c r="AE170" s="87"/>
      <c r="AF170" s="87"/>
      <c r="AG170" s="87"/>
      <c r="AH170" s="87"/>
      <c r="AI170" s="87"/>
      <c r="AJ170" s="87"/>
      <c r="AK170" s="87"/>
      <c r="AL170" s="87"/>
      <c r="AM170" s="87"/>
      <c r="AN170" s="87"/>
      <c r="AO170" s="87"/>
      <c r="AP170" s="87"/>
      <c r="AQ170" s="87"/>
      <c r="AR170" s="87"/>
      <c r="AS170" s="83"/>
      <c r="AT170" s="83"/>
      <c r="AU170" s="83"/>
      <c r="AV170" s="83"/>
      <c r="AW170" s="83"/>
      <c r="AX170" s="83"/>
      <c r="AY170" s="83"/>
      <c r="AZ170" s="83"/>
      <c r="BA170" s="83"/>
      <c r="BB170" s="83"/>
      <c r="BC170" s="83"/>
      <c r="BD170" s="83"/>
      <c r="BE170" s="80"/>
      <c r="BF170" s="80"/>
      <c r="BG170" s="80"/>
      <c r="BH170" s="80"/>
      <c r="BI170" s="80"/>
      <c r="BJ170" s="80"/>
      <c r="BK170" s="80"/>
      <c r="BL170" s="80"/>
      <c r="BM170" s="80"/>
      <c r="BN170" s="80"/>
      <c r="BO170" s="80"/>
      <c r="BP170" s="80"/>
      <c r="BQ170" s="88"/>
      <c r="BR170" s="88"/>
      <c r="BS170" s="88"/>
      <c r="BT170" s="88"/>
      <c r="BU170" s="88"/>
      <c r="BV170" s="88"/>
      <c r="BW170" s="88"/>
      <c r="BX170" s="88"/>
      <c r="BY170" s="88"/>
      <c r="BZ170" s="88"/>
      <c r="CA170" s="88"/>
      <c r="CB170" s="88"/>
      <c r="CC170" s="88"/>
      <c r="CD170" s="88"/>
      <c r="CE170" s="88"/>
      <c r="CF170" s="88"/>
      <c r="CG170" s="86"/>
      <c r="CH170" s="86"/>
      <c r="CI170" s="86"/>
      <c r="CJ170" s="86"/>
      <c r="CK170" s="86"/>
      <c r="CL170" s="86"/>
      <c r="CM170" s="86"/>
      <c r="CN170" s="86"/>
    </row>
    <row r="171" ht="15.75" customHeight="1">
      <c r="A171" s="15"/>
      <c r="B171" s="4" t="s">
        <v>262</v>
      </c>
      <c r="C171" s="89"/>
      <c r="D171" s="89"/>
      <c r="E171" s="89"/>
      <c r="F171" s="89"/>
      <c r="G171" s="86"/>
      <c r="H171" s="86"/>
      <c r="I171" s="86"/>
      <c r="J171" s="86"/>
      <c r="K171" s="86"/>
      <c r="L171" s="86"/>
      <c r="M171" s="86"/>
      <c r="N171" s="86"/>
      <c r="O171" s="86"/>
      <c r="P171" s="86"/>
      <c r="Q171" s="86"/>
      <c r="R171" s="86"/>
      <c r="S171" s="86"/>
      <c r="T171" s="86"/>
      <c r="U171" s="86"/>
      <c r="V171" s="86"/>
      <c r="W171" s="86"/>
      <c r="X171" s="87"/>
      <c r="Y171" s="87"/>
      <c r="Z171" s="87"/>
      <c r="AA171" s="87"/>
      <c r="AB171" s="87"/>
      <c r="AC171" s="87"/>
      <c r="AD171" s="87"/>
      <c r="AE171" s="87"/>
      <c r="AF171" s="87"/>
      <c r="AG171" s="87"/>
      <c r="AH171" s="87"/>
      <c r="AI171" s="87"/>
      <c r="AJ171" s="87"/>
      <c r="AK171" s="87"/>
      <c r="AL171" s="87"/>
      <c r="AM171" s="87"/>
      <c r="AN171" s="87"/>
      <c r="AO171" s="87"/>
      <c r="AP171" s="87"/>
      <c r="AQ171" s="87"/>
      <c r="AR171" s="87"/>
      <c r="AS171" s="83"/>
      <c r="AT171" s="83"/>
      <c r="AU171" s="83"/>
      <c r="AV171" s="83"/>
      <c r="AW171" s="83"/>
      <c r="AX171" s="83"/>
      <c r="AY171" s="83"/>
      <c r="AZ171" s="83"/>
      <c r="BA171" s="83"/>
      <c r="BB171" s="83"/>
      <c r="BC171" s="83"/>
      <c r="BD171" s="83"/>
      <c r="BE171" s="80"/>
      <c r="BF171" s="80"/>
      <c r="BG171" s="80"/>
      <c r="BH171" s="80"/>
      <c r="BI171" s="80"/>
      <c r="BJ171" s="80"/>
      <c r="BK171" s="80"/>
      <c r="BL171" s="80"/>
      <c r="BM171" s="80"/>
      <c r="BN171" s="80"/>
      <c r="BO171" s="80"/>
      <c r="BP171" s="80"/>
      <c r="BQ171" s="88"/>
      <c r="BR171" s="88"/>
      <c r="BS171" s="88"/>
      <c r="BT171" s="88"/>
      <c r="BU171" s="88"/>
      <c r="BV171" s="88"/>
      <c r="BW171" s="88"/>
      <c r="BX171" s="88"/>
      <c r="BY171" s="88"/>
      <c r="BZ171" s="88"/>
      <c r="CA171" s="88"/>
      <c r="CB171" s="88"/>
      <c r="CC171" s="88"/>
      <c r="CD171" s="88"/>
      <c r="CE171" s="88"/>
      <c r="CF171" s="88"/>
      <c r="CG171" s="86"/>
      <c r="CH171" s="86"/>
      <c r="CI171" s="86"/>
      <c r="CJ171" s="86"/>
      <c r="CK171" s="86"/>
      <c r="CL171" s="86"/>
      <c r="CM171" s="86"/>
      <c r="CN171" s="86"/>
    </row>
    <row r="172" ht="15.75" customHeight="1">
      <c r="A172" s="15"/>
      <c r="B172" s="4" t="s">
        <v>263</v>
      </c>
      <c r="C172" s="89"/>
      <c r="D172" s="89"/>
      <c r="E172" s="89"/>
      <c r="F172" s="89"/>
      <c r="G172" s="86"/>
      <c r="H172" s="86"/>
      <c r="I172" s="86"/>
      <c r="J172" s="86"/>
      <c r="K172" s="86"/>
      <c r="L172" s="86"/>
      <c r="M172" s="86"/>
      <c r="N172" s="86"/>
      <c r="O172" s="86"/>
      <c r="P172" s="86"/>
      <c r="Q172" s="86"/>
      <c r="R172" s="86"/>
      <c r="S172" s="86"/>
      <c r="T172" s="86"/>
      <c r="U172" s="86"/>
      <c r="V172" s="86"/>
      <c r="W172" s="86"/>
      <c r="X172" s="87"/>
      <c r="Y172" s="87"/>
      <c r="Z172" s="87"/>
      <c r="AA172" s="87"/>
      <c r="AB172" s="87"/>
      <c r="AC172" s="87"/>
      <c r="AD172" s="87"/>
      <c r="AE172" s="87"/>
      <c r="AF172" s="87"/>
      <c r="AG172" s="87"/>
      <c r="AH172" s="87"/>
      <c r="AI172" s="87"/>
      <c r="AJ172" s="87"/>
      <c r="AK172" s="87"/>
      <c r="AL172" s="87"/>
      <c r="AM172" s="87"/>
      <c r="AN172" s="87"/>
      <c r="AO172" s="87"/>
      <c r="AP172" s="87"/>
      <c r="AQ172" s="87"/>
      <c r="AR172" s="87"/>
      <c r="AS172" s="83"/>
      <c r="AT172" s="83"/>
      <c r="AU172" s="83"/>
      <c r="AV172" s="83"/>
      <c r="AW172" s="83"/>
      <c r="AX172" s="83"/>
      <c r="AY172" s="83"/>
      <c r="AZ172" s="83"/>
      <c r="BA172" s="83"/>
      <c r="BB172" s="83"/>
      <c r="BC172" s="83"/>
      <c r="BD172" s="83"/>
      <c r="BE172" s="80"/>
      <c r="BF172" s="80"/>
      <c r="BG172" s="80"/>
      <c r="BH172" s="80"/>
      <c r="BI172" s="80"/>
      <c r="BJ172" s="80"/>
      <c r="BK172" s="80"/>
      <c r="BL172" s="80"/>
      <c r="BM172" s="80"/>
      <c r="BN172" s="80"/>
      <c r="BO172" s="80"/>
      <c r="BP172" s="80"/>
      <c r="BQ172" s="88"/>
      <c r="BR172" s="88"/>
      <c r="BS172" s="88"/>
      <c r="BT172" s="88"/>
      <c r="BU172" s="88"/>
      <c r="BV172" s="88"/>
      <c r="BW172" s="88"/>
      <c r="BX172" s="88"/>
      <c r="BY172" s="88"/>
      <c r="BZ172" s="88"/>
      <c r="CA172" s="88"/>
      <c r="CB172" s="88"/>
      <c r="CC172" s="88"/>
      <c r="CD172" s="88"/>
      <c r="CE172" s="88"/>
      <c r="CF172" s="88"/>
      <c r="CG172" s="86"/>
      <c r="CH172" s="86"/>
      <c r="CI172" s="86"/>
      <c r="CJ172" s="86"/>
      <c r="CK172" s="86"/>
      <c r="CL172" s="86"/>
      <c r="CM172" s="86"/>
      <c r="CN172" s="86"/>
    </row>
    <row r="173" ht="15.75" customHeight="1">
      <c r="A173" s="15"/>
      <c r="B173" s="4" t="s">
        <v>264</v>
      </c>
      <c r="C173" s="89"/>
      <c r="D173" s="89"/>
      <c r="E173" s="89"/>
      <c r="F173" s="89"/>
      <c r="G173" s="86"/>
      <c r="H173" s="86"/>
      <c r="I173" s="86"/>
      <c r="J173" s="86"/>
      <c r="K173" s="86"/>
      <c r="L173" s="86"/>
      <c r="M173" s="86"/>
      <c r="N173" s="86"/>
      <c r="O173" s="86"/>
      <c r="P173" s="86"/>
      <c r="Q173" s="86"/>
      <c r="R173" s="86"/>
      <c r="S173" s="86"/>
      <c r="T173" s="86"/>
      <c r="U173" s="86"/>
      <c r="V173" s="86"/>
      <c r="W173" s="86"/>
      <c r="X173" s="87"/>
      <c r="Y173" s="87"/>
      <c r="Z173" s="87"/>
      <c r="AA173" s="87"/>
      <c r="AB173" s="87"/>
      <c r="AC173" s="87"/>
      <c r="AD173" s="87"/>
      <c r="AE173" s="87"/>
      <c r="AF173" s="87"/>
      <c r="AG173" s="87"/>
      <c r="AH173" s="87"/>
      <c r="AI173" s="87"/>
      <c r="AJ173" s="87"/>
      <c r="AK173" s="87"/>
      <c r="AL173" s="87"/>
      <c r="AM173" s="87"/>
      <c r="AN173" s="87"/>
      <c r="AO173" s="87"/>
      <c r="AP173" s="87"/>
      <c r="AQ173" s="87"/>
      <c r="AR173" s="87"/>
      <c r="AS173" s="83"/>
      <c r="AT173" s="83"/>
      <c r="AU173" s="83"/>
      <c r="AV173" s="83"/>
      <c r="AW173" s="83"/>
      <c r="AX173" s="83"/>
      <c r="AY173" s="83"/>
      <c r="AZ173" s="83"/>
      <c r="BA173" s="83"/>
      <c r="BB173" s="83"/>
      <c r="BC173" s="83"/>
      <c r="BD173" s="83"/>
      <c r="BE173" s="80"/>
      <c r="BF173" s="80"/>
      <c r="BG173" s="80"/>
      <c r="BH173" s="80"/>
      <c r="BI173" s="80"/>
      <c r="BJ173" s="80"/>
      <c r="BK173" s="80"/>
      <c r="BL173" s="80"/>
      <c r="BM173" s="80"/>
      <c r="BN173" s="80"/>
      <c r="BO173" s="80"/>
      <c r="BP173" s="80"/>
      <c r="BQ173" s="88"/>
      <c r="BR173" s="88"/>
      <c r="BS173" s="88"/>
      <c r="BT173" s="88"/>
      <c r="BU173" s="88"/>
      <c r="BV173" s="88"/>
      <c r="BW173" s="88"/>
      <c r="BX173" s="88"/>
      <c r="BY173" s="88"/>
      <c r="BZ173" s="88"/>
      <c r="CA173" s="88"/>
      <c r="CB173" s="88"/>
      <c r="CC173" s="88"/>
      <c r="CD173" s="88"/>
      <c r="CE173" s="88"/>
      <c r="CF173" s="88"/>
      <c r="CG173" s="86"/>
      <c r="CH173" s="86"/>
      <c r="CI173" s="86"/>
      <c r="CJ173" s="86"/>
      <c r="CK173" s="86"/>
      <c r="CL173" s="86"/>
      <c r="CM173" s="86"/>
      <c r="CN173" s="86"/>
    </row>
    <row r="174" ht="15.75" customHeight="1">
      <c r="A174" s="16"/>
      <c r="B174" s="4" t="s">
        <v>219</v>
      </c>
      <c r="C174" s="89"/>
      <c r="D174" s="89"/>
      <c r="E174" s="89"/>
      <c r="F174" s="89"/>
      <c r="G174" s="86"/>
      <c r="H174" s="86"/>
      <c r="I174" s="86"/>
      <c r="J174" s="86"/>
      <c r="K174" s="86"/>
      <c r="L174" s="86"/>
      <c r="M174" s="86"/>
      <c r="N174" s="86"/>
      <c r="O174" s="86"/>
      <c r="P174" s="86"/>
      <c r="Q174" s="86"/>
      <c r="R174" s="86"/>
      <c r="S174" s="86"/>
      <c r="T174" s="86"/>
      <c r="U174" s="86"/>
      <c r="V174" s="86"/>
      <c r="W174" s="86"/>
      <c r="X174" s="87"/>
      <c r="Y174" s="87"/>
      <c r="Z174" s="87"/>
      <c r="AA174" s="87"/>
      <c r="AB174" s="87"/>
      <c r="AC174" s="87"/>
      <c r="AD174" s="87"/>
      <c r="AE174" s="87"/>
      <c r="AF174" s="87"/>
      <c r="AG174" s="87"/>
      <c r="AH174" s="87"/>
      <c r="AI174" s="87"/>
      <c r="AJ174" s="87"/>
      <c r="AK174" s="87"/>
      <c r="AL174" s="87"/>
      <c r="AM174" s="87"/>
      <c r="AN174" s="87"/>
      <c r="AO174" s="87"/>
      <c r="AP174" s="87"/>
      <c r="AQ174" s="87"/>
      <c r="AR174" s="87"/>
      <c r="AS174" s="83"/>
      <c r="AT174" s="83"/>
      <c r="AU174" s="83"/>
      <c r="AV174" s="83"/>
      <c r="AW174" s="83"/>
      <c r="AX174" s="83"/>
      <c r="AY174" s="83"/>
      <c r="AZ174" s="83"/>
      <c r="BA174" s="83"/>
      <c r="BB174" s="83"/>
      <c r="BC174" s="83"/>
      <c r="BD174" s="83"/>
      <c r="BE174" s="80"/>
      <c r="BF174" s="80"/>
      <c r="BG174" s="80"/>
      <c r="BH174" s="80"/>
      <c r="BI174" s="80"/>
      <c r="BJ174" s="80"/>
      <c r="BK174" s="80"/>
      <c r="BL174" s="80"/>
      <c r="BM174" s="80"/>
      <c r="BN174" s="80"/>
      <c r="BO174" s="80"/>
      <c r="BP174" s="80"/>
      <c r="BQ174" s="88"/>
      <c r="BR174" s="88"/>
      <c r="BS174" s="88"/>
      <c r="BT174" s="88"/>
      <c r="BU174" s="88"/>
      <c r="BV174" s="88"/>
      <c r="BW174" s="88"/>
      <c r="BX174" s="88"/>
      <c r="BY174" s="88"/>
      <c r="BZ174" s="88"/>
      <c r="CA174" s="88"/>
      <c r="CB174" s="88"/>
      <c r="CC174" s="88"/>
      <c r="CD174" s="88"/>
      <c r="CE174" s="88"/>
      <c r="CF174" s="88"/>
      <c r="CG174" s="86"/>
      <c r="CH174" s="86"/>
      <c r="CI174" s="86"/>
      <c r="CJ174" s="86"/>
      <c r="CK174" s="86"/>
      <c r="CL174" s="86"/>
      <c r="CM174" s="86"/>
      <c r="CN174" s="86"/>
    </row>
    <row r="175" ht="15.75" customHeight="1">
      <c r="A175" s="8" t="s">
        <v>70</v>
      </c>
      <c r="B175" s="4" t="s">
        <v>265</v>
      </c>
      <c r="C175" s="89"/>
      <c r="D175" s="89"/>
      <c r="E175" s="89"/>
      <c r="F175" s="89"/>
      <c r="G175" s="86"/>
      <c r="H175" s="86"/>
      <c r="I175" s="86"/>
      <c r="J175" s="86"/>
      <c r="K175" s="86"/>
      <c r="L175" s="86"/>
      <c r="M175" s="86"/>
      <c r="N175" s="86"/>
      <c r="O175" s="86"/>
      <c r="P175" s="86"/>
      <c r="Q175" s="86"/>
      <c r="R175" s="86"/>
      <c r="S175" s="86"/>
      <c r="T175" s="86"/>
      <c r="U175" s="86"/>
      <c r="V175" s="86"/>
      <c r="W175" s="86"/>
      <c r="X175" s="87"/>
      <c r="Y175" s="87"/>
      <c r="Z175" s="87"/>
      <c r="AA175" s="87"/>
      <c r="AB175" s="87"/>
      <c r="AC175" s="87"/>
      <c r="AD175" s="87"/>
      <c r="AE175" s="87"/>
      <c r="AF175" s="87"/>
      <c r="AG175" s="87"/>
      <c r="AH175" s="87"/>
      <c r="AI175" s="87"/>
      <c r="AJ175" s="87"/>
      <c r="AK175" s="87"/>
      <c r="AL175" s="87"/>
      <c r="AM175" s="87"/>
      <c r="AN175" s="87"/>
      <c r="AO175" s="87"/>
      <c r="AP175" s="87"/>
      <c r="AQ175" s="87"/>
      <c r="AR175" s="87"/>
      <c r="AS175" s="83"/>
      <c r="AT175" s="83"/>
      <c r="AU175" s="83"/>
      <c r="AV175" s="83"/>
      <c r="AW175" s="83"/>
      <c r="AX175" s="83"/>
      <c r="AY175" s="83"/>
      <c r="AZ175" s="83"/>
      <c r="BA175" s="83"/>
      <c r="BB175" s="83"/>
      <c r="BC175" s="83"/>
      <c r="BD175" s="83"/>
      <c r="BE175" s="80"/>
      <c r="BF175" s="80"/>
      <c r="BG175" s="80"/>
      <c r="BH175" s="80"/>
      <c r="BI175" s="80"/>
      <c r="BJ175" s="80"/>
      <c r="BK175" s="80"/>
      <c r="BL175" s="80"/>
      <c r="BM175" s="80"/>
      <c r="BN175" s="80"/>
      <c r="BO175" s="80"/>
      <c r="BP175" s="80"/>
      <c r="BQ175" s="88"/>
      <c r="BR175" s="88"/>
      <c r="BS175" s="88"/>
      <c r="BT175" s="88"/>
      <c r="BU175" s="88"/>
      <c r="BV175" s="88"/>
      <c r="BW175" s="88"/>
      <c r="BX175" s="88"/>
      <c r="BY175" s="88"/>
      <c r="BZ175" s="88"/>
      <c r="CA175" s="88"/>
      <c r="CB175" s="88"/>
      <c r="CC175" s="88"/>
      <c r="CD175" s="88"/>
      <c r="CE175" s="88"/>
      <c r="CF175" s="88"/>
      <c r="CG175" s="86"/>
      <c r="CH175" s="86"/>
      <c r="CI175" s="86"/>
      <c r="CJ175" s="86"/>
      <c r="CK175" s="86"/>
      <c r="CL175" s="86"/>
      <c r="CM175" s="86"/>
      <c r="CN175" s="86"/>
    </row>
    <row r="176" ht="15.75" customHeight="1">
      <c r="A176" s="15"/>
      <c r="B176" s="4" t="s">
        <v>266</v>
      </c>
      <c r="C176" s="89"/>
      <c r="D176" s="89"/>
      <c r="E176" s="89"/>
      <c r="F176" s="89"/>
      <c r="G176" s="86"/>
      <c r="H176" s="86"/>
      <c r="I176" s="86"/>
      <c r="J176" s="86"/>
      <c r="K176" s="86"/>
      <c r="L176" s="86"/>
      <c r="M176" s="86"/>
      <c r="N176" s="86"/>
      <c r="O176" s="86"/>
      <c r="P176" s="86"/>
      <c r="Q176" s="86"/>
      <c r="R176" s="86"/>
      <c r="S176" s="86"/>
      <c r="T176" s="86"/>
      <c r="U176" s="86"/>
      <c r="V176" s="86"/>
      <c r="W176" s="86"/>
      <c r="X176" s="87"/>
      <c r="Y176" s="87"/>
      <c r="Z176" s="87"/>
      <c r="AA176" s="87"/>
      <c r="AB176" s="87"/>
      <c r="AC176" s="87"/>
      <c r="AD176" s="87"/>
      <c r="AE176" s="87"/>
      <c r="AF176" s="87"/>
      <c r="AG176" s="87"/>
      <c r="AH176" s="87"/>
      <c r="AI176" s="87"/>
      <c r="AJ176" s="87"/>
      <c r="AK176" s="87"/>
      <c r="AL176" s="87"/>
      <c r="AM176" s="87"/>
      <c r="AN176" s="87"/>
      <c r="AO176" s="87"/>
      <c r="AP176" s="87"/>
      <c r="AQ176" s="87"/>
      <c r="AR176" s="87"/>
      <c r="AS176" s="83"/>
      <c r="AT176" s="83"/>
      <c r="AU176" s="83"/>
      <c r="AV176" s="83"/>
      <c r="AW176" s="83"/>
      <c r="AX176" s="83"/>
      <c r="AY176" s="83"/>
      <c r="AZ176" s="83"/>
      <c r="BA176" s="83"/>
      <c r="BB176" s="83"/>
      <c r="BC176" s="83"/>
      <c r="BD176" s="83"/>
      <c r="BE176" s="80"/>
      <c r="BF176" s="80"/>
      <c r="BG176" s="80"/>
      <c r="BH176" s="80"/>
      <c r="BI176" s="80"/>
      <c r="BJ176" s="80"/>
      <c r="BK176" s="80"/>
      <c r="BL176" s="80"/>
      <c r="BM176" s="80"/>
      <c r="BN176" s="80"/>
      <c r="BO176" s="80"/>
      <c r="BP176" s="80"/>
      <c r="BQ176" s="88"/>
      <c r="BR176" s="88"/>
      <c r="BS176" s="88"/>
      <c r="BT176" s="88"/>
      <c r="BU176" s="88"/>
      <c r="BV176" s="88"/>
      <c r="BW176" s="88"/>
      <c r="BX176" s="88"/>
      <c r="BY176" s="88"/>
      <c r="BZ176" s="88"/>
      <c r="CA176" s="88"/>
      <c r="CB176" s="88"/>
      <c r="CC176" s="88"/>
      <c r="CD176" s="88"/>
      <c r="CE176" s="88"/>
      <c r="CF176" s="88"/>
      <c r="CG176" s="86"/>
      <c r="CH176" s="86"/>
      <c r="CI176" s="86"/>
      <c r="CJ176" s="86"/>
      <c r="CK176" s="86"/>
      <c r="CL176" s="86"/>
      <c r="CM176" s="86"/>
      <c r="CN176" s="86"/>
    </row>
    <row r="177" ht="15.75" customHeight="1">
      <c r="A177" s="15"/>
      <c r="B177" s="4" t="s">
        <v>267</v>
      </c>
      <c r="C177" s="89"/>
      <c r="D177" s="89"/>
      <c r="E177" s="89"/>
      <c r="F177" s="89"/>
      <c r="G177" s="86"/>
      <c r="H177" s="86"/>
      <c r="I177" s="86"/>
      <c r="J177" s="86"/>
      <c r="K177" s="86"/>
      <c r="L177" s="86"/>
      <c r="M177" s="86"/>
      <c r="N177" s="86"/>
      <c r="O177" s="86"/>
      <c r="P177" s="86"/>
      <c r="Q177" s="86"/>
      <c r="R177" s="86"/>
      <c r="S177" s="86"/>
      <c r="T177" s="86"/>
      <c r="U177" s="86"/>
      <c r="V177" s="86"/>
      <c r="W177" s="86"/>
      <c r="X177" s="87"/>
      <c r="Y177" s="87"/>
      <c r="Z177" s="87"/>
      <c r="AA177" s="87"/>
      <c r="AB177" s="87"/>
      <c r="AC177" s="87"/>
      <c r="AD177" s="87"/>
      <c r="AE177" s="87"/>
      <c r="AF177" s="87"/>
      <c r="AG177" s="87"/>
      <c r="AH177" s="87"/>
      <c r="AI177" s="87"/>
      <c r="AJ177" s="87"/>
      <c r="AK177" s="87"/>
      <c r="AL177" s="87"/>
      <c r="AM177" s="87"/>
      <c r="AN177" s="87"/>
      <c r="AO177" s="87"/>
      <c r="AP177" s="87"/>
      <c r="AQ177" s="87"/>
      <c r="AR177" s="87"/>
      <c r="AS177" s="83"/>
      <c r="AT177" s="83"/>
      <c r="AU177" s="83"/>
      <c r="AV177" s="83"/>
      <c r="AW177" s="83"/>
      <c r="AX177" s="83"/>
      <c r="AY177" s="83"/>
      <c r="AZ177" s="83"/>
      <c r="BA177" s="83"/>
      <c r="BB177" s="83"/>
      <c r="BC177" s="83"/>
      <c r="BD177" s="83"/>
      <c r="BE177" s="80"/>
      <c r="BF177" s="80"/>
      <c r="BG177" s="80"/>
      <c r="BH177" s="80"/>
      <c r="BI177" s="80"/>
      <c r="BJ177" s="80"/>
      <c r="BK177" s="80"/>
      <c r="BL177" s="80"/>
      <c r="BM177" s="80"/>
      <c r="BN177" s="80"/>
      <c r="BO177" s="80"/>
      <c r="BP177" s="80"/>
      <c r="BQ177" s="88"/>
      <c r="BR177" s="88"/>
      <c r="BS177" s="88"/>
      <c r="BT177" s="88"/>
      <c r="BU177" s="88"/>
      <c r="BV177" s="88"/>
      <c r="BW177" s="88"/>
      <c r="BX177" s="88"/>
      <c r="BY177" s="88"/>
      <c r="BZ177" s="88"/>
      <c r="CA177" s="88"/>
      <c r="CB177" s="88"/>
      <c r="CC177" s="88"/>
      <c r="CD177" s="88"/>
      <c r="CE177" s="88"/>
      <c r="CF177" s="88"/>
      <c r="CG177" s="86"/>
      <c r="CH177" s="86"/>
      <c r="CI177" s="86"/>
      <c r="CJ177" s="86"/>
      <c r="CK177" s="86"/>
      <c r="CL177" s="86"/>
      <c r="CM177" s="86"/>
      <c r="CN177" s="86"/>
    </row>
    <row r="178" ht="15.75" customHeight="1">
      <c r="A178" s="15"/>
      <c r="B178" s="4" t="s">
        <v>268</v>
      </c>
      <c r="C178" s="89"/>
      <c r="D178" s="89"/>
      <c r="E178" s="89"/>
      <c r="F178" s="89"/>
      <c r="G178" s="86"/>
      <c r="H178" s="86"/>
      <c r="I178" s="86"/>
      <c r="J178" s="86"/>
      <c r="K178" s="86"/>
      <c r="L178" s="86"/>
      <c r="M178" s="86"/>
      <c r="N178" s="86"/>
      <c r="O178" s="86"/>
      <c r="P178" s="86"/>
      <c r="Q178" s="86"/>
      <c r="R178" s="86"/>
      <c r="S178" s="86"/>
      <c r="T178" s="86"/>
      <c r="U178" s="86"/>
      <c r="V178" s="86"/>
      <c r="W178" s="86"/>
      <c r="X178" s="87"/>
      <c r="Y178" s="87"/>
      <c r="Z178" s="87"/>
      <c r="AA178" s="87"/>
      <c r="AB178" s="87"/>
      <c r="AC178" s="87"/>
      <c r="AD178" s="87"/>
      <c r="AE178" s="87"/>
      <c r="AF178" s="87"/>
      <c r="AG178" s="87"/>
      <c r="AH178" s="87"/>
      <c r="AI178" s="87"/>
      <c r="AJ178" s="87"/>
      <c r="AK178" s="87"/>
      <c r="AL178" s="87"/>
      <c r="AM178" s="87"/>
      <c r="AN178" s="87"/>
      <c r="AO178" s="87"/>
      <c r="AP178" s="87"/>
      <c r="AQ178" s="87"/>
      <c r="AR178" s="87"/>
      <c r="AS178" s="83"/>
      <c r="AT178" s="83"/>
      <c r="AU178" s="83"/>
      <c r="AV178" s="83"/>
      <c r="AW178" s="83"/>
      <c r="AX178" s="83"/>
      <c r="AY178" s="83"/>
      <c r="AZ178" s="83"/>
      <c r="BA178" s="83"/>
      <c r="BB178" s="83"/>
      <c r="BC178" s="83"/>
      <c r="BD178" s="83"/>
      <c r="BE178" s="80"/>
      <c r="BF178" s="80"/>
      <c r="BG178" s="80"/>
      <c r="BH178" s="80"/>
      <c r="BI178" s="80"/>
      <c r="BJ178" s="80"/>
      <c r="BK178" s="80"/>
      <c r="BL178" s="80"/>
      <c r="BM178" s="80"/>
      <c r="BN178" s="80"/>
      <c r="BO178" s="80"/>
      <c r="BP178" s="80"/>
      <c r="BQ178" s="88"/>
      <c r="BR178" s="88"/>
      <c r="BS178" s="88"/>
      <c r="BT178" s="88"/>
      <c r="BU178" s="88"/>
      <c r="BV178" s="88"/>
      <c r="BW178" s="88"/>
      <c r="BX178" s="88"/>
      <c r="BY178" s="88"/>
      <c r="BZ178" s="88"/>
      <c r="CA178" s="88"/>
      <c r="CB178" s="88"/>
      <c r="CC178" s="88"/>
      <c r="CD178" s="88"/>
      <c r="CE178" s="88"/>
      <c r="CF178" s="88"/>
      <c r="CG178" s="86"/>
      <c r="CH178" s="86"/>
      <c r="CI178" s="86"/>
      <c r="CJ178" s="86"/>
      <c r="CK178" s="86"/>
      <c r="CL178" s="86"/>
      <c r="CM178" s="86"/>
      <c r="CN178" s="86"/>
    </row>
    <row r="179" ht="15.75" customHeight="1">
      <c r="A179" s="15"/>
      <c r="B179" s="4" t="s">
        <v>269</v>
      </c>
      <c r="C179" s="89"/>
      <c r="D179" s="89"/>
      <c r="E179" s="89"/>
      <c r="F179" s="89"/>
      <c r="G179" s="86"/>
      <c r="H179" s="86"/>
      <c r="I179" s="86"/>
      <c r="J179" s="86"/>
      <c r="K179" s="86"/>
      <c r="L179" s="86"/>
      <c r="M179" s="86"/>
      <c r="N179" s="86"/>
      <c r="O179" s="86"/>
      <c r="P179" s="86"/>
      <c r="Q179" s="86"/>
      <c r="R179" s="86"/>
      <c r="S179" s="86"/>
      <c r="T179" s="86"/>
      <c r="U179" s="86"/>
      <c r="V179" s="86"/>
      <c r="W179" s="86"/>
      <c r="X179" s="87"/>
      <c r="Y179" s="87"/>
      <c r="Z179" s="87"/>
      <c r="AA179" s="87"/>
      <c r="AB179" s="87"/>
      <c r="AC179" s="87"/>
      <c r="AD179" s="87"/>
      <c r="AE179" s="87"/>
      <c r="AF179" s="87"/>
      <c r="AG179" s="87"/>
      <c r="AH179" s="87"/>
      <c r="AI179" s="87"/>
      <c r="AJ179" s="87"/>
      <c r="AK179" s="87"/>
      <c r="AL179" s="87"/>
      <c r="AM179" s="87"/>
      <c r="AN179" s="87"/>
      <c r="AO179" s="87"/>
      <c r="AP179" s="87"/>
      <c r="AQ179" s="87"/>
      <c r="AR179" s="87"/>
      <c r="AS179" s="83"/>
      <c r="AT179" s="83"/>
      <c r="AU179" s="83"/>
      <c r="AV179" s="83"/>
      <c r="AW179" s="83"/>
      <c r="AX179" s="83"/>
      <c r="AY179" s="83"/>
      <c r="AZ179" s="83"/>
      <c r="BA179" s="83"/>
      <c r="BB179" s="83"/>
      <c r="BC179" s="83"/>
      <c r="BD179" s="83"/>
      <c r="BE179" s="80"/>
      <c r="BF179" s="80"/>
      <c r="BG179" s="80"/>
      <c r="BH179" s="80"/>
      <c r="BI179" s="80"/>
      <c r="BJ179" s="80"/>
      <c r="BK179" s="80"/>
      <c r="BL179" s="80"/>
      <c r="BM179" s="80"/>
      <c r="BN179" s="80"/>
      <c r="BO179" s="80"/>
      <c r="BP179" s="80"/>
      <c r="BQ179" s="88"/>
      <c r="BR179" s="88"/>
      <c r="BS179" s="88"/>
      <c r="BT179" s="88"/>
      <c r="BU179" s="88"/>
      <c r="BV179" s="88"/>
      <c r="BW179" s="88"/>
      <c r="BX179" s="88"/>
      <c r="BY179" s="88"/>
      <c r="BZ179" s="88"/>
      <c r="CA179" s="88"/>
      <c r="CB179" s="88"/>
      <c r="CC179" s="88"/>
      <c r="CD179" s="88"/>
      <c r="CE179" s="88"/>
      <c r="CF179" s="88"/>
      <c r="CG179" s="86"/>
      <c r="CH179" s="86"/>
      <c r="CI179" s="86"/>
      <c r="CJ179" s="86"/>
      <c r="CK179" s="86"/>
      <c r="CL179" s="86"/>
      <c r="CM179" s="86"/>
      <c r="CN179" s="86"/>
    </row>
    <row r="180" ht="15.75" customHeight="1">
      <c r="A180" s="15"/>
      <c r="B180" s="4" t="s">
        <v>270</v>
      </c>
      <c r="C180" s="89"/>
      <c r="D180" s="89"/>
      <c r="E180" s="89"/>
      <c r="F180" s="89"/>
      <c r="G180" s="86"/>
      <c r="H180" s="86"/>
      <c r="I180" s="86"/>
      <c r="J180" s="86"/>
      <c r="K180" s="86"/>
      <c r="L180" s="86"/>
      <c r="M180" s="86"/>
      <c r="N180" s="86"/>
      <c r="O180" s="86"/>
      <c r="P180" s="86"/>
      <c r="Q180" s="86"/>
      <c r="R180" s="86"/>
      <c r="S180" s="86"/>
      <c r="T180" s="86"/>
      <c r="U180" s="86"/>
      <c r="V180" s="86"/>
      <c r="W180" s="86"/>
      <c r="X180" s="87"/>
      <c r="Y180" s="87"/>
      <c r="Z180" s="87"/>
      <c r="AA180" s="87"/>
      <c r="AB180" s="87"/>
      <c r="AC180" s="87"/>
      <c r="AD180" s="87"/>
      <c r="AE180" s="87"/>
      <c r="AF180" s="87"/>
      <c r="AG180" s="87"/>
      <c r="AH180" s="87"/>
      <c r="AI180" s="87"/>
      <c r="AJ180" s="87"/>
      <c r="AK180" s="87"/>
      <c r="AL180" s="87"/>
      <c r="AM180" s="87"/>
      <c r="AN180" s="87"/>
      <c r="AO180" s="87"/>
      <c r="AP180" s="87"/>
      <c r="AQ180" s="87"/>
      <c r="AR180" s="87"/>
      <c r="AS180" s="83"/>
      <c r="AT180" s="83"/>
      <c r="AU180" s="83"/>
      <c r="AV180" s="83"/>
      <c r="AW180" s="83"/>
      <c r="AX180" s="83"/>
      <c r="AY180" s="83"/>
      <c r="AZ180" s="83"/>
      <c r="BA180" s="83"/>
      <c r="BB180" s="83"/>
      <c r="BC180" s="83"/>
      <c r="BD180" s="83"/>
      <c r="BE180" s="80"/>
      <c r="BF180" s="80"/>
      <c r="BG180" s="80"/>
      <c r="BH180" s="80"/>
      <c r="BI180" s="80"/>
      <c r="BJ180" s="80"/>
      <c r="BK180" s="80"/>
      <c r="BL180" s="80"/>
      <c r="BM180" s="80"/>
      <c r="BN180" s="80"/>
      <c r="BO180" s="80"/>
      <c r="BP180" s="80"/>
      <c r="BQ180" s="88"/>
      <c r="BR180" s="88"/>
      <c r="BS180" s="88"/>
      <c r="BT180" s="88"/>
      <c r="BU180" s="88"/>
      <c r="BV180" s="88"/>
      <c r="BW180" s="88"/>
      <c r="BX180" s="88"/>
      <c r="BY180" s="88"/>
      <c r="BZ180" s="88"/>
      <c r="CA180" s="88"/>
      <c r="CB180" s="88"/>
      <c r="CC180" s="88"/>
      <c r="CD180" s="88"/>
      <c r="CE180" s="88"/>
      <c r="CF180" s="88"/>
      <c r="CG180" s="86"/>
      <c r="CH180" s="86"/>
      <c r="CI180" s="86"/>
      <c r="CJ180" s="86"/>
      <c r="CK180" s="86"/>
      <c r="CL180" s="86"/>
      <c r="CM180" s="86"/>
      <c r="CN180" s="86"/>
    </row>
    <row r="181" ht="15.75" customHeight="1">
      <c r="A181" s="15"/>
      <c r="B181" s="4" t="s">
        <v>271</v>
      </c>
      <c r="C181" s="89"/>
      <c r="D181" s="89"/>
      <c r="E181" s="89"/>
      <c r="F181" s="89"/>
      <c r="G181" s="86"/>
      <c r="H181" s="86"/>
      <c r="I181" s="86"/>
      <c r="J181" s="86"/>
      <c r="K181" s="86"/>
      <c r="L181" s="86"/>
      <c r="M181" s="86"/>
      <c r="N181" s="86"/>
      <c r="O181" s="86"/>
      <c r="P181" s="86"/>
      <c r="Q181" s="86"/>
      <c r="R181" s="86"/>
      <c r="S181" s="86"/>
      <c r="T181" s="86"/>
      <c r="U181" s="86"/>
      <c r="V181" s="86"/>
      <c r="W181" s="86"/>
      <c r="X181" s="87"/>
      <c r="Y181" s="87"/>
      <c r="Z181" s="87"/>
      <c r="AA181" s="87"/>
      <c r="AB181" s="87"/>
      <c r="AC181" s="87"/>
      <c r="AD181" s="87"/>
      <c r="AE181" s="87"/>
      <c r="AF181" s="87"/>
      <c r="AG181" s="87"/>
      <c r="AH181" s="87"/>
      <c r="AI181" s="87"/>
      <c r="AJ181" s="87"/>
      <c r="AK181" s="87"/>
      <c r="AL181" s="87"/>
      <c r="AM181" s="87"/>
      <c r="AN181" s="87"/>
      <c r="AO181" s="87"/>
      <c r="AP181" s="87"/>
      <c r="AQ181" s="87"/>
      <c r="AR181" s="87"/>
      <c r="AS181" s="83"/>
      <c r="AT181" s="83"/>
      <c r="AU181" s="83"/>
      <c r="AV181" s="83"/>
      <c r="AW181" s="83"/>
      <c r="AX181" s="83"/>
      <c r="AY181" s="83"/>
      <c r="AZ181" s="83"/>
      <c r="BA181" s="83"/>
      <c r="BB181" s="83"/>
      <c r="BC181" s="83"/>
      <c r="BD181" s="83"/>
      <c r="BE181" s="80"/>
      <c r="BF181" s="80"/>
      <c r="BG181" s="80"/>
      <c r="BH181" s="80"/>
      <c r="BI181" s="80"/>
      <c r="BJ181" s="80"/>
      <c r="BK181" s="80"/>
      <c r="BL181" s="80"/>
      <c r="BM181" s="80"/>
      <c r="BN181" s="80"/>
      <c r="BO181" s="80"/>
      <c r="BP181" s="80"/>
      <c r="BQ181" s="88"/>
      <c r="BR181" s="88"/>
      <c r="BS181" s="88"/>
      <c r="BT181" s="88"/>
      <c r="BU181" s="88"/>
      <c r="BV181" s="88"/>
      <c r="BW181" s="88"/>
      <c r="BX181" s="88"/>
      <c r="BY181" s="88"/>
      <c r="BZ181" s="88"/>
      <c r="CA181" s="88"/>
      <c r="CB181" s="88"/>
      <c r="CC181" s="88"/>
      <c r="CD181" s="88"/>
      <c r="CE181" s="88"/>
      <c r="CF181" s="88"/>
      <c r="CG181" s="86"/>
      <c r="CH181" s="86"/>
      <c r="CI181" s="86"/>
      <c r="CJ181" s="86"/>
      <c r="CK181" s="86"/>
      <c r="CL181" s="86"/>
      <c r="CM181" s="86"/>
      <c r="CN181" s="86"/>
    </row>
    <row r="182" ht="15.75" customHeight="1">
      <c r="A182" s="16"/>
      <c r="B182" s="4" t="s">
        <v>219</v>
      </c>
      <c r="C182" s="89"/>
      <c r="D182" s="89"/>
      <c r="E182" s="89"/>
      <c r="F182" s="89"/>
      <c r="G182" s="86"/>
      <c r="H182" s="86"/>
      <c r="I182" s="86"/>
      <c r="J182" s="86"/>
      <c r="K182" s="86"/>
      <c r="L182" s="86"/>
      <c r="M182" s="86"/>
      <c r="N182" s="86"/>
      <c r="O182" s="86"/>
      <c r="P182" s="86"/>
      <c r="Q182" s="86"/>
      <c r="R182" s="86"/>
      <c r="S182" s="86"/>
      <c r="T182" s="86"/>
      <c r="U182" s="86"/>
      <c r="V182" s="86"/>
      <c r="W182" s="86"/>
      <c r="X182" s="87"/>
      <c r="Y182" s="87"/>
      <c r="Z182" s="87"/>
      <c r="AA182" s="87"/>
      <c r="AB182" s="87"/>
      <c r="AC182" s="87"/>
      <c r="AD182" s="87"/>
      <c r="AE182" s="87"/>
      <c r="AF182" s="87"/>
      <c r="AG182" s="87"/>
      <c r="AH182" s="87"/>
      <c r="AI182" s="87"/>
      <c r="AJ182" s="87"/>
      <c r="AK182" s="87"/>
      <c r="AL182" s="87"/>
      <c r="AM182" s="87"/>
      <c r="AN182" s="87"/>
      <c r="AO182" s="87"/>
      <c r="AP182" s="87"/>
      <c r="AQ182" s="87"/>
      <c r="AR182" s="87"/>
      <c r="AS182" s="83"/>
      <c r="AT182" s="83"/>
      <c r="AU182" s="83"/>
      <c r="AV182" s="83"/>
      <c r="AW182" s="83"/>
      <c r="AX182" s="83"/>
      <c r="AY182" s="83"/>
      <c r="AZ182" s="83"/>
      <c r="BA182" s="83"/>
      <c r="BB182" s="83"/>
      <c r="BC182" s="83"/>
      <c r="BD182" s="83"/>
      <c r="BE182" s="80"/>
      <c r="BF182" s="80"/>
      <c r="BG182" s="80"/>
      <c r="BH182" s="80"/>
      <c r="BI182" s="80"/>
      <c r="BJ182" s="80"/>
      <c r="BK182" s="80"/>
      <c r="BL182" s="80"/>
      <c r="BM182" s="80"/>
      <c r="BN182" s="80"/>
      <c r="BO182" s="80"/>
      <c r="BP182" s="80"/>
      <c r="BQ182" s="88"/>
      <c r="BR182" s="88"/>
      <c r="BS182" s="88"/>
      <c r="BT182" s="88"/>
      <c r="BU182" s="88"/>
      <c r="BV182" s="88"/>
      <c r="BW182" s="88"/>
      <c r="BX182" s="88"/>
      <c r="BY182" s="88"/>
      <c r="BZ182" s="88"/>
      <c r="CA182" s="88"/>
      <c r="CB182" s="88"/>
      <c r="CC182" s="88"/>
      <c r="CD182" s="88"/>
      <c r="CE182" s="88"/>
      <c r="CF182" s="88"/>
      <c r="CG182" s="86"/>
      <c r="CH182" s="86"/>
      <c r="CI182" s="86"/>
      <c r="CJ182" s="86"/>
      <c r="CK182" s="86"/>
      <c r="CL182" s="86"/>
      <c r="CM182" s="86"/>
      <c r="CN182" s="86"/>
    </row>
    <row r="183" ht="15.75" customHeight="1">
      <c r="A183" s="8" t="s">
        <v>79</v>
      </c>
      <c r="B183" s="4" t="s">
        <v>272</v>
      </c>
      <c r="C183" s="89"/>
      <c r="D183" s="89"/>
      <c r="E183" s="89"/>
      <c r="F183" s="89"/>
      <c r="G183" s="86"/>
      <c r="H183" s="86"/>
      <c r="I183" s="86"/>
      <c r="J183" s="86"/>
      <c r="K183" s="86"/>
      <c r="L183" s="86"/>
      <c r="M183" s="86"/>
      <c r="N183" s="86"/>
      <c r="O183" s="86"/>
      <c r="P183" s="86"/>
      <c r="Q183" s="86"/>
      <c r="R183" s="86"/>
      <c r="S183" s="86"/>
      <c r="T183" s="86"/>
      <c r="U183" s="86"/>
      <c r="V183" s="86"/>
      <c r="W183" s="86"/>
      <c r="X183" s="87"/>
      <c r="Y183" s="87"/>
      <c r="Z183" s="87"/>
      <c r="AA183" s="87"/>
      <c r="AB183" s="87"/>
      <c r="AC183" s="87"/>
      <c r="AD183" s="87"/>
      <c r="AE183" s="87"/>
      <c r="AF183" s="87"/>
      <c r="AG183" s="87"/>
      <c r="AH183" s="87"/>
      <c r="AI183" s="87"/>
      <c r="AJ183" s="87"/>
      <c r="AK183" s="87"/>
      <c r="AL183" s="87"/>
      <c r="AM183" s="87"/>
      <c r="AN183" s="87"/>
      <c r="AO183" s="87"/>
      <c r="AP183" s="87"/>
      <c r="AQ183" s="87"/>
      <c r="AR183" s="87"/>
      <c r="AS183" s="83"/>
      <c r="AT183" s="83"/>
      <c r="AU183" s="83"/>
      <c r="AV183" s="83"/>
      <c r="AW183" s="83"/>
      <c r="AX183" s="83"/>
      <c r="AY183" s="83"/>
      <c r="AZ183" s="83"/>
      <c r="BA183" s="83"/>
      <c r="BB183" s="83"/>
      <c r="BC183" s="83"/>
      <c r="BD183" s="83"/>
      <c r="BE183" s="80"/>
      <c r="BF183" s="80"/>
      <c r="BG183" s="80"/>
      <c r="BH183" s="80"/>
      <c r="BI183" s="80"/>
      <c r="BJ183" s="80"/>
      <c r="BK183" s="80"/>
      <c r="BL183" s="80"/>
      <c r="BM183" s="80"/>
      <c r="BN183" s="80"/>
      <c r="BO183" s="80"/>
      <c r="BP183" s="80"/>
      <c r="BQ183" s="88"/>
      <c r="BR183" s="88"/>
      <c r="BS183" s="88"/>
      <c r="BT183" s="88"/>
      <c r="BU183" s="88"/>
      <c r="BV183" s="88"/>
      <c r="BW183" s="88"/>
      <c r="BX183" s="88"/>
      <c r="BY183" s="88"/>
      <c r="BZ183" s="88"/>
      <c r="CA183" s="88"/>
      <c r="CB183" s="88"/>
      <c r="CC183" s="88"/>
      <c r="CD183" s="88"/>
      <c r="CE183" s="88"/>
      <c r="CF183" s="88"/>
      <c r="CG183" s="86"/>
      <c r="CH183" s="86"/>
      <c r="CI183" s="86"/>
      <c r="CJ183" s="86"/>
      <c r="CK183" s="86"/>
      <c r="CL183" s="86"/>
      <c r="CM183" s="86"/>
      <c r="CN183" s="86"/>
    </row>
    <row r="184" ht="15.75" customHeight="1">
      <c r="A184" s="15"/>
      <c r="B184" s="4" t="s">
        <v>273</v>
      </c>
      <c r="C184" s="89"/>
      <c r="D184" s="89"/>
      <c r="E184" s="89"/>
      <c r="F184" s="89"/>
      <c r="G184" s="86"/>
      <c r="H184" s="86"/>
      <c r="I184" s="86"/>
      <c r="J184" s="86"/>
      <c r="K184" s="86"/>
      <c r="L184" s="86"/>
      <c r="M184" s="86"/>
      <c r="N184" s="86"/>
      <c r="O184" s="86"/>
      <c r="P184" s="86"/>
      <c r="Q184" s="86"/>
      <c r="R184" s="86"/>
      <c r="S184" s="86"/>
      <c r="T184" s="86"/>
      <c r="U184" s="86"/>
      <c r="V184" s="86"/>
      <c r="W184" s="86"/>
      <c r="X184" s="87"/>
      <c r="Y184" s="87"/>
      <c r="Z184" s="87"/>
      <c r="AA184" s="87"/>
      <c r="AB184" s="87"/>
      <c r="AC184" s="87"/>
      <c r="AD184" s="87"/>
      <c r="AE184" s="87"/>
      <c r="AF184" s="87"/>
      <c r="AG184" s="87"/>
      <c r="AH184" s="87"/>
      <c r="AI184" s="87"/>
      <c r="AJ184" s="87"/>
      <c r="AK184" s="87"/>
      <c r="AL184" s="87"/>
      <c r="AM184" s="87"/>
      <c r="AN184" s="87"/>
      <c r="AO184" s="87"/>
      <c r="AP184" s="87"/>
      <c r="AQ184" s="87"/>
      <c r="AR184" s="87"/>
      <c r="AS184" s="83"/>
      <c r="AT184" s="83"/>
      <c r="AU184" s="83"/>
      <c r="AV184" s="83"/>
      <c r="AW184" s="83"/>
      <c r="AX184" s="83"/>
      <c r="AY184" s="83"/>
      <c r="AZ184" s="83"/>
      <c r="BA184" s="83"/>
      <c r="BB184" s="83"/>
      <c r="BC184" s="83"/>
      <c r="BD184" s="83"/>
      <c r="BE184" s="80"/>
      <c r="BF184" s="80"/>
      <c r="BG184" s="80"/>
      <c r="BH184" s="80"/>
      <c r="BI184" s="80"/>
      <c r="BJ184" s="80"/>
      <c r="BK184" s="80"/>
      <c r="BL184" s="80"/>
      <c r="BM184" s="80"/>
      <c r="BN184" s="80"/>
      <c r="BO184" s="80"/>
      <c r="BP184" s="80"/>
      <c r="BQ184" s="88"/>
      <c r="BR184" s="88"/>
      <c r="BS184" s="88"/>
      <c r="BT184" s="88"/>
      <c r="BU184" s="88"/>
      <c r="BV184" s="88"/>
      <c r="BW184" s="88"/>
      <c r="BX184" s="88"/>
      <c r="BY184" s="88"/>
      <c r="BZ184" s="88"/>
      <c r="CA184" s="88"/>
      <c r="CB184" s="88"/>
      <c r="CC184" s="88"/>
      <c r="CD184" s="88"/>
      <c r="CE184" s="88"/>
      <c r="CF184" s="88"/>
      <c r="CG184" s="86"/>
      <c r="CH184" s="86"/>
      <c r="CI184" s="86"/>
      <c r="CJ184" s="86"/>
      <c r="CK184" s="86"/>
      <c r="CL184" s="86"/>
      <c r="CM184" s="86"/>
      <c r="CN184" s="86"/>
    </row>
    <row r="185" ht="15.75" customHeight="1">
      <c r="A185" s="15"/>
      <c r="B185" s="4" t="s">
        <v>274</v>
      </c>
      <c r="C185" s="89"/>
      <c r="D185" s="89"/>
      <c r="E185" s="89"/>
      <c r="F185" s="89"/>
      <c r="G185" s="86"/>
      <c r="H185" s="86"/>
      <c r="I185" s="86"/>
      <c r="J185" s="86"/>
      <c r="K185" s="86"/>
      <c r="L185" s="86"/>
      <c r="M185" s="86"/>
      <c r="N185" s="86"/>
      <c r="O185" s="86"/>
      <c r="P185" s="86"/>
      <c r="Q185" s="86"/>
      <c r="R185" s="86"/>
      <c r="S185" s="86"/>
      <c r="T185" s="86"/>
      <c r="U185" s="86"/>
      <c r="V185" s="86"/>
      <c r="W185" s="86"/>
      <c r="X185" s="87"/>
      <c r="Y185" s="87"/>
      <c r="Z185" s="87"/>
      <c r="AA185" s="87"/>
      <c r="AB185" s="87"/>
      <c r="AC185" s="87"/>
      <c r="AD185" s="87"/>
      <c r="AE185" s="87"/>
      <c r="AF185" s="87"/>
      <c r="AG185" s="87"/>
      <c r="AH185" s="87"/>
      <c r="AI185" s="87"/>
      <c r="AJ185" s="87"/>
      <c r="AK185" s="87"/>
      <c r="AL185" s="87"/>
      <c r="AM185" s="87"/>
      <c r="AN185" s="87"/>
      <c r="AO185" s="87"/>
      <c r="AP185" s="87"/>
      <c r="AQ185" s="87"/>
      <c r="AR185" s="87"/>
      <c r="AS185" s="83"/>
      <c r="AT185" s="83"/>
      <c r="AU185" s="83"/>
      <c r="AV185" s="83"/>
      <c r="AW185" s="83"/>
      <c r="AX185" s="83"/>
      <c r="AY185" s="83"/>
      <c r="AZ185" s="83"/>
      <c r="BA185" s="83"/>
      <c r="BB185" s="83"/>
      <c r="BC185" s="83"/>
      <c r="BD185" s="83"/>
      <c r="BE185" s="80"/>
      <c r="BF185" s="80"/>
      <c r="BG185" s="80"/>
      <c r="BH185" s="80"/>
      <c r="BI185" s="80"/>
      <c r="BJ185" s="80"/>
      <c r="BK185" s="80"/>
      <c r="BL185" s="80"/>
      <c r="BM185" s="80"/>
      <c r="BN185" s="80"/>
      <c r="BO185" s="80"/>
      <c r="BP185" s="80"/>
      <c r="BQ185" s="88"/>
      <c r="BR185" s="88"/>
      <c r="BS185" s="88"/>
      <c r="BT185" s="88"/>
      <c r="BU185" s="88"/>
      <c r="BV185" s="88"/>
      <c r="BW185" s="88"/>
      <c r="BX185" s="88"/>
      <c r="BY185" s="88"/>
      <c r="BZ185" s="88"/>
      <c r="CA185" s="88"/>
      <c r="CB185" s="88"/>
      <c r="CC185" s="88"/>
      <c r="CD185" s="88"/>
      <c r="CE185" s="88"/>
      <c r="CF185" s="88"/>
      <c r="CG185" s="86"/>
      <c r="CH185" s="86"/>
      <c r="CI185" s="86"/>
      <c r="CJ185" s="86"/>
      <c r="CK185" s="86"/>
      <c r="CL185" s="86"/>
      <c r="CM185" s="86"/>
      <c r="CN185" s="86"/>
    </row>
    <row r="186" ht="15.75" customHeight="1">
      <c r="A186" s="15"/>
      <c r="B186" s="4" t="s">
        <v>275</v>
      </c>
      <c r="C186" s="89"/>
      <c r="D186" s="89"/>
      <c r="E186" s="89"/>
      <c r="F186" s="89"/>
      <c r="G186" s="86"/>
      <c r="H186" s="86"/>
      <c r="I186" s="86"/>
      <c r="J186" s="86"/>
      <c r="K186" s="86"/>
      <c r="L186" s="86"/>
      <c r="M186" s="86"/>
      <c r="N186" s="86"/>
      <c r="O186" s="86"/>
      <c r="P186" s="86"/>
      <c r="Q186" s="86"/>
      <c r="R186" s="86"/>
      <c r="S186" s="86"/>
      <c r="T186" s="86"/>
      <c r="U186" s="86"/>
      <c r="V186" s="86"/>
      <c r="W186" s="86"/>
      <c r="X186" s="87"/>
      <c r="Y186" s="87"/>
      <c r="Z186" s="87"/>
      <c r="AA186" s="87"/>
      <c r="AB186" s="87"/>
      <c r="AC186" s="87"/>
      <c r="AD186" s="87"/>
      <c r="AE186" s="87"/>
      <c r="AF186" s="87"/>
      <c r="AG186" s="87"/>
      <c r="AH186" s="87"/>
      <c r="AI186" s="87"/>
      <c r="AJ186" s="87"/>
      <c r="AK186" s="87"/>
      <c r="AL186" s="87"/>
      <c r="AM186" s="87"/>
      <c r="AN186" s="87"/>
      <c r="AO186" s="87"/>
      <c r="AP186" s="87"/>
      <c r="AQ186" s="87"/>
      <c r="AR186" s="87"/>
      <c r="AS186" s="83"/>
      <c r="AT186" s="83"/>
      <c r="AU186" s="83"/>
      <c r="AV186" s="83"/>
      <c r="AW186" s="83"/>
      <c r="AX186" s="83"/>
      <c r="AY186" s="83"/>
      <c r="AZ186" s="83"/>
      <c r="BA186" s="83"/>
      <c r="BB186" s="83"/>
      <c r="BC186" s="83"/>
      <c r="BD186" s="83"/>
      <c r="BE186" s="80"/>
      <c r="BF186" s="80"/>
      <c r="BG186" s="80"/>
      <c r="BH186" s="80"/>
      <c r="BI186" s="80"/>
      <c r="BJ186" s="80"/>
      <c r="BK186" s="80"/>
      <c r="BL186" s="80"/>
      <c r="BM186" s="80"/>
      <c r="BN186" s="80"/>
      <c r="BO186" s="80"/>
      <c r="BP186" s="80"/>
      <c r="BQ186" s="88"/>
      <c r="BR186" s="88"/>
      <c r="BS186" s="88"/>
      <c r="BT186" s="88"/>
      <c r="BU186" s="88"/>
      <c r="BV186" s="88"/>
      <c r="BW186" s="88"/>
      <c r="BX186" s="88"/>
      <c r="BY186" s="88"/>
      <c r="BZ186" s="88"/>
      <c r="CA186" s="88"/>
      <c r="CB186" s="88"/>
      <c r="CC186" s="88"/>
      <c r="CD186" s="88"/>
      <c r="CE186" s="88"/>
      <c r="CF186" s="88"/>
      <c r="CG186" s="86"/>
      <c r="CH186" s="86"/>
      <c r="CI186" s="86"/>
      <c r="CJ186" s="86"/>
      <c r="CK186" s="86"/>
      <c r="CL186" s="86"/>
      <c r="CM186" s="86"/>
      <c r="CN186" s="86"/>
    </row>
    <row r="187" ht="15.75" customHeight="1">
      <c r="A187" s="15"/>
      <c r="B187" s="4" t="s">
        <v>276</v>
      </c>
      <c r="C187" s="89"/>
      <c r="D187" s="89"/>
      <c r="E187" s="89"/>
      <c r="F187" s="89"/>
      <c r="G187" s="86"/>
      <c r="H187" s="86"/>
      <c r="I187" s="86"/>
      <c r="J187" s="86"/>
      <c r="K187" s="86"/>
      <c r="L187" s="86"/>
      <c r="M187" s="86"/>
      <c r="N187" s="86"/>
      <c r="O187" s="86"/>
      <c r="P187" s="86"/>
      <c r="Q187" s="86"/>
      <c r="R187" s="86"/>
      <c r="S187" s="86"/>
      <c r="T187" s="86"/>
      <c r="U187" s="86"/>
      <c r="V187" s="86"/>
      <c r="W187" s="86"/>
      <c r="X187" s="87"/>
      <c r="Y187" s="87"/>
      <c r="Z187" s="87"/>
      <c r="AA187" s="87"/>
      <c r="AB187" s="87"/>
      <c r="AC187" s="87"/>
      <c r="AD187" s="87"/>
      <c r="AE187" s="87"/>
      <c r="AF187" s="87"/>
      <c r="AG187" s="87"/>
      <c r="AH187" s="87"/>
      <c r="AI187" s="87"/>
      <c r="AJ187" s="87"/>
      <c r="AK187" s="87"/>
      <c r="AL187" s="87"/>
      <c r="AM187" s="87"/>
      <c r="AN187" s="87"/>
      <c r="AO187" s="87"/>
      <c r="AP187" s="87"/>
      <c r="AQ187" s="87"/>
      <c r="AR187" s="87"/>
      <c r="AS187" s="83"/>
      <c r="AT187" s="83"/>
      <c r="AU187" s="83"/>
      <c r="AV187" s="83"/>
      <c r="AW187" s="83"/>
      <c r="AX187" s="83"/>
      <c r="AY187" s="83"/>
      <c r="AZ187" s="83"/>
      <c r="BA187" s="83"/>
      <c r="BB187" s="83"/>
      <c r="BC187" s="83"/>
      <c r="BD187" s="83"/>
      <c r="BE187" s="80"/>
      <c r="BF187" s="80"/>
      <c r="BG187" s="80"/>
      <c r="BH187" s="80"/>
      <c r="BI187" s="80"/>
      <c r="BJ187" s="80"/>
      <c r="BK187" s="80"/>
      <c r="BL187" s="80"/>
      <c r="BM187" s="80"/>
      <c r="BN187" s="80"/>
      <c r="BO187" s="80"/>
      <c r="BP187" s="80"/>
      <c r="BQ187" s="88"/>
      <c r="BR187" s="88"/>
      <c r="BS187" s="88"/>
      <c r="BT187" s="88"/>
      <c r="BU187" s="88"/>
      <c r="BV187" s="88"/>
      <c r="BW187" s="88"/>
      <c r="BX187" s="88"/>
      <c r="BY187" s="88"/>
      <c r="BZ187" s="88"/>
      <c r="CA187" s="88"/>
      <c r="CB187" s="88"/>
      <c r="CC187" s="88"/>
      <c r="CD187" s="88"/>
      <c r="CE187" s="88"/>
      <c r="CF187" s="88"/>
      <c r="CG187" s="86"/>
      <c r="CH187" s="86"/>
      <c r="CI187" s="86"/>
      <c r="CJ187" s="86"/>
      <c r="CK187" s="86"/>
      <c r="CL187" s="86"/>
      <c r="CM187" s="86"/>
      <c r="CN187" s="86"/>
    </row>
    <row r="188" ht="15.75" customHeight="1">
      <c r="A188" s="15"/>
      <c r="B188" s="4" t="s">
        <v>277</v>
      </c>
      <c r="C188" s="89"/>
      <c r="D188" s="89"/>
      <c r="E188" s="89"/>
      <c r="F188" s="89"/>
      <c r="G188" s="86"/>
      <c r="H188" s="86"/>
      <c r="I188" s="86"/>
      <c r="J188" s="86"/>
      <c r="K188" s="86"/>
      <c r="L188" s="86"/>
      <c r="M188" s="86"/>
      <c r="N188" s="86"/>
      <c r="O188" s="86"/>
      <c r="P188" s="86"/>
      <c r="Q188" s="86"/>
      <c r="R188" s="86"/>
      <c r="S188" s="86"/>
      <c r="T188" s="86"/>
      <c r="U188" s="86"/>
      <c r="V188" s="86"/>
      <c r="W188" s="86"/>
      <c r="X188" s="87"/>
      <c r="Y188" s="87"/>
      <c r="Z188" s="87"/>
      <c r="AA188" s="87"/>
      <c r="AB188" s="87"/>
      <c r="AC188" s="87"/>
      <c r="AD188" s="87"/>
      <c r="AE188" s="87"/>
      <c r="AF188" s="87"/>
      <c r="AG188" s="87"/>
      <c r="AH188" s="87"/>
      <c r="AI188" s="87"/>
      <c r="AJ188" s="87"/>
      <c r="AK188" s="87"/>
      <c r="AL188" s="87"/>
      <c r="AM188" s="87"/>
      <c r="AN188" s="87"/>
      <c r="AO188" s="87"/>
      <c r="AP188" s="87"/>
      <c r="AQ188" s="87"/>
      <c r="AR188" s="87"/>
      <c r="AS188" s="83"/>
      <c r="AT188" s="83"/>
      <c r="AU188" s="83"/>
      <c r="AV188" s="83"/>
      <c r="AW188" s="83"/>
      <c r="AX188" s="83"/>
      <c r="AY188" s="83"/>
      <c r="AZ188" s="83"/>
      <c r="BA188" s="83"/>
      <c r="BB188" s="83"/>
      <c r="BC188" s="83"/>
      <c r="BD188" s="83"/>
      <c r="BE188" s="80"/>
      <c r="BF188" s="80"/>
      <c r="BG188" s="80"/>
      <c r="BH188" s="80"/>
      <c r="BI188" s="80"/>
      <c r="BJ188" s="80"/>
      <c r="BK188" s="80"/>
      <c r="BL188" s="80"/>
      <c r="BM188" s="80"/>
      <c r="BN188" s="80"/>
      <c r="BO188" s="80"/>
      <c r="BP188" s="80"/>
      <c r="BQ188" s="88"/>
      <c r="BR188" s="88"/>
      <c r="BS188" s="88"/>
      <c r="BT188" s="88"/>
      <c r="BU188" s="88"/>
      <c r="BV188" s="88"/>
      <c r="BW188" s="88"/>
      <c r="BX188" s="88"/>
      <c r="BY188" s="88"/>
      <c r="BZ188" s="88"/>
      <c r="CA188" s="88"/>
      <c r="CB188" s="88"/>
      <c r="CC188" s="88"/>
      <c r="CD188" s="88"/>
      <c r="CE188" s="88"/>
      <c r="CF188" s="88"/>
      <c r="CG188" s="86"/>
      <c r="CH188" s="86"/>
      <c r="CI188" s="86"/>
      <c r="CJ188" s="86"/>
      <c r="CK188" s="86"/>
      <c r="CL188" s="86"/>
      <c r="CM188" s="86"/>
      <c r="CN188" s="86"/>
    </row>
    <row r="189" ht="15.75" customHeight="1">
      <c r="A189" s="15"/>
      <c r="B189" s="4" t="s">
        <v>278</v>
      </c>
      <c r="C189" s="89"/>
      <c r="D189" s="89"/>
      <c r="E189" s="89"/>
      <c r="F189" s="89"/>
      <c r="G189" s="86"/>
      <c r="H189" s="86"/>
      <c r="I189" s="86"/>
      <c r="J189" s="86"/>
      <c r="K189" s="86"/>
      <c r="L189" s="86"/>
      <c r="M189" s="86"/>
      <c r="N189" s="86"/>
      <c r="O189" s="86"/>
      <c r="P189" s="86"/>
      <c r="Q189" s="86"/>
      <c r="R189" s="86"/>
      <c r="S189" s="86"/>
      <c r="T189" s="86"/>
      <c r="U189" s="86"/>
      <c r="V189" s="86"/>
      <c r="W189" s="86"/>
      <c r="X189" s="87"/>
      <c r="Y189" s="87"/>
      <c r="Z189" s="87"/>
      <c r="AA189" s="87"/>
      <c r="AB189" s="87"/>
      <c r="AC189" s="87"/>
      <c r="AD189" s="87"/>
      <c r="AE189" s="87"/>
      <c r="AF189" s="87"/>
      <c r="AG189" s="87"/>
      <c r="AH189" s="87"/>
      <c r="AI189" s="87"/>
      <c r="AJ189" s="87"/>
      <c r="AK189" s="87"/>
      <c r="AL189" s="87"/>
      <c r="AM189" s="87"/>
      <c r="AN189" s="87"/>
      <c r="AO189" s="87"/>
      <c r="AP189" s="87"/>
      <c r="AQ189" s="87"/>
      <c r="AR189" s="87"/>
      <c r="AS189" s="83"/>
      <c r="AT189" s="83"/>
      <c r="AU189" s="83"/>
      <c r="AV189" s="83"/>
      <c r="AW189" s="83"/>
      <c r="AX189" s="83"/>
      <c r="AY189" s="83"/>
      <c r="AZ189" s="83"/>
      <c r="BA189" s="83"/>
      <c r="BB189" s="83"/>
      <c r="BC189" s="83"/>
      <c r="BD189" s="83"/>
      <c r="BE189" s="80"/>
      <c r="BF189" s="80"/>
      <c r="BG189" s="80"/>
      <c r="BH189" s="80"/>
      <c r="BI189" s="80"/>
      <c r="BJ189" s="80"/>
      <c r="BK189" s="80"/>
      <c r="BL189" s="80"/>
      <c r="BM189" s="80"/>
      <c r="BN189" s="80"/>
      <c r="BO189" s="80"/>
      <c r="BP189" s="80"/>
      <c r="BQ189" s="88"/>
      <c r="BR189" s="88"/>
      <c r="BS189" s="88"/>
      <c r="BT189" s="88"/>
      <c r="BU189" s="88"/>
      <c r="BV189" s="88"/>
      <c r="BW189" s="88"/>
      <c r="BX189" s="88"/>
      <c r="BY189" s="88"/>
      <c r="BZ189" s="88"/>
      <c r="CA189" s="88"/>
      <c r="CB189" s="88"/>
      <c r="CC189" s="88"/>
      <c r="CD189" s="88"/>
      <c r="CE189" s="88"/>
      <c r="CF189" s="88"/>
      <c r="CG189" s="86"/>
      <c r="CH189" s="86"/>
      <c r="CI189" s="86"/>
      <c r="CJ189" s="86"/>
      <c r="CK189" s="86"/>
      <c r="CL189" s="86"/>
      <c r="CM189" s="86"/>
      <c r="CN189" s="86"/>
    </row>
    <row r="190" ht="15.75" customHeight="1">
      <c r="A190" s="16"/>
      <c r="B190" s="53" t="s">
        <v>286</v>
      </c>
      <c r="C190" s="89"/>
      <c r="D190" s="89"/>
      <c r="E190" s="89"/>
      <c r="F190" s="89"/>
      <c r="G190" s="86"/>
      <c r="H190" s="86"/>
      <c r="I190" s="86"/>
      <c r="J190" s="86"/>
      <c r="K190" s="86"/>
      <c r="L190" s="86"/>
      <c r="M190" s="86"/>
      <c r="N190" s="86"/>
      <c r="O190" s="86"/>
      <c r="P190" s="86"/>
      <c r="Q190" s="86"/>
      <c r="R190" s="86"/>
      <c r="S190" s="86"/>
      <c r="T190" s="86"/>
      <c r="U190" s="86"/>
      <c r="V190" s="86"/>
      <c r="W190" s="86"/>
      <c r="X190" s="87"/>
      <c r="Y190" s="87"/>
      <c r="Z190" s="87"/>
      <c r="AA190" s="87"/>
      <c r="AB190" s="87"/>
      <c r="AC190" s="87"/>
      <c r="AD190" s="87"/>
      <c r="AE190" s="87"/>
      <c r="AF190" s="87"/>
      <c r="AG190" s="87"/>
      <c r="AH190" s="87"/>
      <c r="AI190" s="87"/>
      <c r="AJ190" s="87"/>
      <c r="AK190" s="87"/>
      <c r="AL190" s="87"/>
      <c r="AM190" s="87"/>
      <c r="AN190" s="87"/>
      <c r="AO190" s="87"/>
      <c r="AP190" s="87"/>
      <c r="AQ190" s="87"/>
      <c r="AR190" s="87"/>
      <c r="AS190" s="83"/>
      <c r="AT190" s="83"/>
      <c r="AU190" s="83"/>
      <c r="AV190" s="83"/>
      <c r="AW190" s="83"/>
      <c r="AX190" s="83"/>
      <c r="AY190" s="83"/>
      <c r="AZ190" s="83"/>
      <c r="BA190" s="83"/>
      <c r="BB190" s="83"/>
      <c r="BC190" s="83"/>
      <c r="BD190" s="83"/>
      <c r="BE190" s="80"/>
      <c r="BF190" s="80"/>
      <c r="BG190" s="80"/>
      <c r="BH190" s="80"/>
      <c r="BI190" s="80"/>
      <c r="BJ190" s="80"/>
      <c r="BK190" s="80"/>
      <c r="BL190" s="80"/>
      <c r="BM190" s="80"/>
      <c r="BN190" s="80"/>
      <c r="BO190" s="80"/>
      <c r="BP190" s="80"/>
      <c r="BQ190" s="88"/>
      <c r="BR190" s="88"/>
      <c r="BS190" s="88"/>
      <c r="BT190" s="88"/>
      <c r="BU190" s="88"/>
      <c r="BV190" s="88"/>
      <c r="BW190" s="88"/>
      <c r="BX190" s="88"/>
      <c r="BY190" s="88"/>
      <c r="BZ190" s="88"/>
      <c r="CA190" s="88"/>
      <c r="CB190" s="88"/>
      <c r="CC190" s="88"/>
      <c r="CD190" s="88"/>
      <c r="CE190" s="88"/>
      <c r="CF190" s="88"/>
      <c r="CG190" s="86"/>
      <c r="CH190" s="86"/>
      <c r="CI190" s="86"/>
      <c r="CJ190" s="86"/>
      <c r="CK190" s="86"/>
      <c r="CL190" s="86"/>
      <c r="CM190" s="86"/>
      <c r="CN190" s="86"/>
    </row>
    <row r="191" ht="15.75" customHeight="1">
      <c r="A191" s="8" t="s">
        <v>189</v>
      </c>
      <c r="B191" s="4" t="s">
        <v>279</v>
      </c>
      <c r="C191" s="82">
        <v>629538.0</v>
      </c>
      <c r="D191" s="82">
        <v>0.0</v>
      </c>
      <c r="E191" s="82">
        <v>1903378.0</v>
      </c>
      <c r="F191" s="82">
        <v>1300135.0</v>
      </c>
      <c r="G191" s="76">
        <v>933635.0</v>
      </c>
      <c r="H191" s="76">
        <v>0.0</v>
      </c>
      <c r="I191" s="76">
        <v>0.0</v>
      </c>
      <c r="J191" s="76">
        <v>0.0</v>
      </c>
      <c r="K191" s="76">
        <v>318557.0</v>
      </c>
      <c r="L191" s="76">
        <v>322780.0</v>
      </c>
      <c r="M191" s="76">
        <v>46027.0</v>
      </c>
      <c r="N191" s="76">
        <v>191511.0</v>
      </c>
      <c r="O191" s="76">
        <v>270223.0</v>
      </c>
      <c r="P191" s="76">
        <v>0.0</v>
      </c>
      <c r="Q191" s="76">
        <v>0.0</v>
      </c>
      <c r="R191" s="76">
        <v>0.0</v>
      </c>
      <c r="S191" s="76">
        <v>0.0</v>
      </c>
      <c r="T191" s="76">
        <v>0.0</v>
      </c>
      <c r="U191" s="76">
        <v>0.0</v>
      </c>
      <c r="V191" s="76">
        <v>0.0</v>
      </c>
      <c r="W191" s="76">
        <v>99062.0</v>
      </c>
      <c r="X191" s="77">
        <v>3141325.0</v>
      </c>
      <c r="Y191" s="77">
        <v>704413.0</v>
      </c>
      <c r="Z191" s="77">
        <v>7360606.0</v>
      </c>
      <c r="AA191" s="77">
        <v>3553250.0</v>
      </c>
      <c r="AB191" s="77">
        <v>195522.0</v>
      </c>
      <c r="AC191" s="77">
        <v>6352711.0</v>
      </c>
      <c r="AD191" s="77">
        <v>513621.0</v>
      </c>
      <c r="AE191" s="77">
        <v>407571.0</v>
      </c>
      <c r="AF191" s="77">
        <v>590656.0</v>
      </c>
      <c r="AG191" s="77">
        <v>249016.0</v>
      </c>
      <c r="AH191" s="77">
        <v>797282.0</v>
      </c>
      <c r="AI191" s="77">
        <v>426006.0</v>
      </c>
      <c r="AJ191" s="77">
        <v>217127.0</v>
      </c>
      <c r="AK191" s="77">
        <v>682527.0</v>
      </c>
      <c r="AL191" s="77">
        <v>298918.0</v>
      </c>
      <c r="AM191" s="77">
        <v>399429.0</v>
      </c>
      <c r="AN191" s="77">
        <v>177255.0</v>
      </c>
      <c r="AO191" s="77">
        <v>265956.0</v>
      </c>
      <c r="AP191" s="77">
        <v>176164.0</v>
      </c>
      <c r="AQ191" s="77">
        <v>209069.0</v>
      </c>
      <c r="AR191" s="77">
        <v>374438.0</v>
      </c>
      <c r="AS191" s="78">
        <v>5061223.0</v>
      </c>
      <c r="AT191" s="78">
        <v>0.0</v>
      </c>
      <c r="AU191" s="78">
        <v>2958453.0</v>
      </c>
      <c r="AV191" s="78">
        <v>2972360.0</v>
      </c>
      <c r="AW191" s="78">
        <v>0.0</v>
      </c>
      <c r="AX191" s="78">
        <v>0.0</v>
      </c>
      <c r="AY191" s="78">
        <v>2972360.0</v>
      </c>
      <c r="AZ191" s="78">
        <v>0.0</v>
      </c>
      <c r="BA191" s="78">
        <v>0.0</v>
      </c>
      <c r="BB191" s="78">
        <v>0.0</v>
      </c>
      <c r="BC191" s="78">
        <v>0.0</v>
      </c>
      <c r="BD191" s="78">
        <v>0.0</v>
      </c>
      <c r="BE191" s="79">
        <v>0.0</v>
      </c>
      <c r="BF191" s="79">
        <v>283596.0</v>
      </c>
      <c r="BG191" s="79">
        <v>0.0</v>
      </c>
      <c r="BH191" s="79">
        <v>249016.0</v>
      </c>
      <c r="BI191" s="79">
        <v>0.0</v>
      </c>
      <c r="BJ191" s="79">
        <v>0.0</v>
      </c>
      <c r="BK191" s="79">
        <v>343581.0</v>
      </c>
      <c r="BL191" s="79">
        <v>0.0</v>
      </c>
      <c r="BM191" s="79">
        <v>0.0</v>
      </c>
      <c r="BN191" s="79">
        <v>0.0</v>
      </c>
      <c r="BO191" s="79">
        <v>74064.0</v>
      </c>
      <c r="BP191" s="79">
        <v>0.0</v>
      </c>
      <c r="BQ191" s="81">
        <v>0.0</v>
      </c>
      <c r="BR191" s="81">
        <v>68998.0</v>
      </c>
      <c r="BS191" s="81">
        <v>11225.0</v>
      </c>
      <c r="BT191" s="81">
        <v>2.3642076E7</v>
      </c>
      <c r="BU191" s="81">
        <v>2.3429775E7</v>
      </c>
      <c r="BV191" s="81">
        <v>1891221.0</v>
      </c>
      <c r="BW191" s="81">
        <v>1095747.0</v>
      </c>
      <c r="BX191" s="81">
        <v>1735475.0</v>
      </c>
      <c r="BY191" s="81">
        <v>199591.0</v>
      </c>
      <c r="BZ191" s="81">
        <v>308484.0</v>
      </c>
      <c r="CA191" s="81">
        <v>191870.0</v>
      </c>
      <c r="CB191" s="81">
        <v>394687.0</v>
      </c>
      <c r="CC191" s="81">
        <v>372011.0</v>
      </c>
      <c r="CD191" s="81">
        <v>362627.0</v>
      </c>
      <c r="CE191" s="81">
        <v>0.0</v>
      </c>
      <c r="CF191" s="81">
        <v>0.0</v>
      </c>
      <c r="CG191" s="76">
        <v>0.0</v>
      </c>
      <c r="CH191" s="76">
        <v>0.0</v>
      </c>
      <c r="CI191" s="76">
        <v>0.0</v>
      </c>
      <c r="CJ191" s="76">
        <v>0.0</v>
      </c>
      <c r="CK191" s="76">
        <v>0.0</v>
      </c>
      <c r="CL191" s="76">
        <v>48267.0</v>
      </c>
      <c r="CM191" s="76">
        <v>0.0</v>
      </c>
      <c r="CN191" s="76">
        <v>0.0</v>
      </c>
    </row>
    <row r="192" ht="15.75" customHeight="1">
      <c r="A192" s="15"/>
      <c r="B192" s="4" t="s">
        <v>280</v>
      </c>
      <c r="C192" s="82">
        <v>236258.0</v>
      </c>
      <c r="D192" s="82">
        <v>0.0</v>
      </c>
      <c r="E192" s="82">
        <v>179436.0</v>
      </c>
      <c r="F192" s="82">
        <v>109718.0</v>
      </c>
      <c r="G192" s="76">
        <v>499699.0</v>
      </c>
      <c r="H192" s="76">
        <v>0.0</v>
      </c>
      <c r="I192" s="76">
        <v>0.0</v>
      </c>
      <c r="J192" s="76">
        <v>0.0</v>
      </c>
      <c r="K192" s="76">
        <v>345158.0</v>
      </c>
      <c r="L192" s="76">
        <v>511733.0</v>
      </c>
      <c r="M192" s="76">
        <v>0.0</v>
      </c>
      <c r="N192" s="76">
        <v>306684.0</v>
      </c>
      <c r="O192" s="76">
        <v>296678.0</v>
      </c>
      <c r="P192" s="76">
        <v>0.0</v>
      </c>
      <c r="Q192" s="76">
        <v>0.0</v>
      </c>
      <c r="R192" s="76">
        <v>0.0</v>
      </c>
      <c r="S192" s="76">
        <v>0.0</v>
      </c>
      <c r="T192" s="76">
        <v>0.0</v>
      </c>
      <c r="U192" s="76">
        <v>0.0</v>
      </c>
      <c r="V192" s="76">
        <v>0.0</v>
      </c>
      <c r="W192" s="76">
        <v>144555.0</v>
      </c>
      <c r="X192" s="77">
        <v>1666168.0</v>
      </c>
      <c r="Y192" s="77">
        <v>765803.0</v>
      </c>
      <c r="Z192" s="77">
        <v>5123862.0</v>
      </c>
      <c r="AA192" s="77">
        <v>1949376.0</v>
      </c>
      <c r="AB192" s="77">
        <v>169073.0</v>
      </c>
      <c r="AC192" s="77">
        <v>6151331.0</v>
      </c>
      <c r="AD192" s="77">
        <v>585871.0</v>
      </c>
      <c r="AE192" s="77">
        <v>777156.0</v>
      </c>
      <c r="AF192" s="77">
        <v>494733.0</v>
      </c>
      <c r="AG192" s="77">
        <v>343600.0</v>
      </c>
      <c r="AH192" s="77">
        <v>1183322.0</v>
      </c>
      <c r="AI192" s="77">
        <v>508101.0</v>
      </c>
      <c r="AJ192" s="77">
        <v>323744.0</v>
      </c>
      <c r="AK192" s="77">
        <v>1049708.0</v>
      </c>
      <c r="AL192" s="77">
        <v>371234.0</v>
      </c>
      <c r="AM192" s="77">
        <v>565875.0</v>
      </c>
      <c r="AN192" s="77">
        <v>263633.0</v>
      </c>
      <c r="AO192" s="77">
        <v>369897.0</v>
      </c>
      <c r="AP192" s="77">
        <v>296224.0</v>
      </c>
      <c r="AQ192" s="77">
        <v>262411.0</v>
      </c>
      <c r="AR192" s="77">
        <v>299610.0</v>
      </c>
      <c r="AS192" s="78">
        <v>1.9939457E7</v>
      </c>
      <c r="AT192" s="78">
        <v>0.0</v>
      </c>
      <c r="AU192" s="78">
        <v>8212223.0</v>
      </c>
      <c r="AV192" s="78">
        <v>8204433.0</v>
      </c>
      <c r="AW192" s="78">
        <v>0.0</v>
      </c>
      <c r="AX192" s="78">
        <v>0.0</v>
      </c>
      <c r="AY192" s="78">
        <v>8204433.0</v>
      </c>
      <c r="AZ192" s="78">
        <v>0.0</v>
      </c>
      <c r="BA192" s="78">
        <v>0.0</v>
      </c>
      <c r="BB192" s="78">
        <v>0.0</v>
      </c>
      <c r="BC192" s="78">
        <v>0.0</v>
      </c>
      <c r="BD192" s="78">
        <v>0.0</v>
      </c>
      <c r="BE192" s="79">
        <v>0.0</v>
      </c>
      <c r="BF192" s="79">
        <v>371823.0</v>
      </c>
      <c r="BG192" s="79">
        <v>0.0</v>
      </c>
      <c r="BH192" s="79">
        <v>343288.0</v>
      </c>
      <c r="BI192" s="79">
        <v>0.0</v>
      </c>
      <c r="BJ192" s="79">
        <v>0.0</v>
      </c>
      <c r="BK192" s="79">
        <v>647779.0</v>
      </c>
      <c r="BL192" s="79">
        <v>0.0</v>
      </c>
      <c r="BM192" s="79">
        <v>0.0</v>
      </c>
      <c r="BN192" s="79">
        <v>0.0</v>
      </c>
      <c r="BO192" s="79">
        <v>101635.0</v>
      </c>
      <c r="BP192" s="79">
        <v>0.0</v>
      </c>
      <c r="BQ192" s="81">
        <v>0.0</v>
      </c>
      <c r="BR192" s="81">
        <v>81183.0</v>
      </c>
      <c r="BS192" s="81">
        <v>39936.0</v>
      </c>
      <c r="BT192" s="81">
        <v>3.3618241E7</v>
      </c>
      <c r="BU192" s="81">
        <v>1.6236263E7</v>
      </c>
      <c r="BV192" s="81">
        <v>1389939.0</v>
      </c>
      <c r="BW192" s="81">
        <v>705806.0</v>
      </c>
      <c r="BX192" s="81">
        <v>1889867.0</v>
      </c>
      <c r="BY192" s="81">
        <v>264550.0</v>
      </c>
      <c r="BZ192" s="81">
        <v>310813.0</v>
      </c>
      <c r="CA192" s="81">
        <v>295014.0</v>
      </c>
      <c r="CB192" s="81">
        <v>384889.0</v>
      </c>
      <c r="CC192" s="81">
        <v>495051.0</v>
      </c>
      <c r="CD192" s="81">
        <v>316746.0</v>
      </c>
      <c r="CE192" s="81">
        <v>0.0</v>
      </c>
      <c r="CF192" s="81">
        <v>0.0</v>
      </c>
      <c r="CG192" s="76">
        <v>0.0</v>
      </c>
      <c r="CH192" s="76">
        <v>0.0</v>
      </c>
      <c r="CI192" s="76">
        <v>0.0</v>
      </c>
      <c r="CJ192" s="76">
        <v>0.0</v>
      </c>
      <c r="CK192" s="76">
        <v>0.0</v>
      </c>
      <c r="CL192" s="76">
        <v>52317.0</v>
      </c>
      <c r="CM192" s="76">
        <v>0.0</v>
      </c>
      <c r="CN192" s="76">
        <v>0.0</v>
      </c>
    </row>
    <row r="193" ht="15.75" customHeight="1">
      <c r="A193" s="15"/>
      <c r="B193" s="4" t="s">
        <v>281</v>
      </c>
      <c r="C193" s="82">
        <v>0.0</v>
      </c>
      <c r="D193" s="82">
        <v>527780.0</v>
      </c>
      <c r="E193" s="82">
        <v>78418.0</v>
      </c>
      <c r="F193" s="82">
        <v>85931.0</v>
      </c>
      <c r="G193" s="76">
        <v>477861.0</v>
      </c>
      <c r="H193" s="76">
        <v>0.0</v>
      </c>
      <c r="I193" s="76">
        <v>0.0</v>
      </c>
      <c r="J193" s="76">
        <v>0.0</v>
      </c>
      <c r="K193" s="76">
        <v>166695.0</v>
      </c>
      <c r="L193" s="76">
        <v>225128.0</v>
      </c>
      <c r="M193" s="76">
        <v>0.0</v>
      </c>
      <c r="N193" s="76">
        <v>37757.0</v>
      </c>
      <c r="O193" s="76">
        <v>152204.0</v>
      </c>
      <c r="P193" s="76">
        <v>55754.0</v>
      </c>
      <c r="Q193" s="76">
        <v>0.0</v>
      </c>
      <c r="R193" s="76">
        <v>0.0</v>
      </c>
      <c r="S193" s="76">
        <v>0.0</v>
      </c>
      <c r="T193" s="76">
        <v>0.0</v>
      </c>
      <c r="U193" s="76">
        <v>0.0</v>
      </c>
      <c r="V193" s="76">
        <v>399234.0</v>
      </c>
      <c r="W193" s="76">
        <v>23304.0</v>
      </c>
      <c r="X193" s="77">
        <v>831632.0</v>
      </c>
      <c r="Y193" s="77">
        <v>422078.0</v>
      </c>
      <c r="Z193" s="77">
        <v>1636119.0</v>
      </c>
      <c r="AA193" s="77">
        <v>894530.0</v>
      </c>
      <c r="AB193" s="77">
        <v>125409.0</v>
      </c>
      <c r="AC193" s="77">
        <v>2124005.0</v>
      </c>
      <c r="AD193" s="77">
        <v>403333.0</v>
      </c>
      <c r="AE193" s="77">
        <v>560963.0</v>
      </c>
      <c r="AF193" s="77">
        <v>227941.0</v>
      </c>
      <c r="AG193" s="77">
        <v>558627.0</v>
      </c>
      <c r="AH193" s="77">
        <v>287948.0</v>
      </c>
      <c r="AI193" s="77">
        <v>750295.0</v>
      </c>
      <c r="AJ193" s="77">
        <v>209002.0</v>
      </c>
      <c r="AK193" s="93">
        <v>750295.0</v>
      </c>
      <c r="AL193" s="93">
        <v>77749.0</v>
      </c>
      <c r="AM193" s="77">
        <v>166229.0</v>
      </c>
      <c r="AN193" s="77">
        <v>422401.0</v>
      </c>
      <c r="AO193" s="77">
        <v>225154.0</v>
      </c>
      <c r="AP193" s="77">
        <v>212842.0</v>
      </c>
      <c r="AQ193" s="77">
        <v>206843.0</v>
      </c>
      <c r="AR193" s="77">
        <v>136178.0</v>
      </c>
      <c r="AS193" s="78">
        <v>6891213.0</v>
      </c>
      <c r="AT193" s="78">
        <v>0.0</v>
      </c>
      <c r="AU193" s="78">
        <v>3190679.0</v>
      </c>
      <c r="AV193" s="78">
        <v>3190679.0</v>
      </c>
      <c r="AW193" s="78">
        <v>0.0</v>
      </c>
      <c r="AX193" s="78">
        <v>0.0</v>
      </c>
      <c r="AY193" s="78">
        <v>0.0</v>
      </c>
      <c r="AZ193" s="78">
        <v>0.0</v>
      </c>
      <c r="BA193" s="78">
        <v>0.0</v>
      </c>
      <c r="BB193" s="78">
        <v>0.0</v>
      </c>
      <c r="BC193" s="78">
        <v>0.0</v>
      </c>
      <c r="BD193" s="78">
        <v>0.0</v>
      </c>
      <c r="BE193" s="79">
        <v>0.0</v>
      </c>
      <c r="BF193" s="79">
        <v>427117.0</v>
      </c>
      <c r="BG193" s="79">
        <v>0.0</v>
      </c>
      <c r="BH193" s="79">
        <v>227956.0</v>
      </c>
      <c r="BI193" s="79">
        <v>0.0</v>
      </c>
      <c r="BJ193" s="79">
        <v>0.0</v>
      </c>
      <c r="BK193" s="79">
        <v>399234.0</v>
      </c>
      <c r="BL193" s="79">
        <v>0.0</v>
      </c>
      <c r="BM193" s="79">
        <v>0.0</v>
      </c>
      <c r="BN193" s="79">
        <v>0.0</v>
      </c>
      <c r="BO193" s="79">
        <v>966410.0</v>
      </c>
      <c r="BP193" s="79">
        <v>0.0</v>
      </c>
      <c r="BQ193" s="81">
        <v>0.0</v>
      </c>
      <c r="BR193" s="94">
        <v>28689.0</v>
      </c>
      <c r="BS193" s="81">
        <v>0.0</v>
      </c>
      <c r="BT193" s="81">
        <v>9254043.0</v>
      </c>
      <c r="BU193" s="81">
        <v>1.8591006E7</v>
      </c>
      <c r="BV193" s="81">
        <v>484509.0</v>
      </c>
      <c r="BW193" s="81">
        <v>785674.0</v>
      </c>
      <c r="BX193" s="81">
        <v>908069.0</v>
      </c>
      <c r="BY193" s="81">
        <v>215337.0</v>
      </c>
      <c r="BZ193" s="81">
        <v>210465.0</v>
      </c>
      <c r="CA193" s="81">
        <v>278588.0</v>
      </c>
      <c r="CB193" s="81">
        <v>363883.0</v>
      </c>
      <c r="CC193" s="81">
        <v>250079.0</v>
      </c>
      <c r="CD193" s="81">
        <v>299985.0</v>
      </c>
      <c r="CE193" s="81">
        <v>0.0</v>
      </c>
      <c r="CF193" s="81">
        <v>0.0</v>
      </c>
      <c r="CG193" s="76">
        <v>0.0</v>
      </c>
      <c r="CH193" s="76">
        <v>0.0</v>
      </c>
      <c r="CI193" s="76">
        <v>0.0</v>
      </c>
      <c r="CJ193" s="76">
        <v>0.0</v>
      </c>
      <c r="CK193" s="76">
        <v>0.0</v>
      </c>
      <c r="CL193" s="76">
        <v>25556.0</v>
      </c>
      <c r="CM193" s="76">
        <v>0.0</v>
      </c>
      <c r="CN193" s="76">
        <v>0.0</v>
      </c>
    </row>
    <row r="194" ht="15.75" customHeight="1">
      <c r="A194" s="15"/>
      <c r="B194" s="4" t="s">
        <v>282</v>
      </c>
      <c r="C194" s="82">
        <v>0.0</v>
      </c>
      <c r="D194" s="82">
        <v>751758.0</v>
      </c>
      <c r="E194" s="82">
        <v>150915.0</v>
      </c>
      <c r="F194" s="82">
        <v>237057.0</v>
      </c>
      <c r="G194" s="76">
        <v>1021098.0</v>
      </c>
      <c r="H194" s="76">
        <v>0.0</v>
      </c>
      <c r="I194" s="76">
        <v>0.0</v>
      </c>
      <c r="J194" s="76">
        <v>0.0</v>
      </c>
      <c r="K194" s="76">
        <v>303958.0</v>
      </c>
      <c r="L194" s="76">
        <v>667576.0</v>
      </c>
      <c r="M194" s="76">
        <v>105733.0</v>
      </c>
      <c r="N194" s="76">
        <v>342658.0</v>
      </c>
      <c r="O194" s="76">
        <v>383104.0</v>
      </c>
      <c r="P194" s="76">
        <v>204853.0</v>
      </c>
      <c r="Q194" s="76">
        <v>86939.0</v>
      </c>
      <c r="R194" s="76">
        <v>0.0</v>
      </c>
      <c r="S194" s="76">
        <v>37132.0</v>
      </c>
      <c r="T194" s="76">
        <v>0.0</v>
      </c>
      <c r="U194" s="76">
        <v>0.0</v>
      </c>
      <c r="V194" s="76">
        <v>965438.0</v>
      </c>
      <c r="W194" s="76">
        <v>257684.0</v>
      </c>
      <c r="X194" s="77">
        <v>1781598.0</v>
      </c>
      <c r="Y194" s="77">
        <v>644092.0</v>
      </c>
      <c r="Z194" s="77">
        <v>4581059.0</v>
      </c>
      <c r="AA194" s="77">
        <v>1887442.0</v>
      </c>
      <c r="AB194" s="77">
        <v>227407.0</v>
      </c>
      <c r="AC194" s="77">
        <v>3986064.0</v>
      </c>
      <c r="AD194" s="77">
        <v>1536861.0</v>
      </c>
      <c r="AE194" s="77">
        <v>950401.0</v>
      </c>
      <c r="AF194" s="77">
        <v>451326.0</v>
      </c>
      <c r="AG194" s="77">
        <v>968244.0</v>
      </c>
      <c r="AH194" s="77">
        <v>564442.0</v>
      </c>
      <c r="AI194" s="77">
        <v>1123034.0</v>
      </c>
      <c r="AJ194" s="77">
        <v>440813.0</v>
      </c>
      <c r="AK194" s="93">
        <v>1123034.0</v>
      </c>
      <c r="AL194" s="93">
        <v>126068.0</v>
      </c>
      <c r="AM194" s="77">
        <v>507402.0</v>
      </c>
      <c r="AN194" s="77">
        <v>176615.0</v>
      </c>
      <c r="AO194" s="77">
        <v>502930.0</v>
      </c>
      <c r="AP194" s="77">
        <v>197540.0</v>
      </c>
      <c r="AQ194" s="77">
        <v>358506.0</v>
      </c>
      <c r="AR194" s="77">
        <v>273666.0</v>
      </c>
      <c r="AS194" s="78">
        <v>2.683129E7</v>
      </c>
      <c r="AT194" s="78">
        <v>0.0</v>
      </c>
      <c r="AU194" s="78">
        <v>8800805.0</v>
      </c>
      <c r="AV194" s="78">
        <v>8802160.0</v>
      </c>
      <c r="AW194" s="78">
        <v>0.0</v>
      </c>
      <c r="AX194" s="78">
        <v>0.0</v>
      </c>
      <c r="AY194" s="78">
        <v>0.0</v>
      </c>
      <c r="AZ194" s="78">
        <v>0.0</v>
      </c>
      <c r="BA194" s="78">
        <v>0.0</v>
      </c>
      <c r="BB194" s="78">
        <v>0.0</v>
      </c>
      <c r="BC194" s="78">
        <v>0.0</v>
      </c>
      <c r="BD194" s="78">
        <v>0.0</v>
      </c>
      <c r="BE194" s="79">
        <v>0.0</v>
      </c>
      <c r="BF194" s="79">
        <v>572954.0</v>
      </c>
      <c r="BG194" s="79">
        <v>0.0</v>
      </c>
      <c r="BH194" s="79">
        <v>451326.0</v>
      </c>
      <c r="BI194" s="79">
        <v>0.0</v>
      </c>
      <c r="BJ194" s="79">
        <v>0.0</v>
      </c>
      <c r="BK194" s="79">
        <v>966410.0</v>
      </c>
      <c r="BL194" s="79">
        <v>0.0</v>
      </c>
      <c r="BM194" s="79">
        <v>0.0</v>
      </c>
      <c r="BN194" s="79">
        <v>0.0</v>
      </c>
      <c r="BO194" s="79">
        <v>96841.0</v>
      </c>
      <c r="BP194" s="79">
        <v>0.0</v>
      </c>
      <c r="BQ194" s="81">
        <v>0.0</v>
      </c>
      <c r="BR194" s="94">
        <v>98346.0</v>
      </c>
      <c r="BS194" s="81">
        <v>0.0</v>
      </c>
      <c r="BT194" s="81">
        <v>1.8887679E7</v>
      </c>
      <c r="BU194" s="81">
        <v>3.5750149E7</v>
      </c>
      <c r="BV194" s="81">
        <v>1029271.0</v>
      </c>
      <c r="BW194" s="81">
        <v>1702350.0</v>
      </c>
      <c r="BX194" s="81">
        <v>1681534.0</v>
      </c>
      <c r="BY194" s="81">
        <v>335650.0</v>
      </c>
      <c r="BZ194" s="81">
        <v>485019.0</v>
      </c>
      <c r="CA194" s="81">
        <v>564564.0</v>
      </c>
      <c r="CB194" s="81">
        <v>420727.0</v>
      </c>
      <c r="CC194" s="81">
        <v>649891.0</v>
      </c>
      <c r="CD194" s="81">
        <v>518521.0</v>
      </c>
      <c r="CE194" s="81">
        <v>0.0</v>
      </c>
      <c r="CF194" s="81">
        <v>0.0</v>
      </c>
      <c r="CG194" s="76">
        <v>0.0</v>
      </c>
      <c r="CH194" s="76">
        <v>0.0</v>
      </c>
      <c r="CI194" s="76">
        <v>0.0</v>
      </c>
      <c r="CJ194" s="76">
        <v>0.0</v>
      </c>
      <c r="CK194" s="76">
        <v>0.0</v>
      </c>
      <c r="CL194" s="76">
        <v>38596.0</v>
      </c>
      <c r="CM194" s="76">
        <v>0.0</v>
      </c>
      <c r="CN194" s="76">
        <v>0.0</v>
      </c>
    </row>
    <row r="195" ht="15.75" customHeight="1">
      <c r="A195" s="15"/>
      <c r="B195" s="4" t="s">
        <v>283</v>
      </c>
      <c r="C195" s="82">
        <v>0.0</v>
      </c>
      <c r="D195" s="82">
        <v>1561901.0</v>
      </c>
      <c r="E195" s="82">
        <v>177022.0</v>
      </c>
      <c r="F195" s="82">
        <v>427323.0</v>
      </c>
      <c r="G195" s="76">
        <v>2125756.0</v>
      </c>
      <c r="H195" s="76">
        <v>0.0</v>
      </c>
      <c r="I195" s="76">
        <v>0.0</v>
      </c>
      <c r="J195" s="76">
        <v>0.0</v>
      </c>
      <c r="K195" s="76">
        <v>481317.0</v>
      </c>
      <c r="L195" s="76">
        <v>1381082.0</v>
      </c>
      <c r="M195" s="76">
        <v>179727.0</v>
      </c>
      <c r="N195" s="76">
        <v>621153.0</v>
      </c>
      <c r="O195" s="76">
        <v>888567.0</v>
      </c>
      <c r="P195" s="76">
        <v>308633.0</v>
      </c>
      <c r="Q195" s="76">
        <v>116304.0</v>
      </c>
      <c r="R195" s="76">
        <v>0.0</v>
      </c>
      <c r="S195" s="76">
        <v>56988.0</v>
      </c>
      <c r="T195" s="76">
        <v>0.0</v>
      </c>
      <c r="U195" s="76">
        <v>0.0</v>
      </c>
      <c r="V195" s="76">
        <v>1526519.0</v>
      </c>
      <c r="W195" s="76">
        <v>434868.0</v>
      </c>
      <c r="X195" s="77">
        <v>3928363.0</v>
      </c>
      <c r="Y195" s="77">
        <v>1282835.0</v>
      </c>
      <c r="Z195" s="77">
        <v>9334493.0</v>
      </c>
      <c r="AA195" s="77">
        <v>3964991.0</v>
      </c>
      <c r="AB195" s="77">
        <v>382683.0</v>
      </c>
      <c r="AC195" s="77">
        <v>5045496.0</v>
      </c>
      <c r="AD195" s="77">
        <v>2593510.0</v>
      </c>
      <c r="AE195" s="77">
        <v>1187131.0</v>
      </c>
      <c r="AF195" s="77">
        <v>697115.0</v>
      </c>
      <c r="AG195" s="77">
        <v>1802747.0</v>
      </c>
      <c r="AH195" s="77">
        <v>935831.0</v>
      </c>
      <c r="AI195" s="77">
        <v>1809882.0</v>
      </c>
      <c r="AJ195" s="77">
        <v>723894.0</v>
      </c>
      <c r="AK195" s="93">
        <v>1809882.0</v>
      </c>
      <c r="AL195" s="93">
        <v>225204.0</v>
      </c>
      <c r="AM195" s="77">
        <v>802055.0</v>
      </c>
      <c r="AN195" s="77">
        <v>484408.0</v>
      </c>
      <c r="AO195" s="77">
        <v>872525.0</v>
      </c>
      <c r="AP195" s="77">
        <v>342546.0</v>
      </c>
      <c r="AQ195" s="77">
        <v>506176.0</v>
      </c>
      <c r="AR195" s="77">
        <v>446222.0</v>
      </c>
      <c r="AS195" s="78">
        <v>1.8350396E7</v>
      </c>
      <c r="AT195" s="78">
        <v>0.0</v>
      </c>
      <c r="AU195" s="78">
        <v>1.1359489E7</v>
      </c>
      <c r="AV195" s="78">
        <v>1.1403895E7</v>
      </c>
      <c r="AW195" s="78">
        <v>0.0</v>
      </c>
      <c r="AX195" s="78">
        <v>0.0</v>
      </c>
      <c r="AY195" s="78">
        <v>0.0</v>
      </c>
      <c r="AZ195" s="78">
        <v>0.0</v>
      </c>
      <c r="BA195" s="78">
        <v>0.0</v>
      </c>
      <c r="BB195" s="78">
        <v>0.0</v>
      </c>
      <c r="BC195" s="78">
        <v>0.0</v>
      </c>
      <c r="BD195" s="78">
        <v>0.0</v>
      </c>
      <c r="BE195" s="79">
        <v>0.0</v>
      </c>
      <c r="BF195" s="79">
        <v>1214624.0</v>
      </c>
      <c r="BG195" s="79">
        <v>0.0</v>
      </c>
      <c r="BH195" s="79">
        <v>697115.0</v>
      </c>
      <c r="BI195" s="79">
        <v>0.0</v>
      </c>
      <c r="BJ195" s="79">
        <v>0.0</v>
      </c>
      <c r="BK195" s="79">
        <v>1525723.0</v>
      </c>
      <c r="BL195" s="79">
        <v>0.0</v>
      </c>
      <c r="BM195" s="79">
        <v>0.0</v>
      </c>
      <c r="BN195" s="79">
        <v>0.0</v>
      </c>
      <c r="BO195" s="79">
        <v>165691.0</v>
      </c>
      <c r="BP195" s="79">
        <v>0.0</v>
      </c>
      <c r="BQ195" s="81">
        <v>0.0</v>
      </c>
      <c r="BR195" s="94">
        <v>100351.0</v>
      </c>
      <c r="BS195" s="81">
        <v>0.0</v>
      </c>
      <c r="BT195" s="81">
        <v>2.9442801E7</v>
      </c>
      <c r="BU195" s="81">
        <v>3.2467217E7</v>
      </c>
      <c r="BV195" s="81">
        <v>2155299.0</v>
      </c>
      <c r="BW195" s="81">
        <v>3371911.0</v>
      </c>
      <c r="BX195" s="81">
        <v>3114286.0</v>
      </c>
      <c r="BY195" s="81">
        <v>598054.0</v>
      </c>
      <c r="BZ195" s="81">
        <v>714140.0</v>
      </c>
      <c r="CA195" s="81">
        <v>571810.0</v>
      </c>
      <c r="CB195" s="81">
        <v>603921.0</v>
      </c>
      <c r="CC195" s="81">
        <v>1056276.0</v>
      </c>
      <c r="CD195" s="81">
        <v>836170.0</v>
      </c>
      <c r="CE195" s="81">
        <v>0.0</v>
      </c>
      <c r="CF195" s="81">
        <v>0.0</v>
      </c>
      <c r="CG195" s="76">
        <v>0.0</v>
      </c>
      <c r="CH195" s="76">
        <v>0.0</v>
      </c>
      <c r="CI195" s="76">
        <v>0.0</v>
      </c>
      <c r="CJ195" s="76">
        <v>0.0</v>
      </c>
      <c r="CK195" s="76">
        <v>0.0</v>
      </c>
      <c r="CL195" s="76">
        <v>144653.0</v>
      </c>
      <c r="CM195" s="76">
        <v>0.0</v>
      </c>
      <c r="CN195" s="76">
        <v>0.0</v>
      </c>
    </row>
    <row r="196" ht="15.75" customHeight="1">
      <c r="A196" s="15"/>
      <c r="B196" s="4" t="s">
        <v>284</v>
      </c>
      <c r="C196" s="82">
        <v>0.0</v>
      </c>
      <c r="D196" s="82">
        <v>1600313.0</v>
      </c>
      <c r="E196" s="82">
        <v>283356.0</v>
      </c>
      <c r="F196" s="82">
        <v>399408.0</v>
      </c>
      <c r="G196" s="76">
        <v>3042584.0</v>
      </c>
      <c r="H196" s="76">
        <v>0.0</v>
      </c>
      <c r="I196" s="76">
        <v>0.0</v>
      </c>
      <c r="J196" s="76">
        <v>0.0</v>
      </c>
      <c r="K196" s="76">
        <v>458146.0</v>
      </c>
      <c r="L196" s="76">
        <v>1560481.0</v>
      </c>
      <c r="M196" s="76">
        <v>0.0</v>
      </c>
      <c r="N196" s="76">
        <v>409698.0</v>
      </c>
      <c r="O196" s="76">
        <v>327282.0</v>
      </c>
      <c r="P196" s="76">
        <v>135235.0</v>
      </c>
      <c r="Q196" s="76">
        <v>0.0</v>
      </c>
      <c r="R196" s="76">
        <v>0.0</v>
      </c>
      <c r="S196" s="76">
        <v>0.0</v>
      </c>
      <c r="T196" s="76">
        <v>0.0</v>
      </c>
      <c r="U196" s="76">
        <v>0.0</v>
      </c>
      <c r="V196" s="76">
        <v>1584637.0</v>
      </c>
      <c r="W196" s="76">
        <v>333090.0</v>
      </c>
      <c r="X196" s="77">
        <v>2025388.0</v>
      </c>
      <c r="Y196" s="77">
        <v>827120.0</v>
      </c>
      <c r="Z196" s="77">
        <v>5347131.0</v>
      </c>
      <c r="AA196" s="77">
        <v>2296352.0</v>
      </c>
      <c r="AB196" s="77">
        <v>370372.0</v>
      </c>
      <c r="AC196" s="77">
        <v>4800534.0</v>
      </c>
      <c r="AD196" s="77">
        <v>1149608.0</v>
      </c>
      <c r="AE196" s="77">
        <v>158543.0</v>
      </c>
      <c r="AF196" s="77">
        <v>1196341.0</v>
      </c>
      <c r="AG196" s="77">
        <v>709588.0</v>
      </c>
      <c r="AH196" s="77">
        <v>1794781.0</v>
      </c>
      <c r="AI196" s="77">
        <v>733274.0</v>
      </c>
      <c r="AJ196" s="77">
        <v>307461.0</v>
      </c>
      <c r="AK196" s="77">
        <v>2090463.0</v>
      </c>
      <c r="AL196" s="77">
        <v>698841.0</v>
      </c>
      <c r="AM196" s="77">
        <v>1099904.0</v>
      </c>
      <c r="AN196" s="77">
        <v>102362.0</v>
      </c>
      <c r="AO196" s="77">
        <v>711025.0</v>
      </c>
      <c r="AP196" s="77">
        <v>505387.0</v>
      </c>
      <c r="AQ196" s="77">
        <v>469563.0</v>
      </c>
      <c r="AR196" s="77">
        <v>468361.0</v>
      </c>
      <c r="AS196" s="78">
        <v>9208317.0</v>
      </c>
      <c r="AT196" s="78">
        <v>0.0</v>
      </c>
      <c r="AU196" s="78">
        <v>4024790.0</v>
      </c>
      <c r="AV196" s="78">
        <v>4109967.0</v>
      </c>
      <c r="AW196" s="78">
        <v>0.0</v>
      </c>
      <c r="AX196" s="78">
        <v>0.0</v>
      </c>
      <c r="AY196" s="78">
        <v>0.0</v>
      </c>
      <c r="AZ196" s="78">
        <v>0.0</v>
      </c>
      <c r="BA196" s="78">
        <v>0.0</v>
      </c>
      <c r="BB196" s="78">
        <v>0.0</v>
      </c>
      <c r="BC196" s="78">
        <v>0.0</v>
      </c>
      <c r="BD196" s="78">
        <v>0.0</v>
      </c>
      <c r="BE196" s="79">
        <v>0.0</v>
      </c>
      <c r="BF196" s="79">
        <v>822180.0</v>
      </c>
      <c r="BG196" s="79">
        <v>0.0</v>
      </c>
      <c r="BH196" s="79">
        <v>709588.0</v>
      </c>
      <c r="BI196" s="79">
        <v>0.0</v>
      </c>
      <c r="BJ196" s="79">
        <v>1605864.0</v>
      </c>
      <c r="BK196" s="79">
        <v>0.0</v>
      </c>
      <c r="BL196" s="79">
        <v>0.0</v>
      </c>
      <c r="BM196" s="79">
        <v>0.0</v>
      </c>
      <c r="BN196" s="79">
        <v>0.0</v>
      </c>
      <c r="BO196" s="79">
        <v>169315.0</v>
      </c>
      <c r="BP196" s="79">
        <v>0.0</v>
      </c>
      <c r="BQ196" s="81">
        <v>0.0</v>
      </c>
      <c r="BR196" s="81">
        <v>141496.0</v>
      </c>
      <c r="BS196" s="81">
        <v>0.0</v>
      </c>
      <c r="BT196" s="81">
        <v>1.9797058E7</v>
      </c>
      <c r="BU196" s="81">
        <v>3.8404738E7</v>
      </c>
      <c r="BV196" s="81">
        <v>1562904.0</v>
      </c>
      <c r="BW196" s="81">
        <v>1035391.0</v>
      </c>
      <c r="BX196" s="81">
        <v>858532.0</v>
      </c>
      <c r="BY196" s="81">
        <v>611579.0</v>
      </c>
      <c r="BZ196" s="81">
        <v>622723.0</v>
      </c>
      <c r="CA196" s="81">
        <v>551795.0</v>
      </c>
      <c r="CB196" s="81">
        <v>624402.0</v>
      </c>
      <c r="CC196" s="81">
        <v>980577.0</v>
      </c>
      <c r="CD196" s="81">
        <v>699472.0</v>
      </c>
      <c r="CE196" s="81">
        <v>0.0</v>
      </c>
      <c r="CF196" s="81">
        <v>0.0</v>
      </c>
      <c r="CG196" s="76">
        <v>0.0</v>
      </c>
      <c r="CH196" s="76">
        <v>0.0</v>
      </c>
      <c r="CI196" s="76">
        <v>0.0</v>
      </c>
      <c r="CJ196" s="76">
        <v>0.0</v>
      </c>
      <c r="CK196" s="76">
        <v>0.0</v>
      </c>
      <c r="CL196" s="76">
        <v>129425.0</v>
      </c>
      <c r="CM196" s="76">
        <v>0.0</v>
      </c>
      <c r="CN196" s="76">
        <v>0.0</v>
      </c>
    </row>
    <row r="197" ht="15.75" customHeight="1">
      <c r="A197" s="15"/>
      <c r="B197" s="4" t="s">
        <v>285</v>
      </c>
      <c r="C197" s="82">
        <v>0.0</v>
      </c>
      <c r="D197" s="82">
        <v>473477.0</v>
      </c>
      <c r="E197" s="82">
        <v>399408.0</v>
      </c>
      <c r="F197" s="82">
        <v>491256.0</v>
      </c>
      <c r="G197" s="76">
        <v>1991215.0</v>
      </c>
      <c r="H197" s="76">
        <v>0.0</v>
      </c>
      <c r="I197" s="76">
        <v>0.0</v>
      </c>
      <c r="J197" s="76">
        <v>0.0</v>
      </c>
      <c r="K197" s="76">
        <v>509717.0</v>
      </c>
      <c r="L197" s="76">
        <v>1607556.0</v>
      </c>
      <c r="M197" s="76">
        <v>0.0</v>
      </c>
      <c r="N197" s="76">
        <v>467156.0</v>
      </c>
      <c r="O197" s="76">
        <v>273983.0</v>
      </c>
      <c r="P197" s="76">
        <v>0.0</v>
      </c>
      <c r="Q197" s="76">
        <v>0.0</v>
      </c>
      <c r="R197" s="76">
        <v>0.0</v>
      </c>
      <c r="S197" s="76">
        <v>0.0</v>
      </c>
      <c r="T197" s="76">
        <v>0.0</v>
      </c>
      <c r="U197" s="76">
        <v>53116.0</v>
      </c>
      <c r="V197" s="76">
        <v>1991674.0</v>
      </c>
      <c r="W197" s="76">
        <v>428963.0</v>
      </c>
      <c r="X197" s="77">
        <v>712327.0</v>
      </c>
      <c r="Y197" s="77">
        <v>660649.0</v>
      </c>
      <c r="Z197" s="77">
        <v>2703293.0</v>
      </c>
      <c r="AA197" s="77">
        <v>1413530.0</v>
      </c>
      <c r="AB197" s="77">
        <v>303563.0</v>
      </c>
      <c r="AC197" s="77">
        <v>2821881.0</v>
      </c>
      <c r="AD197" s="77">
        <v>834772.0</v>
      </c>
      <c r="AE197" s="77">
        <v>211955.0</v>
      </c>
      <c r="AF197" s="77">
        <v>586585.0</v>
      </c>
      <c r="AG197" s="77">
        <v>832981.0</v>
      </c>
      <c r="AH197" s="77">
        <v>1074967.0</v>
      </c>
      <c r="AI197" s="77">
        <v>901976.0</v>
      </c>
      <c r="AJ197" s="77">
        <v>217011.0</v>
      </c>
      <c r="AK197" s="77">
        <v>1895056.0</v>
      </c>
      <c r="AL197" s="77">
        <v>648257.0</v>
      </c>
      <c r="AM197" s="77">
        <v>840692.0</v>
      </c>
      <c r="AN197" s="77">
        <v>138754.0</v>
      </c>
      <c r="AO197" s="77">
        <v>847971.0</v>
      </c>
      <c r="AP197" s="77">
        <v>452645.0</v>
      </c>
      <c r="AQ197" s="77">
        <v>628534.0</v>
      </c>
      <c r="AR197" s="77">
        <v>525604.0</v>
      </c>
      <c r="AS197" s="78">
        <v>2.8252769E7</v>
      </c>
      <c r="AT197" s="78">
        <v>0.0</v>
      </c>
      <c r="AU197" s="78">
        <v>9549642.0</v>
      </c>
      <c r="AV197" s="78">
        <v>9547160.0</v>
      </c>
      <c r="AW197" s="78">
        <v>0.0</v>
      </c>
      <c r="AX197" s="78">
        <v>0.0</v>
      </c>
      <c r="AY197" s="78">
        <v>0.0</v>
      </c>
      <c r="AZ197" s="78">
        <v>0.0</v>
      </c>
      <c r="BA197" s="78">
        <v>0.0</v>
      </c>
      <c r="BB197" s="78">
        <v>0.0</v>
      </c>
      <c r="BC197" s="78">
        <v>0.0</v>
      </c>
      <c r="BD197" s="78">
        <v>0.0</v>
      </c>
      <c r="BE197" s="79">
        <v>0.0</v>
      </c>
      <c r="BF197" s="79">
        <v>1080891.0</v>
      </c>
      <c r="BG197" s="79">
        <v>0.0</v>
      </c>
      <c r="BH197" s="79">
        <v>832822.0</v>
      </c>
      <c r="BI197" s="79">
        <v>0.0</v>
      </c>
      <c r="BJ197" s="79">
        <v>1970675.0</v>
      </c>
      <c r="BK197" s="79">
        <v>0.0</v>
      </c>
      <c r="BL197" s="79">
        <v>0.0</v>
      </c>
      <c r="BM197" s="79">
        <v>0.0</v>
      </c>
      <c r="BN197" s="79">
        <v>0.0</v>
      </c>
      <c r="BO197" s="79">
        <v>136542.0</v>
      </c>
      <c r="BP197" s="79">
        <v>0.0</v>
      </c>
      <c r="BQ197" s="81">
        <v>0.0</v>
      </c>
      <c r="BR197" s="81">
        <v>139947.0</v>
      </c>
      <c r="BS197" s="81">
        <v>0.0</v>
      </c>
      <c r="BT197" s="81">
        <v>7438529.0</v>
      </c>
      <c r="BU197" s="81">
        <v>1.3447348E7</v>
      </c>
      <c r="BV197" s="81">
        <v>995669.0</v>
      </c>
      <c r="BW197" s="81">
        <v>665253.0</v>
      </c>
      <c r="BX197" s="81">
        <v>568120.0</v>
      </c>
      <c r="BY197" s="81">
        <v>450853.0</v>
      </c>
      <c r="BZ197" s="81">
        <v>322793.0</v>
      </c>
      <c r="CA197" s="81">
        <v>625050.0</v>
      </c>
      <c r="CB197" s="81">
        <v>705997.0</v>
      </c>
      <c r="CC197" s="81">
        <v>590778.0</v>
      </c>
      <c r="CD197" s="81">
        <v>511532.0</v>
      </c>
      <c r="CE197" s="81">
        <v>0.0</v>
      </c>
      <c r="CF197" s="81">
        <v>0.0</v>
      </c>
      <c r="CG197" s="76">
        <v>0.0</v>
      </c>
      <c r="CH197" s="76">
        <v>0.0</v>
      </c>
      <c r="CI197" s="76">
        <v>0.0</v>
      </c>
      <c r="CJ197" s="76">
        <v>0.0</v>
      </c>
      <c r="CK197" s="76">
        <v>0.0</v>
      </c>
      <c r="CL197" s="76">
        <v>128546.0</v>
      </c>
      <c r="CM197" s="76">
        <v>0.0</v>
      </c>
      <c r="CN197" s="76">
        <v>0.0</v>
      </c>
    </row>
    <row r="198" ht="15.75" customHeight="1">
      <c r="A198" s="16"/>
      <c r="B198" s="53" t="s">
        <v>286</v>
      </c>
      <c r="C198" s="82">
        <v>191561.0</v>
      </c>
      <c r="D198" s="82">
        <v>0.0</v>
      </c>
      <c r="E198" s="82">
        <v>31582.0</v>
      </c>
      <c r="F198" s="82">
        <v>10002.0</v>
      </c>
      <c r="G198" s="76">
        <v>39688.0</v>
      </c>
      <c r="H198" s="76">
        <v>0.0</v>
      </c>
      <c r="I198" s="76">
        <v>0.0</v>
      </c>
      <c r="J198" s="76">
        <v>0.0</v>
      </c>
      <c r="K198" s="76">
        <v>101230.0</v>
      </c>
      <c r="L198" s="76">
        <v>0.0</v>
      </c>
      <c r="M198" s="76">
        <v>12138.0</v>
      </c>
      <c r="N198" s="76">
        <v>15499.0</v>
      </c>
      <c r="O198" s="76">
        <v>60773.0</v>
      </c>
      <c r="P198" s="76">
        <v>43449.0</v>
      </c>
      <c r="Q198" s="76">
        <v>0.0</v>
      </c>
      <c r="R198" s="76">
        <v>0.0</v>
      </c>
      <c r="S198" s="76">
        <v>0.0</v>
      </c>
      <c r="T198" s="76">
        <v>0.0</v>
      </c>
      <c r="U198" s="76">
        <v>0.0</v>
      </c>
      <c r="V198" s="76">
        <v>37547.0</v>
      </c>
      <c r="W198" s="76">
        <v>0.0</v>
      </c>
      <c r="X198" s="77">
        <v>47306.0</v>
      </c>
      <c r="Y198" s="77">
        <v>180680.0</v>
      </c>
      <c r="Z198" s="77">
        <v>266530.0</v>
      </c>
      <c r="AA198" s="77">
        <v>182544.0</v>
      </c>
      <c r="AB198" s="77">
        <v>56517.0</v>
      </c>
      <c r="AC198" s="77">
        <v>174210.0</v>
      </c>
      <c r="AD198" s="77">
        <v>0.0</v>
      </c>
      <c r="AE198" s="77">
        <v>110859.0</v>
      </c>
      <c r="AF198" s="77">
        <v>74402.0</v>
      </c>
      <c r="AG198" s="77">
        <v>726350.0</v>
      </c>
      <c r="AH198" s="77">
        <v>26350.0</v>
      </c>
      <c r="AI198" s="77">
        <v>169249.0</v>
      </c>
      <c r="AJ198" s="77">
        <v>15894.0</v>
      </c>
      <c r="AK198" s="77">
        <v>11392.0</v>
      </c>
      <c r="AL198" s="77">
        <v>85121.0</v>
      </c>
      <c r="AM198" s="77">
        <v>24334.0</v>
      </c>
      <c r="AN198" s="77">
        <v>126466.0</v>
      </c>
      <c r="AO198" s="77">
        <v>17495.0</v>
      </c>
      <c r="AP198" s="77">
        <v>91919.0</v>
      </c>
      <c r="AQ198" s="77">
        <v>10933.0</v>
      </c>
      <c r="AR198" s="77">
        <v>40769.0</v>
      </c>
      <c r="AS198" s="78">
        <v>1.9241286E7</v>
      </c>
      <c r="AT198" s="78">
        <v>28356.0</v>
      </c>
      <c r="AU198" s="78">
        <v>9686552.0</v>
      </c>
      <c r="AV198" s="78">
        <v>9657770.0</v>
      </c>
      <c r="AW198" s="78">
        <v>0.0</v>
      </c>
      <c r="AX198" s="78">
        <v>60332.0</v>
      </c>
      <c r="AY198" s="78">
        <v>15307.0</v>
      </c>
      <c r="AZ198" s="78">
        <v>240397.0</v>
      </c>
      <c r="BA198" s="78">
        <v>0.0</v>
      </c>
      <c r="BB198" s="78">
        <v>0.0</v>
      </c>
      <c r="BC198" s="78">
        <v>0.0</v>
      </c>
      <c r="BD198" s="78">
        <v>126896.0</v>
      </c>
      <c r="BE198" s="79">
        <v>0.0</v>
      </c>
      <c r="BF198" s="79">
        <v>0.0</v>
      </c>
      <c r="BG198" s="79">
        <v>0.0</v>
      </c>
      <c r="BH198" s="79">
        <v>26332.0</v>
      </c>
      <c r="BI198" s="79">
        <v>0.0</v>
      </c>
      <c r="BJ198" s="79">
        <v>0.0</v>
      </c>
      <c r="BK198" s="79">
        <v>28538.0</v>
      </c>
      <c r="BL198" s="79">
        <v>0.0</v>
      </c>
      <c r="BM198" s="79">
        <v>10509.0</v>
      </c>
      <c r="BN198" s="79">
        <v>13944.0</v>
      </c>
      <c r="BO198" s="79">
        <v>0.0</v>
      </c>
      <c r="BP198" s="79">
        <v>0.0</v>
      </c>
      <c r="BQ198" s="81">
        <v>0.0</v>
      </c>
      <c r="BR198" s="81">
        <v>0.0</v>
      </c>
      <c r="BS198" s="81">
        <v>0.0</v>
      </c>
      <c r="BT198" s="81">
        <v>366416.0</v>
      </c>
      <c r="BU198" s="81">
        <v>646164.0</v>
      </c>
      <c r="BV198" s="81">
        <v>146504.0</v>
      </c>
      <c r="BW198" s="81">
        <v>277195.0</v>
      </c>
      <c r="BX198" s="81">
        <v>18955.0</v>
      </c>
      <c r="BY198" s="81">
        <v>0.0</v>
      </c>
      <c r="BZ198" s="81">
        <v>29273.0</v>
      </c>
      <c r="CA198" s="81">
        <v>37349.0</v>
      </c>
      <c r="CB198" s="81">
        <v>38581.0</v>
      </c>
      <c r="CC198" s="81">
        <v>0.0</v>
      </c>
      <c r="CD198" s="81">
        <v>97701.0</v>
      </c>
      <c r="CE198" s="81">
        <v>0.0</v>
      </c>
      <c r="CF198" s="81">
        <v>0.0</v>
      </c>
      <c r="CG198" s="76">
        <v>0.0</v>
      </c>
      <c r="CH198" s="76">
        <v>0.0</v>
      </c>
      <c r="CI198" s="76">
        <v>0.0</v>
      </c>
      <c r="CJ198" s="76">
        <v>0.0</v>
      </c>
      <c r="CK198" s="76">
        <v>0.0</v>
      </c>
      <c r="CL198" s="76">
        <v>0.0</v>
      </c>
      <c r="CM198" s="76">
        <v>0.0</v>
      </c>
      <c r="CN198" s="76">
        <v>0.0</v>
      </c>
    </row>
    <row r="199" ht="15.75" customHeight="1">
      <c r="A199" s="21"/>
      <c r="X199" s="87"/>
      <c r="Y199" s="87"/>
      <c r="Z199" s="87"/>
      <c r="AA199" s="87"/>
      <c r="AB199" s="87"/>
      <c r="AC199" s="87"/>
      <c r="AD199" s="87"/>
      <c r="AE199" s="87"/>
      <c r="AF199" s="87"/>
      <c r="AG199" s="87"/>
      <c r="AH199" s="87"/>
      <c r="AI199" s="87"/>
      <c r="AJ199" s="87"/>
      <c r="AK199" s="87"/>
      <c r="AL199" s="87"/>
      <c r="AM199" s="87"/>
      <c r="AN199" s="87"/>
      <c r="AO199" s="87"/>
      <c r="AP199" s="87"/>
      <c r="AQ199" s="87"/>
      <c r="AR199" s="87"/>
      <c r="AS199" s="83"/>
      <c r="AT199" s="83"/>
      <c r="AU199" s="83"/>
      <c r="AV199" s="83"/>
      <c r="AW199" s="83"/>
      <c r="AX199" s="83"/>
      <c r="AY199" s="83"/>
      <c r="AZ199" s="83"/>
      <c r="BA199" s="83"/>
      <c r="BB199" s="83"/>
      <c r="BC199" s="83"/>
      <c r="BD199" s="83"/>
      <c r="BE199" s="80"/>
      <c r="BF199" s="80"/>
      <c r="BG199" s="80"/>
      <c r="BH199" s="80"/>
      <c r="BI199" s="80"/>
      <c r="BJ199" s="80"/>
      <c r="BK199" s="80"/>
      <c r="BL199" s="80"/>
      <c r="BM199" s="80"/>
      <c r="BN199" s="80"/>
      <c r="BO199" s="80"/>
      <c r="BP199" s="80"/>
      <c r="BQ199" s="88"/>
      <c r="BR199" s="88"/>
      <c r="BS199" s="88"/>
      <c r="BT199" s="88"/>
      <c r="BU199" s="88"/>
      <c r="BV199" s="88"/>
      <c r="BW199" s="88"/>
      <c r="BX199" s="88"/>
      <c r="BY199" s="88"/>
      <c r="BZ199" s="88"/>
      <c r="CA199" s="88"/>
      <c r="CB199" s="88"/>
      <c r="CC199" s="88"/>
      <c r="CD199" s="88"/>
      <c r="CE199" s="88"/>
      <c r="CF199" s="88"/>
      <c r="CG199" s="86"/>
      <c r="CH199" s="86"/>
      <c r="CI199" s="86"/>
      <c r="CJ199" s="86"/>
      <c r="CK199" s="86"/>
      <c r="CL199" s="86"/>
      <c r="CM199" s="86"/>
      <c r="CN199" s="86"/>
    </row>
    <row r="200" ht="15.75" customHeight="1">
      <c r="A200" s="21"/>
      <c r="C200" s="29" t="s">
        <v>289</v>
      </c>
      <c r="D200" s="24"/>
      <c r="E200" s="24"/>
      <c r="F200" s="24"/>
      <c r="G200" s="25"/>
    </row>
    <row r="201" ht="15.75" customHeight="1">
      <c r="A201" s="1"/>
      <c r="B201" s="22" t="s">
        <v>0</v>
      </c>
      <c r="C201" s="23" t="s">
        <v>88</v>
      </c>
      <c r="D201" s="24"/>
      <c r="E201" s="24"/>
      <c r="F201" s="25"/>
      <c r="G201" s="26" t="s">
        <v>89</v>
      </c>
      <c r="H201" s="24"/>
      <c r="I201" s="24"/>
      <c r="J201" s="24"/>
      <c r="K201" s="24"/>
      <c r="L201" s="24"/>
      <c r="M201" s="24"/>
      <c r="N201" s="24"/>
      <c r="O201" s="24"/>
      <c r="P201" s="24"/>
      <c r="Q201" s="24"/>
      <c r="R201" s="24"/>
      <c r="S201" s="24"/>
      <c r="T201" s="24"/>
      <c r="U201" s="24"/>
      <c r="V201" s="24"/>
      <c r="W201" s="25"/>
      <c r="X201" s="27" t="s">
        <v>90</v>
      </c>
      <c r="Y201" s="24"/>
      <c r="Z201" s="24"/>
      <c r="AA201" s="24"/>
      <c r="AB201" s="24"/>
      <c r="AC201" s="24"/>
      <c r="AD201" s="24"/>
      <c r="AE201" s="24"/>
      <c r="AF201" s="24"/>
      <c r="AG201" s="24"/>
      <c r="AH201" s="24"/>
      <c r="AI201" s="24"/>
      <c r="AJ201" s="24"/>
      <c r="AK201" s="24"/>
      <c r="AL201" s="24"/>
      <c r="AM201" s="24"/>
      <c r="AN201" s="24"/>
      <c r="AO201" s="24"/>
      <c r="AP201" s="24"/>
      <c r="AQ201" s="24"/>
      <c r="AR201" s="25"/>
      <c r="AS201" s="27" t="s">
        <v>91</v>
      </c>
      <c r="AT201" s="24"/>
      <c r="AU201" s="24"/>
      <c r="AV201" s="24"/>
      <c r="AW201" s="24"/>
      <c r="AX201" s="24"/>
      <c r="AY201" s="24"/>
      <c r="AZ201" s="24"/>
      <c r="BA201" s="24"/>
      <c r="BB201" s="24"/>
      <c r="BC201" s="24"/>
      <c r="BD201" s="25"/>
      <c r="BE201" s="23" t="s">
        <v>92</v>
      </c>
      <c r="BF201" s="24"/>
      <c r="BG201" s="24"/>
      <c r="BH201" s="24"/>
      <c r="BI201" s="24"/>
      <c r="BJ201" s="24"/>
      <c r="BK201" s="24"/>
      <c r="BL201" s="24"/>
      <c r="BM201" s="24"/>
      <c r="BN201" s="24"/>
      <c r="BO201" s="24"/>
      <c r="BP201" s="25"/>
      <c r="BQ201" s="28" t="s">
        <v>93</v>
      </c>
      <c r="BR201" s="24"/>
      <c r="BS201" s="24"/>
      <c r="BT201" s="24"/>
      <c r="BU201" s="24"/>
      <c r="BV201" s="24"/>
      <c r="BW201" s="24"/>
      <c r="BX201" s="24"/>
      <c r="BY201" s="24"/>
      <c r="BZ201" s="24"/>
      <c r="CA201" s="24"/>
      <c r="CB201" s="24"/>
      <c r="CC201" s="24"/>
      <c r="CD201" s="24"/>
      <c r="CE201" s="24"/>
      <c r="CF201" s="25"/>
      <c r="CG201" s="29" t="s">
        <v>94</v>
      </c>
      <c r="CH201" s="24"/>
      <c r="CI201" s="24"/>
      <c r="CJ201" s="24"/>
      <c r="CK201" s="24"/>
      <c r="CL201" s="24"/>
      <c r="CM201" s="24"/>
      <c r="CN201" s="25"/>
    </row>
    <row r="202" ht="15.75" customHeight="1">
      <c r="A202" s="5" t="s">
        <v>13</v>
      </c>
      <c r="B202" s="22" t="s">
        <v>14</v>
      </c>
      <c r="C202" s="30">
        <v>138.9707</v>
      </c>
      <c r="D202" s="30">
        <v>251.0961</v>
      </c>
      <c r="E202" s="30">
        <v>269.07</v>
      </c>
      <c r="F202" s="30">
        <v>311.0442</v>
      </c>
      <c r="G202" s="30">
        <v>167.002</v>
      </c>
      <c r="H202" s="30">
        <v>179.002</v>
      </c>
      <c r="I202" s="30">
        <v>180.9812</v>
      </c>
      <c r="J202" s="30">
        <v>182.9969</v>
      </c>
      <c r="K202" s="30">
        <v>194.9969</v>
      </c>
      <c r="L202" s="30">
        <v>197.0125</v>
      </c>
      <c r="M202" s="30">
        <v>198.9918</v>
      </c>
      <c r="N202" s="30">
        <v>199.0282</v>
      </c>
      <c r="O202" s="30">
        <v>210.9919</v>
      </c>
      <c r="P202" s="30">
        <v>213.0074</v>
      </c>
      <c r="Q202" s="30">
        <v>215.0231</v>
      </c>
      <c r="R202" s="30">
        <v>224.9711</v>
      </c>
      <c r="S202" s="30">
        <v>229.0024</v>
      </c>
      <c r="T202" s="30">
        <v>240.966</v>
      </c>
      <c r="U202" s="30">
        <v>241.9976</v>
      </c>
      <c r="V202" s="30">
        <v>281.0338</v>
      </c>
      <c r="W202" s="30">
        <v>297.0284</v>
      </c>
      <c r="X202" s="30">
        <v>231.0696</v>
      </c>
      <c r="Y202" s="30">
        <v>233.0489</v>
      </c>
      <c r="Z202" s="30">
        <v>235.0646</v>
      </c>
      <c r="AA202" s="30">
        <v>247.0646</v>
      </c>
      <c r="AB202" s="30">
        <v>249.0438</v>
      </c>
      <c r="AC202" s="30">
        <v>249.0806</v>
      </c>
      <c r="AD202" s="30">
        <v>251.0595</v>
      </c>
      <c r="AE202" s="30">
        <v>251.0625</v>
      </c>
      <c r="AF202" s="30">
        <v>263.0595</v>
      </c>
      <c r="AG202" s="30">
        <v>265.0393</v>
      </c>
      <c r="AH202" s="30">
        <v>265.0752</v>
      </c>
      <c r="AI202" s="30">
        <v>267.0547</v>
      </c>
      <c r="AJ202" s="30">
        <v>267.0547</v>
      </c>
      <c r="AK202" s="30">
        <v>279.0542</v>
      </c>
      <c r="AL202" s="30"/>
      <c r="AM202" s="30">
        <v>281.07</v>
      </c>
      <c r="AN202" s="30"/>
      <c r="AO202" s="30">
        <v>283.0493</v>
      </c>
      <c r="AP202" s="30">
        <v>283.0855</v>
      </c>
      <c r="AQ202" s="30">
        <v>295.049</v>
      </c>
      <c r="AR202" s="30">
        <v>297.0648</v>
      </c>
      <c r="AS202" s="30">
        <v>293.1793</v>
      </c>
      <c r="AT202" s="30">
        <v>303.1272</v>
      </c>
      <c r="AU202" s="30">
        <v>309.1736</v>
      </c>
      <c r="AV202" s="30">
        <v>309.1741</v>
      </c>
      <c r="AW202" s="30">
        <v>315.1271</v>
      </c>
      <c r="AX202" s="30">
        <v>317.1428</v>
      </c>
      <c r="AY202" s="32">
        <v>309.1768</v>
      </c>
      <c r="AZ202" s="30">
        <v>321.1384</v>
      </c>
      <c r="BA202" s="30">
        <v>323.1531</v>
      </c>
      <c r="BB202" s="30">
        <v>333.1013</v>
      </c>
      <c r="BC202" s="30">
        <v>347.117</v>
      </c>
      <c r="BD202" s="30">
        <v>349.1326</v>
      </c>
      <c r="BE202" s="30">
        <v>211.0364</v>
      </c>
      <c r="BF202" s="30">
        <v>225.0062</v>
      </c>
      <c r="BG202" s="30">
        <v>262.0558</v>
      </c>
      <c r="BH202" s="30">
        <v>265.0391</v>
      </c>
      <c r="BI202" s="30"/>
      <c r="BJ202" s="30">
        <v>278.0517</v>
      </c>
      <c r="BK202" s="30">
        <v>281.0325</v>
      </c>
      <c r="BL202" s="30">
        <v>325.0524</v>
      </c>
      <c r="BM202" s="30">
        <v>269.9921</v>
      </c>
      <c r="BN202" s="30">
        <v>269.9921</v>
      </c>
      <c r="BO202" s="30">
        <v>310.0238</v>
      </c>
      <c r="BP202" s="30">
        <v>389.014</v>
      </c>
      <c r="BQ202" s="30">
        <v>242.9816</v>
      </c>
      <c r="BR202" s="30">
        <v>260.0082</v>
      </c>
      <c r="BS202" s="30">
        <v>273.9874</v>
      </c>
      <c r="BT202" s="30">
        <v>294.0653</v>
      </c>
      <c r="BU202" s="30">
        <v>294.0653</v>
      </c>
      <c r="BV202" s="30">
        <v>296.0446</v>
      </c>
      <c r="BW202" s="30"/>
      <c r="BX202" s="30">
        <v>310.0602</v>
      </c>
      <c r="BY202" s="30">
        <v>312.0395</v>
      </c>
      <c r="BZ202" s="30">
        <v>312.0759</v>
      </c>
      <c r="CA202" s="30">
        <v>324.0394</v>
      </c>
      <c r="CB202" s="30">
        <v>326.0551</v>
      </c>
      <c r="CC202" s="30">
        <v>328.0708</v>
      </c>
      <c r="CD202" s="30">
        <v>342.05</v>
      </c>
      <c r="CE202" s="30">
        <v>362.1279</v>
      </c>
      <c r="CF202" s="30">
        <v>382.1177</v>
      </c>
      <c r="CG202" s="33">
        <v>257.0139</v>
      </c>
      <c r="CH202" s="33"/>
      <c r="CI202" s="34">
        <v>273.0063</v>
      </c>
      <c r="CJ202" s="34">
        <v>320.0021</v>
      </c>
      <c r="CK202" s="34"/>
      <c r="CL202" s="34">
        <v>217.9751</v>
      </c>
      <c r="CM202" s="34">
        <v>231.0333</v>
      </c>
      <c r="CN202" s="34">
        <v>287.0243</v>
      </c>
    </row>
    <row r="203" ht="15.75" customHeight="1">
      <c r="A203" s="8" t="s">
        <v>99</v>
      </c>
      <c r="B203" s="4" t="s">
        <v>197</v>
      </c>
      <c r="C203" s="4">
        <f t="shared" ref="C203:AG203" si="4">C103/$E5</f>
        <v>0.0313512896</v>
      </c>
      <c r="D203" s="4">
        <f t="shared" si="4"/>
        <v>0.3191674328</v>
      </c>
      <c r="E203" s="4">
        <f t="shared" si="4"/>
        <v>0.006940054511</v>
      </c>
      <c r="F203" s="4">
        <f t="shared" si="4"/>
        <v>0.02292878243</v>
      </c>
      <c r="G203" s="4">
        <f t="shared" si="4"/>
        <v>0.3487136663</v>
      </c>
      <c r="H203" s="4">
        <f t="shared" si="4"/>
        <v>0</v>
      </c>
      <c r="I203" s="4">
        <f t="shared" si="4"/>
        <v>0</v>
      </c>
      <c r="J203" s="4">
        <f t="shared" si="4"/>
        <v>0</v>
      </c>
      <c r="K203" s="4">
        <f t="shared" si="4"/>
        <v>0.1336100578</v>
      </c>
      <c r="L203" s="4">
        <f t="shared" si="4"/>
        <v>0.1212651713</v>
      </c>
      <c r="M203" s="4">
        <f t="shared" si="4"/>
        <v>0</v>
      </c>
      <c r="N203" s="4">
        <f t="shared" si="4"/>
        <v>0.05695773514</v>
      </c>
      <c r="O203" s="4">
        <f t="shared" si="4"/>
        <v>0.04608822905</v>
      </c>
      <c r="P203" s="4">
        <f t="shared" si="4"/>
        <v>0.02174608442</v>
      </c>
      <c r="Q203" s="4">
        <f t="shared" si="4"/>
        <v>0</v>
      </c>
      <c r="R203" s="4">
        <f t="shared" si="4"/>
        <v>0</v>
      </c>
      <c r="S203" s="4">
        <f t="shared" si="4"/>
        <v>0</v>
      </c>
      <c r="T203" s="4">
        <f t="shared" si="4"/>
        <v>0</v>
      </c>
      <c r="U203" s="4">
        <f t="shared" si="4"/>
        <v>0</v>
      </c>
      <c r="V203" s="4">
        <f t="shared" si="4"/>
        <v>0.1171512972</v>
      </c>
      <c r="W203" s="4">
        <f t="shared" si="4"/>
        <v>0.01489144094</v>
      </c>
      <c r="X203" s="4">
        <f t="shared" si="4"/>
        <v>0.2506269823</v>
      </c>
      <c r="Y203" s="4">
        <f t="shared" si="4"/>
        <v>0.3717077311</v>
      </c>
      <c r="Z203" s="4">
        <f t="shared" si="4"/>
        <v>0.8897436037</v>
      </c>
      <c r="AA203" s="4">
        <f t="shared" si="4"/>
        <v>0.7588911798</v>
      </c>
      <c r="AB203" s="4">
        <f t="shared" si="4"/>
        <v>0.06354635317</v>
      </c>
      <c r="AC203" s="4">
        <f t="shared" si="4"/>
        <v>1.060319775</v>
      </c>
      <c r="AD203" s="4">
        <f t="shared" si="4"/>
        <v>0.276014732</v>
      </c>
      <c r="AE203" s="4">
        <f t="shared" si="4"/>
        <v>0.3424226269</v>
      </c>
      <c r="AF203" s="4">
        <f t="shared" si="4"/>
        <v>0.1308758167</v>
      </c>
      <c r="AG203" s="4">
        <f t="shared" si="4"/>
        <v>0</v>
      </c>
      <c r="AH203" s="4">
        <f>AJ103/$E5</f>
        <v>0.08668295098</v>
      </c>
      <c r="AI203" s="4" t="str">
        <f t="shared" ref="AI203:AJ203" si="5">#REF!/$E5</f>
        <v>#REF!</v>
      </c>
      <c r="AJ203" s="4" t="str">
        <f t="shared" si="5"/>
        <v>#REF!</v>
      </c>
      <c r="AK203" s="4">
        <f>AK103/$E5</f>
        <v>0.0513766409</v>
      </c>
      <c r="AL203" s="4"/>
      <c r="AM203" s="4">
        <f>AM103/$E5</f>
        <v>0.02961913207</v>
      </c>
      <c r="AN203" s="4"/>
      <c r="AO203" s="4">
        <f t="shared" ref="AO203:BH203" si="6">AO103/$E5</f>
        <v>0.04844927292</v>
      </c>
      <c r="AP203" s="4">
        <f t="shared" si="6"/>
        <v>0.1007393223</v>
      </c>
      <c r="AQ203" s="4">
        <f t="shared" si="6"/>
        <v>0.04582002753</v>
      </c>
      <c r="AR203" s="4">
        <f t="shared" si="6"/>
        <v>0.04040050703</v>
      </c>
      <c r="AS203" s="4">
        <f t="shared" si="6"/>
        <v>4.115183035</v>
      </c>
      <c r="AT203" s="4">
        <f t="shared" si="6"/>
        <v>0</v>
      </c>
      <c r="AU203" s="4">
        <f t="shared" si="6"/>
        <v>1.767232084</v>
      </c>
      <c r="AV203" s="4">
        <f t="shared" si="6"/>
        <v>1.801997639</v>
      </c>
      <c r="AW203" s="4">
        <f t="shared" si="6"/>
        <v>0</v>
      </c>
      <c r="AX203" s="4">
        <f t="shared" si="6"/>
        <v>0</v>
      </c>
      <c r="AY203" s="4">
        <f t="shared" si="6"/>
        <v>1.951716109</v>
      </c>
      <c r="AZ203" s="4">
        <f t="shared" si="6"/>
        <v>0</v>
      </c>
      <c r="BA203" s="4">
        <f t="shared" si="6"/>
        <v>0</v>
      </c>
      <c r="BB203" s="4">
        <f t="shared" si="6"/>
        <v>0</v>
      </c>
      <c r="BC203" s="4">
        <f t="shared" si="6"/>
        <v>0</v>
      </c>
      <c r="BD203" s="4">
        <f t="shared" si="6"/>
        <v>0.0573565013</v>
      </c>
      <c r="BE203" s="4">
        <f t="shared" si="6"/>
        <v>0</v>
      </c>
      <c r="BF203" s="4">
        <f t="shared" si="6"/>
        <v>0</v>
      </c>
      <c r="BG203" s="4">
        <f t="shared" si="6"/>
        <v>0</v>
      </c>
      <c r="BH203" s="4">
        <f t="shared" si="6"/>
        <v>0.07686503425</v>
      </c>
      <c r="BI203" s="4"/>
      <c r="BJ203" s="4">
        <f>BN103/$E5</f>
        <v>0.006596234298</v>
      </c>
      <c r="BK203" s="4">
        <f t="shared" ref="BK203:BL203" si="7">BK103/$E5</f>
        <v>0.1172704374</v>
      </c>
      <c r="BL203" s="4">
        <f t="shared" si="7"/>
        <v>0</v>
      </c>
      <c r="BM203" s="4" t="str">
        <f t="shared" ref="BM203:BN203" si="8">#REF!/$E5</f>
        <v>#REF!</v>
      </c>
      <c r="BN203" s="4" t="str">
        <f t="shared" si="8"/>
        <v>#REF!</v>
      </c>
      <c r="BO203" s="4">
        <f t="shared" ref="BO203:BV203" si="9">BO103/$E5</f>
        <v>0.008636850781</v>
      </c>
      <c r="BP203" s="4">
        <f t="shared" si="9"/>
        <v>0</v>
      </c>
      <c r="BQ203" s="4">
        <f t="shared" si="9"/>
        <v>0</v>
      </c>
      <c r="BR203" s="4">
        <f t="shared" si="9"/>
        <v>0.01723018002</v>
      </c>
      <c r="BS203" s="4">
        <f t="shared" si="9"/>
        <v>0</v>
      </c>
      <c r="BT203" s="4">
        <f t="shared" si="9"/>
        <v>3.410213419</v>
      </c>
      <c r="BU203" s="4">
        <f t="shared" si="9"/>
        <v>5.881053439</v>
      </c>
      <c r="BV203" s="4">
        <f t="shared" si="9"/>
        <v>0.2187654025</v>
      </c>
      <c r="BW203" s="4"/>
      <c r="BX203" s="4">
        <f t="shared" ref="BX203:CF203" si="10">BX103/$E5</f>
        <v>0.2451095383</v>
      </c>
      <c r="BY203" s="4">
        <f t="shared" si="10"/>
        <v>0.08998895641</v>
      </c>
      <c r="BZ203" s="4">
        <f t="shared" si="10"/>
        <v>0.2017049566</v>
      </c>
      <c r="CA203" s="4">
        <f t="shared" si="10"/>
        <v>0.1289793653</v>
      </c>
      <c r="CB203" s="4">
        <f t="shared" si="10"/>
        <v>0.1043423622</v>
      </c>
      <c r="CC203" s="4">
        <f t="shared" si="10"/>
        <v>0.1175805285</v>
      </c>
      <c r="CD203" s="4">
        <f t="shared" si="10"/>
        <v>0.1558370553</v>
      </c>
      <c r="CE203" s="4">
        <f t="shared" si="10"/>
        <v>0</v>
      </c>
      <c r="CF203" s="4">
        <f t="shared" si="10"/>
        <v>0</v>
      </c>
      <c r="CG203" s="4">
        <f>CK103/$E5</f>
        <v>0</v>
      </c>
      <c r="CH203" s="4"/>
      <c r="CI203" s="4">
        <f>CL103/$E5</f>
        <v>0.05496172824</v>
      </c>
      <c r="CJ203" s="4">
        <f>CH103/$E5</f>
        <v>0</v>
      </c>
      <c r="CK203" s="4"/>
      <c r="CL203" s="4" t="str">
        <f>#REF!/$E5</f>
        <v>#REF!</v>
      </c>
      <c r="CM203" s="4">
        <f t="shared" ref="CM203:CN203" si="11">CM103/$E5</f>
        <v>0</v>
      </c>
      <c r="CN203" s="4">
        <f t="shared" si="11"/>
        <v>0</v>
      </c>
    </row>
    <row r="204" ht="15.75" customHeight="1">
      <c r="A204" s="15"/>
      <c r="B204" s="4" t="s">
        <v>198</v>
      </c>
      <c r="C204" s="4">
        <f t="shared" ref="C204:AG204" si="12">C104/$E4</f>
        <v>0.01926100521</v>
      </c>
      <c r="D204" s="4">
        <f t="shared" si="12"/>
        <v>0.2037285157</v>
      </c>
      <c r="E204" s="4">
        <f t="shared" si="12"/>
        <v>0.009326074454</v>
      </c>
      <c r="F204" s="4">
        <f t="shared" si="12"/>
        <v>0.02041537125</v>
      </c>
      <c r="G204" s="4">
        <f t="shared" si="12"/>
        <v>0.1333787241</v>
      </c>
      <c r="H204" s="4">
        <f t="shared" si="12"/>
        <v>0</v>
      </c>
      <c r="I204" s="4">
        <f t="shared" si="12"/>
        <v>0</v>
      </c>
      <c r="J204" s="4">
        <f t="shared" si="12"/>
        <v>0</v>
      </c>
      <c r="K204" s="4">
        <f t="shared" si="12"/>
        <v>0.06535999541</v>
      </c>
      <c r="L204" s="4">
        <f t="shared" si="12"/>
        <v>0.07077453267</v>
      </c>
      <c r="M204" s="4">
        <f t="shared" si="12"/>
        <v>0</v>
      </c>
      <c r="N204" s="4">
        <f t="shared" si="12"/>
        <v>0.01619393714</v>
      </c>
      <c r="O204" s="4">
        <f t="shared" si="12"/>
        <v>0.01560786737</v>
      </c>
      <c r="P204" s="4">
        <f t="shared" si="12"/>
        <v>0.01319614014</v>
      </c>
      <c r="Q204" s="4">
        <f t="shared" si="12"/>
        <v>0</v>
      </c>
      <c r="R204" s="4">
        <f t="shared" si="12"/>
        <v>0</v>
      </c>
      <c r="S204" s="4">
        <f t="shared" si="12"/>
        <v>0</v>
      </c>
      <c r="T204" s="4">
        <f t="shared" si="12"/>
        <v>0</v>
      </c>
      <c r="U204" s="4">
        <f t="shared" si="12"/>
        <v>0</v>
      </c>
      <c r="V204" s="4">
        <f t="shared" si="12"/>
        <v>0.06123699914</v>
      </c>
      <c r="W204" s="4">
        <f t="shared" si="12"/>
        <v>0.01158467614</v>
      </c>
      <c r="X204" s="4">
        <f t="shared" si="12"/>
        <v>0.1696093202</v>
      </c>
      <c r="Y204" s="4">
        <f t="shared" si="12"/>
        <v>0.327429797</v>
      </c>
      <c r="Z204" s="4">
        <f t="shared" si="12"/>
        <v>0.7470215716</v>
      </c>
      <c r="AA204" s="4">
        <f t="shared" si="12"/>
        <v>0.5495470492</v>
      </c>
      <c r="AB204" s="4">
        <f t="shared" si="12"/>
        <v>0.05241633011</v>
      </c>
      <c r="AC204" s="4">
        <f t="shared" si="12"/>
        <v>0.9448702489</v>
      </c>
      <c r="AD204" s="4">
        <f t="shared" si="12"/>
        <v>0.2564980372</v>
      </c>
      <c r="AE204" s="4">
        <f t="shared" si="12"/>
        <v>0.2625888789</v>
      </c>
      <c r="AF204" s="4">
        <f t="shared" si="12"/>
        <v>0.07787891963</v>
      </c>
      <c r="AG204" s="4">
        <f t="shared" si="12"/>
        <v>0</v>
      </c>
      <c r="AH204" s="4">
        <f>AJ104/$E4</f>
        <v>0.05712904199</v>
      </c>
      <c r="AI204" s="4" t="str">
        <f t="shared" ref="AI204:AJ204" si="13">#REF!/$E4</f>
        <v>#REF!</v>
      </c>
      <c r="AJ204" s="4" t="str">
        <f t="shared" si="13"/>
        <v>#REF!</v>
      </c>
      <c r="AK204" s="4">
        <f>AK104/$E4</f>
        <v>0.03848509624</v>
      </c>
      <c r="AL204" s="4"/>
      <c r="AM204" s="4">
        <f>AM104/$E4</f>
        <v>0.02282026252</v>
      </c>
      <c r="AN204" s="4"/>
      <c r="AO204" s="4">
        <f t="shared" ref="AO204:BH204" si="14">AO104/$E4</f>
        <v>0.04129330923</v>
      </c>
      <c r="AP204" s="4">
        <f t="shared" si="14"/>
        <v>0.06090294849</v>
      </c>
      <c r="AQ204" s="4">
        <f t="shared" si="14"/>
        <v>0.02674775029</v>
      </c>
      <c r="AR204" s="4">
        <f t="shared" si="14"/>
        <v>0.02943747328</v>
      </c>
      <c r="AS204" s="4">
        <f t="shared" si="14"/>
        <v>3.104014168</v>
      </c>
      <c r="AT204" s="4">
        <f t="shared" si="14"/>
        <v>0</v>
      </c>
      <c r="AU204" s="4">
        <f t="shared" si="14"/>
        <v>1.634973326</v>
      </c>
      <c r="AV204" s="4">
        <f t="shared" si="14"/>
        <v>1.656603676</v>
      </c>
      <c r="AW204" s="4">
        <f t="shared" si="14"/>
        <v>0</v>
      </c>
      <c r="AX204" s="4">
        <f t="shared" si="14"/>
        <v>0</v>
      </c>
      <c r="AY204" s="4">
        <f t="shared" si="14"/>
        <v>3.040893178</v>
      </c>
      <c r="AZ204" s="4">
        <f t="shared" si="14"/>
        <v>0</v>
      </c>
      <c r="BA204" s="4">
        <f t="shared" si="14"/>
        <v>0</v>
      </c>
      <c r="BB204" s="4">
        <f t="shared" si="14"/>
        <v>0</v>
      </c>
      <c r="BC204" s="4">
        <f t="shared" si="14"/>
        <v>0</v>
      </c>
      <c r="BD204" s="4">
        <f t="shared" si="14"/>
        <v>0.03658333174</v>
      </c>
      <c r="BE204" s="4">
        <f t="shared" si="14"/>
        <v>0</v>
      </c>
      <c r="BF204" s="4">
        <f t="shared" si="14"/>
        <v>0</v>
      </c>
      <c r="BG204" s="4">
        <f t="shared" si="14"/>
        <v>0</v>
      </c>
      <c r="BH204" s="4">
        <f t="shared" si="14"/>
        <v>0.04662125765</v>
      </c>
      <c r="BI204" s="4"/>
      <c r="BJ204" s="4">
        <f>BM104/$E4</f>
        <v>0</v>
      </c>
      <c r="BK204" s="4">
        <f t="shared" ref="BK204:BL204" si="15">BK104/$E4</f>
        <v>0.0633470326</v>
      </c>
      <c r="BL204" s="4">
        <f t="shared" si="15"/>
        <v>0</v>
      </c>
      <c r="BM204" s="4" t="str">
        <f>#REF!/$E4</f>
        <v>#REF!</v>
      </c>
      <c r="BN204" s="4">
        <f t="shared" ref="BN204:BV204" si="16">BN104/$E4</f>
        <v>0.006288173149</v>
      </c>
      <c r="BO204" s="4">
        <f t="shared" si="16"/>
        <v>0.004743245842</v>
      </c>
      <c r="BP204" s="4">
        <f t="shared" si="16"/>
        <v>0</v>
      </c>
      <c r="BQ204" s="4">
        <f t="shared" si="16"/>
        <v>0</v>
      </c>
      <c r="BR204" s="4">
        <f t="shared" si="16"/>
        <v>0</v>
      </c>
      <c r="BS204" s="4">
        <f t="shared" si="16"/>
        <v>0</v>
      </c>
      <c r="BT204" s="4">
        <f t="shared" si="16"/>
        <v>2.30920011</v>
      </c>
      <c r="BU204" s="4">
        <f t="shared" si="16"/>
        <v>3.820623914</v>
      </c>
      <c r="BV204" s="4">
        <f t="shared" si="16"/>
        <v>0.2171616359</v>
      </c>
      <c r="BW204" s="4"/>
      <c r="BX204" s="4">
        <f t="shared" ref="BX204:CF204" si="17">BX104/$E4</f>
        <v>0.2174282384</v>
      </c>
      <c r="BY204" s="4">
        <f t="shared" si="17"/>
        <v>0.04959125507</v>
      </c>
      <c r="BZ204" s="4">
        <f t="shared" si="17"/>
        <v>0.1743580349</v>
      </c>
      <c r="CA204" s="4">
        <f t="shared" si="17"/>
        <v>0.06697920683</v>
      </c>
      <c r="CB204" s="4">
        <f t="shared" si="17"/>
        <v>0.1002275008</v>
      </c>
      <c r="CC204" s="4">
        <f t="shared" si="17"/>
        <v>0.1121835975</v>
      </c>
      <c r="CD204" s="4">
        <f t="shared" si="17"/>
        <v>0.1286108688</v>
      </c>
      <c r="CE204" s="4">
        <f t="shared" si="17"/>
        <v>0</v>
      </c>
      <c r="CF204" s="4">
        <f t="shared" si="17"/>
        <v>0</v>
      </c>
      <c r="CG204" s="4">
        <f>CK104/$E4</f>
        <v>0</v>
      </c>
      <c r="CH204" s="4"/>
      <c r="CI204" s="4">
        <f>CL104/$E4</f>
        <v>0.0274026354</v>
      </c>
      <c r="CJ204" s="4">
        <f>CH104/$E4</f>
        <v>0.01208689145</v>
      </c>
      <c r="CK204" s="4"/>
      <c r="CL204" s="4" t="str">
        <f>#REF!/$E4</f>
        <v>#REF!</v>
      </c>
      <c r="CM204" s="4">
        <f t="shared" ref="CM204:CN204" si="18">CM104/$E4</f>
        <v>0</v>
      </c>
      <c r="CN204" s="4">
        <f t="shared" si="18"/>
        <v>0</v>
      </c>
    </row>
    <row r="205" ht="15.75" customHeight="1">
      <c r="A205" s="15"/>
      <c r="B205" s="4" t="s">
        <v>199</v>
      </c>
      <c r="C205" s="4">
        <f t="shared" ref="C205:AG205" si="19">C105/$E3</f>
        <v>0.05120505676</v>
      </c>
      <c r="D205" s="4">
        <f t="shared" si="19"/>
        <v>0.2269703221</v>
      </c>
      <c r="E205" s="4">
        <f t="shared" si="19"/>
        <v>0.01910570442</v>
      </c>
      <c r="F205" s="4">
        <f t="shared" si="19"/>
        <v>0.03123322552</v>
      </c>
      <c r="G205" s="4">
        <f t="shared" si="19"/>
        <v>0.2123436309</v>
      </c>
      <c r="H205" s="4">
        <f t="shared" si="19"/>
        <v>0</v>
      </c>
      <c r="I205" s="4">
        <f t="shared" si="19"/>
        <v>0</v>
      </c>
      <c r="J205" s="4">
        <f t="shared" si="19"/>
        <v>0</v>
      </c>
      <c r="K205" s="4">
        <f t="shared" si="19"/>
        <v>0.1374304982</v>
      </c>
      <c r="L205" s="4">
        <f t="shared" si="19"/>
        <v>0.1422173254</v>
      </c>
      <c r="M205" s="4">
        <f t="shared" si="19"/>
        <v>0</v>
      </c>
      <c r="N205" s="4">
        <f t="shared" si="19"/>
        <v>0</v>
      </c>
      <c r="O205" s="4">
        <f t="shared" si="19"/>
        <v>0.04788776486</v>
      </c>
      <c r="P205" s="4">
        <f t="shared" si="19"/>
        <v>0</v>
      </c>
      <c r="Q205" s="4">
        <f t="shared" si="19"/>
        <v>0</v>
      </c>
      <c r="R205" s="4">
        <f t="shared" si="19"/>
        <v>0</v>
      </c>
      <c r="S205" s="4">
        <f t="shared" si="19"/>
        <v>0</v>
      </c>
      <c r="T205" s="4">
        <f t="shared" si="19"/>
        <v>0</v>
      </c>
      <c r="U205" s="4">
        <f t="shared" si="19"/>
        <v>0</v>
      </c>
      <c r="V205" s="4">
        <f t="shared" si="19"/>
        <v>0.09961243952</v>
      </c>
      <c r="W205" s="4">
        <f t="shared" si="19"/>
        <v>0.02655113654</v>
      </c>
      <c r="X205" s="4">
        <f t="shared" si="19"/>
        <v>0.3088412724</v>
      </c>
      <c r="Y205" s="4">
        <f t="shared" si="19"/>
        <v>0.3403543817</v>
      </c>
      <c r="Z205" s="4">
        <f t="shared" si="19"/>
        <v>0.9945853254</v>
      </c>
      <c r="AA205" s="4">
        <f t="shared" si="19"/>
        <v>0.7891459792</v>
      </c>
      <c r="AB205" s="4">
        <f t="shared" si="19"/>
        <v>0.07299962382</v>
      </c>
      <c r="AC205" s="4">
        <f t="shared" si="19"/>
        <v>0.9179143364</v>
      </c>
      <c r="AD205" s="4">
        <f t="shared" si="19"/>
        <v>0.1742416153</v>
      </c>
      <c r="AE205" s="4">
        <f t="shared" si="19"/>
        <v>0.2717502715</v>
      </c>
      <c r="AF205" s="4">
        <f t="shared" si="19"/>
        <v>0.1186337715</v>
      </c>
      <c r="AG205" s="4">
        <f t="shared" si="19"/>
        <v>0</v>
      </c>
      <c r="AH205" s="4">
        <f>AJ105/$E3</f>
        <v>0.07608125474</v>
      </c>
      <c r="AI205" s="4" t="str">
        <f t="shared" ref="AI205:AJ205" si="20">#REF!/$E3</f>
        <v>#REF!</v>
      </c>
      <c r="AJ205" s="4" t="str">
        <f t="shared" si="20"/>
        <v>#REF!</v>
      </c>
      <c r="AK205" s="4">
        <f>AK105/$E3</f>
        <v>0.07095199179</v>
      </c>
      <c r="AL205" s="4"/>
      <c r="AM205" s="4">
        <f>AM105/$E3</f>
        <v>0.0493989045</v>
      </c>
      <c r="AN205" s="4"/>
      <c r="AO205" s="4">
        <f t="shared" ref="AO205:BH205" si="21">AO105/$E3</f>
        <v>0.05746461958</v>
      </c>
      <c r="AP205" s="4">
        <f t="shared" si="21"/>
        <v>0.06251532887</v>
      </c>
      <c r="AQ205" s="4">
        <f t="shared" si="21"/>
        <v>0.03427528868</v>
      </c>
      <c r="AR205" s="4">
        <f t="shared" si="21"/>
        <v>0.02142478298</v>
      </c>
      <c r="AS205" s="4">
        <f t="shared" si="21"/>
        <v>3.256454129</v>
      </c>
      <c r="AT205" s="4">
        <f t="shared" si="21"/>
        <v>0</v>
      </c>
      <c r="AU205" s="4">
        <f t="shared" si="21"/>
        <v>1.941312562</v>
      </c>
      <c r="AV205" s="4">
        <f t="shared" si="21"/>
        <v>1.914385822</v>
      </c>
      <c r="AW205" s="4">
        <f t="shared" si="21"/>
        <v>0</v>
      </c>
      <c r="AX205" s="4">
        <f t="shared" si="21"/>
        <v>0</v>
      </c>
      <c r="AY205" s="4">
        <f t="shared" si="21"/>
        <v>0.9637015182</v>
      </c>
      <c r="AZ205" s="4">
        <f t="shared" si="21"/>
        <v>0</v>
      </c>
      <c r="BA205" s="4">
        <f t="shared" si="21"/>
        <v>0</v>
      </c>
      <c r="BB205" s="4">
        <f t="shared" si="21"/>
        <v>0</v>
      </c>
      <c r="BC205" s="4">
        <f t="shared" si="21"/>
        <v>0</v>
      </c>
      <c r="BD205" s="4">
        <f t="shared" si="21"/>
        <v>0.03146015831</v>
      </c>
      <c r="BE205" s="4">
        <f t="shared" si="21"/>
        <v>0</v>
      </c>
      <c r="BF205" s="4">
        <f t="shared" si="21"/>
        <v>0</v>
      </c>
      <c r="BG205" s="4">
        <f t="shared" si="21"/>
        <v>0</v>
      </c>
      <c r="BH205" s="4">
        <f t="shared" si="21"/>
        <v>0.0835682912</v>
      </c>
      <c r="BI205" s="4"/>
      <c r="BJ205" s="4">
        <f>BM105/$E3</f>
        <v>0</v>
      </c>
      <c r="BK205" s="4">
        <f t="shared" ref="BK205:BL205" si="22">BK105/$E3</f>
        <v>0.111387051</v>
      </c>
      <c r="BL205" s="4">
        <f t="shared" si="22"/>
        <v>0</v>
      </c>
      <c r="BM205" s="4" t="str">
        <f>#REF!/$E3</f>
        <v>#REF!</v>
      </c>
      <c r="BN205" s="4">
        <f t="shared" ref="BN205:BV205" si="23">BN105/$E3</f>
        <v>0.003363842217</v>
      </c>
      <c r="BO205" s="4">
        <f t="shared" si="23"/>
        <v>0.02003816544</v>
      </c>
      <c r="BP205" s="4">
        <f t="shared" si="23"/>
        <v>0</v>
      </c>
      <c r="BQ205" s="4">
        <f t="shared" si="23"/>
        <v>0</v>
      </c>
      <c r="BR205" s="4">
        <f t="shared" si="23"/>
        <v>0.007841691685</v>
      </c>
      <c r="BS205" s="4">
        <f t="shared" si="23"/>
        <v>0</v>
      </c>
      <c r="BT205" s="4">
        <f t="shared" si="23"/>
        <v>4.340595571</v>
      </c>
      <c r="BU205" s="4">
        <f t="shared" si="23"/>
        <v>6.678263708</v>
      </c>
      <c r="BV205" s="4">
        <f t="shared" si="23"/>
        <v>0.2455520446</v>
      </c>
      <c r="BW205" s="4"/>
      <c r="BX205" s="4">
        <f t="shared" ref="BX205:CF205" si="24">BX105/$E3</f>
        <v>0.3275047489</v>
      </c>
      <c r="BY205" s="4">
        <f t="shared" si="24"/>
        <v>0.077536534</v>
      </c>
      <c r="BZ205" s="4">
        <f t="shared" si="24"/>
        <v>0.1539541148</v>
      </c>
      <c r="CA205" s="4">
        <f t="shared" si="24"/>
        <v>0.09654768309</v>
      </c>
      <c r="CB205" s="4">
        <f t="shared" si="24"/>
        <v>0.1554492527</v>
      </c>
      <c r="CC205" s="4">
        <f t="shared" si="24"/>
        <v>0.1789365057</v>
      </c>
      <c r="CD205" s="4">
        <f t="shared" si="24"/>
        <v>0.1298535614</v>
      </c>
      <c r="CE205" s="4">
        <f t="shared" si="24"/>
        <v>0</v>
      </c>
      <c r="CF205" s="4">
        <f t="shared" si="24"/>
        <v>0</v>
      </c>
      <c r="CG205" s="4">
        <f>CK105/$E3</f>
        <v>0</v>
      </c>
      <c r="CH205" s="4"/>
      <c r="CI205" s="4">
        <f>CL105/$E3</f>
        <v>0.03445887149</v>
      </c>
      <c r="CJ205" s="4">
        <f>CH105/$E3</f>
        <v>0.01131870936</v>
      </c>
      <c r="CK205" s="4"/>
      <c r="CL205" s="4" t="str">
        <f>#REF!/$E3</f>
        <v>#REF!</v>
      </c>
      <c r="CM205" s="4">
        <f t="shared" ref="CM205:CN205" si="25">CM105/$E3</f>
        <v>0</v>
      </c>
      <c r="CN205" s="4">
        <f t="shared" si="25"/>
        <v>0</v>
      </c>
    </row>
    <row r="206" ht="15.75" customHeight="1">
      <c r="A206" s="15"/>
      <c r="B206" s="4" t="s">
        <v>200</v>
      </c>
      <c r="C206" s="4">
        <f t="shared" ref="C206:C208" si="34">C106/$E6</f>
        <v>0</v>
      </c>
      <c r="D206" s="4">
        <f>D108/$E6</f>
        <v>0.9199711883</v>
      </c>
      <c r="E206" s="4">
        <f t="shared" ref="E206:AC206" si="26">E106/$E6</f>
        <v>0.0334712041</v>
      </c>
      <c r="F206" s="4">
        <f t="shared" si="26"/>
        <v>0.06165585283</v>
      </c>
      <c r="G206" s="4">
        <f t="shared" si="26"/>
        <v>0.3378045118</v>
      </c>
      <c r="H206" s="4">
        <f t="shared" si="26"/>
        <v>0.02407833354</v>
      </c>
      <c r="I206" s="4">
        <f t="shared" si="26"/>
        <v>0</v>
      </c>
      <c r="J206" s="4">
        <f t="shared" si="26"/>
        <v>0.05338851183</v>
      </c>
      <c r="K206" s="4">
        <f t="shared" si="26"/>
        <v>0.0995035294</v>
      </c>
      <c r="L206" s="4">
        <f t="shared" si="26"/>
        <v>0.2979812158</v>
      </c>
      <c r="M206" s="4">
        <f t="shared" si="26"/>
        <v>0</v>
      </c>
      <c r="N206" s="4">
        <f t="shared" si="26"/>
        <v>0.08796449318</v>
      </c>
      <c r="O206" s="4">
        <f t="shared" si="26"/>
        <v>0.09799087502</v>
      </c>
      <c r="P206" s="4">
        <f t="shared" si="26"/>
        <v>0.04122464257</v>
      </c>
      <c r="Q206" s="4">
        <f t="shared" si="26"/>
        <v>0</v>
      </c>
      <c r="R206" s="4">
        <f t="shared" si="26"/>
        <v>0</v>
      </c>
      <c r="S206" s="4">
        <f t="shared" si="26"/>
        <v>0</v>
      </c>
      <c r="T206" s="4">
        <f t="shared" si="26"/>
        <v>0</v>
      </c>
      <c r="U206" s="4">
        <f t="shared" si="26"/>
        <v>0</v>
      </c>
      <c r="V206" s="4">
        <f t="shared" si="26"/>
        <v>0.2624559108</v>
      </c>
      <c r="W206" s="4">
        <f t="shared" si="26"/>
        <v>0.06856486114</v>
      </c>
      <c r="X206" s="4">
        <f t="shared" si="26"/>
        <v>0.2382802301</v>
      </c>
      <c r="Y206" s="4">
        <f t="shared" si="26"/>
        <v>0.3657823921</v>
      </c>
      <c r="Z206" s="4">
        <f t="shared" si="26"/>
        <v>0.5050277175</v>
      </c>
      <c r="AA206" s="4">
        <f t="shared" si="26"/>
        <v>0.6395437813</v>
      </c>
      <c r="AB206" s="4">
        <f t="shared" si="26"/>
        <v>0.2434871721</v>
      </c>
      <c r="AC206" s="4">
        <f t="shared" si="26"/>
        <v>0.5856387258</v>
      </c>
      <c r="AD206" s="4">
        <f t="shared" ref="AD206:AD208" si="37">AG106/$E6</f>
        <v>0.1664870649</v>
      </c>
      <c r="AE206" s="4">
        <f t="shared" ref="AE206:AE207" si="38">AH107/$E6</f>
        <v>1.012674753</v>
      </c>
      <c r="AF206" s="4">
        <f t="shared" ref="AF206:AF208" si="39">AF106/$E6</f>
        <v>0.3773255788</v>
      </c>
      <c r="AG206" s="4" t="str">
        <f t="shared" ref="AG206:AH206" si="27">#REF!/$E6</f>
        <v>#REF!</v>
      </c>
      <c r="AH206" s="4" t="str">
        <f t="shared" si="27"/>
        <v>#REF!</v>
      </c>
      <c r="AI206" s="4">
        <f>AI106/$E6</f>
        <v>0.1644110798</v>
      </c>
      <c r="AJ206" s="4" t="str">
        <f>#REF!/$E6</f>
        <v>#REF!</v>
      </c>
      <c r="AK206" s="4">
        <f>AK106/$E6</f>
        <v>0</v>
      </c>
      <c r="AL206" s="4"/>
      <c r="AM206" s="4">
        <f t="shared" ref="AM206:AM208" si="42">AM106/$E6</f>
        <v>0</v>
      </c>
      <c r="AN206" s="4"/>
      <c r="AO206" s="4">
        <f t="shared" ref="AO206:BE206" si="28">AO106/$E6</f>
        <v>0.118468495</v>
      </c>
      <c r="AP206" s="4">
        <f t="shared" si="28"/>
        <v>0.1177395231</v>
      </c>
      <c r="AQ206" s="4">
        <f t="shared" si="28"/>
        <v>0.06401444662</v>
      </c>
      <c r="AR206" s="4">
        <f t="shared" si="28"/>
        <v>0.04319347034</v>
      </c>
      <c r="AS206" s="4">
        <f t="shared" si="28"/>
        <v>3.390725531</v>
      </c>
      <c r="AT206" s="4">
        <f t="shared" si="28"/>
        <v>0</v>
      </c>
      <c r="AU206" s="4">
        <f t="shared" si="28"/>
        <v>0.7382896629</v>
      </c>
      <c r="AV206" s="4">
        <f t="shared" si="28"/>
        <v>0.7382900403</v>
      </c>
      <c r="AW206" s="4">
        <f t="shared" si="28"/>
        <v>0</v>
      </c>
      <c r="AX206" s="4">
        <f t="shared" si="28"/>
        <v>0</v>
      </c>
      <c r="AY206" s="4" t="str">
        <f t="shared" si="28"/>
        <v>#VALUE!</v>
      </c>
      <c r="AZ206" s="4">
        <f t="shared" si="28"/>
        <v>0.1135075621</v>
      </c>
      <c r="BA206" s="4">
        <f t="shared" si="28"/>
        <v>0</v>
      </c>
      <c r="BB206" s="4">
        <f t="shared" si="28"/>
        <v>0</v>
      </c>
      <c r="BC206" s="4">
        <f t="shared" si="28"/>
        <v>0</v>
      </c>
      <c r="BD206" s="4">
        <f t="shared" si="28"/>
        <v>0</v>
      </c>
      <c r="BE206" s="4">
        <f t="shared" si="28"/>
        <v>0</v>
      </c>
      <c r="BF206" s="4">
        <f>BF107/$E6</f>
        <v>0</v>
      </c>
      <c r="BG206" s="4">
        <f t="shared" ref="BG206:BH206" si="29">BG106/$E6</f>
        <v>0</v>
      </c>
      <c r="BH206" s="4">
        <f t="shared" si="29"/>
        <v>0.1664870649</v>
      </c>
      <c r="BI206" s="4"/>
      <c r="BJ206" s="4">
        <f t="shared" ref="BJ206:BS206" si="30">BJ106/$E6</f>
        <v>0</v>
      </c>
      <c r="BK206" s="4">
        <f t="shared" si="30"/>
        <v>0.2610949369</v>
      </c>
      <c r="BL206" s="4">
        <f t="shared" si="30"/>
        <v>0</v>
      </c>
      <c r="BM206" s="4">
        <f t="shared" si="30"/>
        <v>0</v>
      </c>
      <c r="BN206" s="4">
        <f t="shared" si="30"/>
        <v>0</v>
      </c>
      <c r="BO206" s="4">
        <f t="shared" si="30"/>
        <v>0.0150729651</v>
      </c>
      <c r="BP206" s="4">
        <f t="shared" si="30"/>
        <v>0</v>
      </c>
      <c r="BQ206" s="4">
        <f t="shared" si="30"/>
        <v>0</v>
      </c>
      <c r="BR206" s="4">
        <f t="shared" si="30"/>
        <v>0.01702028594</v>
      </c>
      <c r="BS206" s="4">
        <f t="shared" si="30"/>
        <v>0</v>
      </c>
      <c r="BT206" s="4">
        <f t="shared" ref="BT206:BT208" si="46">BU106/$E6</f>
        <v>17.50717577</v>
      </c>
      <c r="BU206" s="4" t="str">
        <f t="shared" ref="BU206:BU208" si="47">#REF!/$E6</f>
        <v>#REF!</v>
      </c>
      <c r="BV206" s="4">
        <f t="shared" ref="BV206:BV208" si="48">BV106/$E6</f>
        <v>0.3309290845</v>
      </c>
      <c r="BW206" s="4"/>
      <c r="BX206" s="4">
        <f t="shared" ref="BX206:CG206" si="31">BX106/$E6</f>
        <v>0.2486556279</v>
      </c>
      <c r="BY206" s="4">
        <f t="shared" si="31"/>
        <v>0.1071196253</v>
      </c>
      <c r="BZ206" s="4">
        <f t="shared" si="31"/>
        <v>0.4253075492</v>
      </c>
      <c r="CA206" s="4">
        <f t="shared" si="31"/>
        <v>0.103743414</v>
      </c>
      <c r="CB206" s="4">
        <f t="shared" si="31"/>
        <v>0.2029533926</v>
      </c>
      <c r="CC206" s="4">
        <f t="shared" si="31"/>
        <v>0.2162473192</v>
      </c>
      <c r="CD206" s="4">
        <f t="shared" si="31"/>
        <v>0.1676559856</v>
      </c>
      <c r="CE206" s="4">
        <f t="shared" si="31"/>
        <v>0</v>
      </c>
      <c r="CF206" s="4">
        <f t="shared" si="31"/>
        <v>0</v>
      </c>
      <c r="CG206" s="4">
        <f t="shared" si="31"/>
        <v>0.00441797708</v>
      </c>
      <c r="CH206" s="4"/>
      <c r="CI206" s="4">
        <f t="shared" ref="CI206:CJ206" si="32">CI106/$E6</f>
        <v>0</v>
      </c>
      <c r="CJ206" s="4">
        <f t="shared" si="32"/>
        <v>0</v>
      </c>
      <c r="CK206" s="4"/>
      <c r="CL206" s="4">
        <f t="shared" ref="CL206:CN206" si="33">CL106/$E6</f>
        <v>0.06061446443</v>
      </c>
      <c r="CM206" s="4">
        <f t="shared" si="33"/>
        <v>0</v>
      </c>
      <c r="CN206" s="4">
        <f t="shared" si="33"/>
        <v>0</v>
      </c>
    </row>
    <row r="207" ht="15.75" customHeight="1">
      <c r="A207" s="15"/>
      <c r="B207" s="4" t="s">
        <v>201</v>
      </c>
      <c r="C207" s="4">
        <f t="shared" si="34"/>
        <v>0.1172518677</v>
      </c>
      <c r="D207" s="4">
        <f t="shared" ref="D207:E207" si="35">D107/$E7</f>
        <v>1.072315114</v>
      </c>
      <c r="E207" s="4">
        <f t="shared" si="35"/>
        <v>0.08070102592</v>
      </c>
      <c r="F207" s="4" t="str">
        <f>#REF!/$E7</f>
        <v>#REF!</v>
      </c>
      <c r="G207" s="4">
        <f t="shared" ref="G207:AC207" si="36">G107/$E7</f>
        <v>0.487458435</v>
      </c>
      <c r="H207" s="4">
        <f t="shared" si="36"/>
        <v>0.05957640021</v>
      </c>
      <c r="I207" s="4">
        <f t="shared" si="36"/>
        <v>0</v>
      </c>
      <c r="J207" s="4">
        <f t="shared" si="36"/>
        <v>0.2381405225</v>
      </c>
      <c r="K207" s="4">
        <f t="shared" si="36"/>
        <v>0.3324762088</v>
      </c>
      <c r="L207" s="4">
        <f t="shared" si="36"/>
        <v>0.5803293465</v>
      </c>
      <c r="M207" s="4">
        <f t="shared" si="36"/>
        <v>0.08821259659</v>
      </c>
      <c r="N207" s="4">
        <f t="shared" si="36"/>
        <v>0.209396637</v>
      </c>
      <c r="O207" s="4">
        <f t="shared" si="36"/>
        <v>0.2576747923</v>
      </c>
      <c r="P207" s="4">
        <f t="shared" si="36"/>
        <v>0.1446180749</v>
      </c>
      <c r="Q207" s="4">
        <f t="shared" si="36"/>
        <v>0.0412054432</v>
      </c>
      <c r="R207" s="4">
        <f t="shared" si="36"/>
        <v>0</v>
      </c>
      <c r="S207" s="4">
        <f t="shared" si="36"/>
        <v>0.02859399844</v>
      </c>
      <c r="T207" s="4">
        <f t="shared" si="36"/>
        <v>0</v>
      </c>
      <c r="U207" s="4">
        <f t="shared" si="36"/>
        <v>0.00735628226</v>
      </c>
      <c r="V207" s="4">
        <f t="shared" si="36"/>
        <v>0.3431843577</v>
      </c>
      <c r="W207" s="4">
        <f t="shared" si="36"/>
        <v>0.1142861965</v>
      </c>
      <c r="X207" s="4">
        <f t="shared" si="36"/>
        <v>0.6004267056</v>
      </c>
      <c r="Y207" s="4">
        <f t="shared" si="36"/>
        <v>0.6227170071</v>
      </c>
      <c r="Z207" s="4">
        <f t="shared" si="36"/>
        <v>0.8758266576</v>
      </c>
      <c r="AA207" s="4">
        <f t="shared" si="36"/>
        <v>1.20084801</v>
      </c>
      <c r="AB207" s="4">
        <f t="shared" si="36"/>
        <v>0.3616883226</v>
      </c>
      <c r="AC207" s="4">
        <f t="shared" si="36"/>
        <v>0.948763938</v>
      </c>
      <c r="AD207" s="4">
        <f t="shared" si="37"/>
        <v>0.2689190238</v>
      </c>
      <c r="AE207" s="4">
        <f t="shared" si="38"/>
        <v>0.6538337671</v>
      </c>
      <c r="AF207" s="4">
        <f t="shared" si="39"/>
        <v>0.3515051161</v>
      </c>
      <c r="AG207" s="4" t="str">
        <f t="shared" ref="AG207:AH207" si="40">#REF!/$E7</f>
        <v>#REF!</v>
      </c>
      <c r="AH207" s="4" t="str">
        <f t="shared" si="40"/>
        <v>#REF!</v>
      </c>
      <c r="AI207" s="4">
        <f>AJ106/$E7</f>
        <v>0.1012375811</v>
      </c>
      <c r="AJ207" s="4">
        <f t="shared" ref="AJ207:AK207" si="41">AJ107/$E7</f>
        <v>0.1374596166</v>
      </c>
      <c r="AK207" s="4">
        <f t="shared" si="41"/>
        <v>0</v>
      </c>
      <c r="AL207" s="4"/>
      <c r="AM207" s="4">
        <f t="shared" si="42"/>
        <v>0</v>
      </c>
      <c r="AN207" s="4"/>
      <c r="AO207" s="4">
        <f t="shared" ref="AO207:BE207" si="43">AO107/$E7</f>
        <v>0.1951708679</v>
      </c>
      <c r="AP207" s="4">
        <f t="shared" si="43"/>
        <v>0.03526903718</v>
      </c>
      <c r="AQ207" s="4">
        <f t="shared" si="43"/>
        <v>0.08636533963</v>
      </c>
      <c r="AR207" s="4">
        <f t="shared" si="43"/>
        <v>0.06051184412</v>
      </c>
      <c r="AS207" s="4">
        <f t="shared" si="43"/>
        <v>0.5546969682</v>
      </c>
      <c r="AT207" s="4">
        <f t="shared" si="43"/>
        <v>0</v>
      </c>
      <c r="AU207" s="4">
        <f t="shared" si="43"/>
        <v>1.170223109</v>
      </c>
      <c r="AV207" s="4">
        <f t="shared" si="43"/>
        <v>1.17127772</v>
      </c>
      <c r="AW207" s="4">
        <f t="shared" si="43"/>
        <v>0</v>
      </c>
      <c r="AX207" s="4">
        <f t="shared" si="43"/>
        <v>0</v>
      </c>
      <c r="AY207" s="4" t="str">
        <f t="shared" si="43"/>
        <v>#VALUE!</v>
      </c>
      <c r="AZ207" s="4">
        <f t="shared" si="43"/>
        <v>0.1421452757</v>
      </c>
      <c r="BA207" s="4">
        <f t="shared" si="43"/>
        <v>0</v>
      </c>
      <c r="BB207" s="4">
        <f t="shared" si="43"/>
        <v>0</v>
      </c>
      <c r="BC207" s="4">
        <f t="shared" si="43"/>
        <v>0</v>
      </c>
      <c r="BD207" s="4">
        <f t="shared" si="43"/>
        <v>0</v>
      </c>
      <c r="BE207" s="4">
        <f t="shared" si="43"/>
        <v>0</v>
      </c>
      <c r="BF207" s="4" t="str">
        <f>#REF!/$E7</f>
        <v>#REF!</v>
      </c>
      <c r="BG207" s="4">
        <f t="shared" ref="BG207:BH207" si="44">BG107/$E7</f>
        <v>0</v>
      </c>
      <c r="BH207" s="4">
        <f t="shared" si="44"/>
        <v>0.2689190238</v>
      </c>
      <c r="BI207" s="4"/>
      <c r="BJ207" s="4">
        <f t="shared" ref="BJ207:BS207" si="45">BJ107/$E7</f>
        <v>0</v>
      </c>
      <c r="BK207" s="4">
        <f t="shared" si="45"/>
        <v>0.3431843577</v>
      </c>
      <c r="BL207" s="4">
        <f t="shared" si="45"/>
        <v>0</v>
      </c>
      <c r="BM207" s="4">
        <f t="shared" si="45"/>
        <v>0</v>
      </c>
      <c r="BN207" s="4">
        <f t="shared" si="45"/>
        <v>0</v>
      </c>
      <c r="BO207" s="4">
        <f t="shared" si="45"/>
        <v>0.00947326845</v>
      </c>
      <c r="BP207" s="4">
        <f t="shared" si="45"/>
        <v>0</v>
      </c>
      <c r="BQ207" s="4">
        <f t="shared" si="45"/>
        <v>0</v>
      </c>
      <c r="BR207" s="4">
        <f t="shared" si="45"/>
        <v>0</v>
      </c>
      <c r="BS207" s="4">
        <f t="shared" si="45"/>
        <v>0</v>
      </c>
      <c r="BT207" s="4">
        <f t="shared" si="46"/>
        <v>14.75631163</v>
      </c>
      <c r="BU207" s="4" t="str">
        <f t="shared" si="47"/>
        <v>#REF!</v>
      </c>
      <c r="BV207" s="4">
        <f t="shared" si="48"/>
        <v>0.5576329319</v>
      </c>
      <c r="BW207" s="4"/>
      <c r="BX207" s="4">
        <f t="shared" ref="BX207:CG207" si="49">BX107/$E7</f>
        <v>0.4380740186</v>
      </c>
      <c r="BY207" s="4">
        <f t="shared" si="49"/>
        <v>0.1882460174</v>
      </c>
      <c r="BZ207" s="4">
        <f t="shared" si="49"/>
        <v>0.7174382138</v>
      </c>
      <c r="CA207" s="4">
        <f t="shared" si="49"/>
        <v>0.1051359955</v>
      </c>
      <c r="CB207" s="4">
        <f t="shared" si="49"/>
        <v>0.4101086006</v>
      </c>
      <c r="CC207" s="4">
        <f t="shared" si="49"/>
        <v>0.3215179105</v>
      </c>
      <c r="CD207" s="4">
        <f t="shared" si="49"/>
        <v>0.1834293758</v>
      </c>
      <c r="CE207" s="4">
        <f t="shared" si="49"/>
        <v>0</v>
      </c>
      <c r="CF207" s="4">
        <f t="shared" si="49"/>
        <v>0</v>
      </c>
      <c r="CG207" s="4">
        <f t="shared" si="49"/>
        <v>0.02385500113</v>
      </c>
      <c r="CH207" s="4"/>
      <c r="CI207" s="4">
        <f t="shared" ref="CI207:CJ207" si="50">CI107/$E7</f>
        <v>0</v>
      </c>
      <c r="CJ207" s="4">
        <f t="shared" si="50"/>
        <v>0</v>
      </c>
      <c r="CK207" s="4"/>
      <c r="CL207" s="4">
        <f t="shared" ref="CL207:CN207" si="51">CL107/$E7</f>
        <v>0.07847331234</v>
      </c>
      <c r="CM207" s="4">
        <f t="shared" si="51"/>
        <v>0</v>
      </c>
      <c r="CN207" s="4">
        <f t="shared" si="51"/>
        <v>0</v>
      </c>
    </row>
    <row r="208" ht="15.75" customHeight="1">
      <c r="A208" s="15"/>
      <c r="B208" s="4" t="s">
        <v>202</v>
      </c>
      <c r="C208" s="4">
        <f t="shared" si="34"/>
        <v>0.1478185678</v>
      </c>
      <c r="D208" s="4" t="str">
        <f>#REF!/$E8</f>
        <v>#REF!</v>
      </c>
      <c r="E208" s="4">
        <f>E108/$E8</f>
        <v>0.05946815366</v>
      </c>
      <c r="F208" s="4">
        <f>F107/$E8</f>
        <v>0.09778103576</v>
      </c>
      <c r="G208" s="4">
        <f t="shared" ref="G208:AC208" si="52">G108/$E8</f>
        <v>0.4011505019</v>
      </c>
      <c r="H208" s="4">
        <f t="shared" si="52"/>
        <v>0.005205474373</v>
      </c>
      <c r="I208" s="4">
        <f t="shared" si="52"/>
        <v>0</v>
      </c>
      <c r="J208" s="4">
        <f t="shared" si="52"/>
        <v>0.1487816136</v>
      </c>
      <c r="K208" s="4">
        <f t="shared" si="52"/>
        <v>0.2964144848</v>
      </c>
      <c r="L208" s="4">
        <f t="shared" si="52"/>
        <v>0.3270142031</v>
      </c>
      <c r="M208" s="4">
        <f t="shared" si="52"/>
        <v>0.04379800108</v>
      </c>
      <c r="N208" s="4">
        <f t="shared" si="52"/>
        <v>0.1295166139</v>
      </c>
      <c r="O208" s="4">
        <f t="shared" si="52"/>
        <v>0.1839175444</v>
      </c>
      <c r="P208" s="4">
        <f t="shared" si="52"/>
        <v>0.08264597841</v>
      </c>
      <c r="Q208" s="4">
        <f t="shared" si="52"/>
        <v>0.0226637814</v>
      </c>
      <c r="R208" s="4">
        <f t="shared" si="52"/>
        <v>0</v>
      </c>
      <c r="S208" s="4">
        <f t="shared" si="52"/>
        <v>0.01661277486</v>
      </c>
      <c r="T208" s="4">
        <f t="shared" si="52"/>
        <v>0</v>
      </c>
      <c r="U208" s="4">
        <f t="shared" si="52"/>
        <v>0.01407712096</v>
      </c>
      <c r="V208" s="4">
        <f t="shared" si="52"/>
        <v>0.2336251587</v>
      </c>
      <c r="W208" s="4">
        <f t="shared" si="52"/>
        <v>0.00776123755</v>
      </c>
      <c r="X208" s="4">
        <f t="shared" si="52"/>
        <v>0.4348637015</v>
      </c>
      <c r="Y208" s="4">
        <f t="shared" si="52"/>
        <v>0.5267165858</v>
      </c>
      <c r="Z208" s="4">
        <f t="shared" si="52"/>
        <v>0.607192962</v>
      </c>
      <c r="AA208" s="4">
        <f t="shared" si="52"/>
        <v>0.9977066</v>
      </c>
      <c r="AB208" s="4">
        <f t="shared" si="52"/>
        <v>0.2592478314</v>
      </c>
      <c r="AC208" s="4">
        <f t="shared" si="52"/>
        <v>0.7093911257</v>
      </c>
      <c r="AD208" s="4">
        <f t="shared" si="37"/>
        <v>0.1934747916</v>
      </c>
      <c r="AE208" s="4" t="str">
        <f>#REF!/$E8</f>
        <v>#REF!</v>
      </c>
      <c r="AF208" s="4">
        <f t="shared" si="39"/>
        <v>0.2415161639</v>
      </c>
      <c r="AG208" s="4" t="str">
        <f t="shared" ref="AG208:AH208" si="53">#REF!/$E8</f>
        <v>#REF!</v>
      </c>
      <c r="AH208" s="4" t="str">
        <f t="shared" si="53"/>
        <v>#REF!</v>
      </c>
      <c r="AI208" s="4">
        <f t="shared" ref="AI208:AK208" si="54">AI108/$E8</f>
        <v>0.1855353985</v>
      </c>
      <c r="AJ208" s="4">
        <f t="shared" si="54"/>
        <v>0.195185651</v>
      </c>
      <c r="AK208" s="4">
        <f t="shared" si="54"/>
        <v>0</v>
      </c>
      <c r="AL208" s="4"/>
      <c r="AM208" s="4">
        <f t="shared" si="42"/>
        <v>0</v>
      </c>
      <c r="AN208" s="4"/>
      <c r="AO208" s="4">
        <f t="shared" ref="AO208:BH208" si="55">AO108/$E8</f>
        <v>0.08199494063</v>
      </c>
      <c r="AP208" s="4">
        <f t="shared" si="55"/>
        <v>0.1346400801</v>
      </c>
      <c r="AQ208" s="4">
        <f t="shared" si="55"/>
        <v>0.0563879783</v>
      </c>
      <c r="AR208" s="4">
        <f t="shared" si="55"/>
        <v>0.0178931701</v>
      </c>
      <c r="AS208" s="4">
        <f t="shared" si="55"/>
        <v>0.4142102192</v>
      </c>
      <c r="AT208" s="4">
        <f t="shared" si="55"/>
        <v>0</v>
      </c>
      <c r="AU208" s="4">
        <f t="shared" si="55"/>
        <v>1.335636369</v>
      </c>
      <c r="AV208" s="4">
        <f t="shared" si="55"/>
        <v>1.344221773</v>
      </c>
      <c r="AW208" s="4">
        <f t="shared" si="55"/>
        <v>0</v>
      </c>
      <c r="AX208" s="4">
        <f t="shared" si="55"/>
        <v>0</v>
      </c>
      <c r="AY208" s="4" t="str">
        <f t="shared" si="55"/>
        <v>#VALUE!</v>
      </c>
      <c r="AZ208" s="4">
        <f t="shared" si="55"/>
        <v>0.09954185416</v>
      </c>
      <c r="BA208" s="4">
        <f t="shared" si="55"/>
        <v>0</v>
      </c>
      <c r="BB208" s="4">
        <f t="shared" si="55"/>
        <v>0</v>
      </c>
      <c r="BC208" s="4">
        <f t="shared" si="55"/>
        <v>0</v>
      </c>
      <c r="BD208" s="4">
        <f t="shared" si="55"/>
        <v>0</v>
      </c>
      <c r="BE208" s="4">
        <f t="shared" si="55"/>
        <v>0</v>
      </c>
      <c r="BF208" s="4">
        <f t="shared" si="55"/>
        <v>0</v>
      </c>
      <c r="BG208" s="4">
        <f t="shared" si="55"/>
        <v>0</v>
      </c>
      <c r="BH208" s="4">
        <f t="shared" si="55"/>
        <v>0.1934747916</v>
      </c>
      <c r="BI208" s="4"/>
      <c r="BJ208" s="4">
        <f t="shared" ref="BJ208:BS208" si="56">BJ108/$E8</f>
        <v>0</v>
      </c>
      <c r="BK208" s="4">
        <f t="shared" si="56"/>
        <v>0.2336251587</v>
      </c>
      <c r="BL208" s="4">
        <f t="shared" si="56"/>
        <v>0</v>
      </c>
      <c r="BM208" s="4">
        <f t="shared" si="56"/>
        <v>0</v>
      </c>
      <c r="BN208" s="4">
        <f t="shared" si="56"/>
        <v>0</v>
      </c>
      <c r="BO208" s="4">
        <f t="shared" si="56"/>
        <v>0.0147903718</v>
      </c>
      <c r="BP208" s="4">
        <f t="shared" si="56"/>
        <v>0</v>
      </c>
      <c r="BQ208" s="4">
        <f t="shared" si="56"/>
        <v>0</v>
      </c>
      <c r="BR208" s="4">
        <f t="shared" si="56"/>
        <v>0</v>
      </c>
      <c r="BS208" s="4">
        <f t="shared" si="56"/>
        <v>0</v>
      </c>
      <c r="BT208" s="4">
        <f t="shared" si="46"/>
        <v>0.614703462</v>
      </c>
      <c r="BU208" s="4" t="str">
        <f t="shared" si="47"/>
        <v>#REF!</v>
      </c>
      <c r="BV208" s="4">
        <f t="shared" si="48"/>
        <v>0.5320392596</v>
      </c>
      <c r="BW208" s="4"/>
      <c r="BX208" s="4">
        <f t="shared" ref="BX208:CG208" si="57">BX108/$E8</f>
        <v>0.2976439785</v>
      </c>
      <c r="BY208" s="4">
        <f t="shared" si="57"/>
        <v>0.1572978916</v>
      </c>
      <c r="BZ208" s="4">
        <f t="shared" si="57"/>
        <v>0.6944467923</v>
      </c>
      <c r="CA208" s="4">
        <f t="shared" si="57"/>
        <v>0.0913906852</v>
      </c>
      <c r="CB208" s="4">
        <f t="shared" si="57"/>
        <v>0.3768305332</v>
      </c>
      <c r="CC208" s="4">
        <f t="shared" si="57"/>
        <v>0.2494090544</v>
      </c>
      <c r="CD208" s="4">
        <f t="shared" si="57"/>
        <v>0.1829912609</v>
      </c>
      <c r="CE208" s="4">
        <f t="shared" si="57"/>
        <v>0</v>
      </c>
      <c r="CF208" s="4">
        <f t="shared" si="57"/>
        <v>0</v>
      </c>
      <c r="CG208" s="4">
        <f t="shared" si="57"/>
        <v>0.01005275228</v>
      </c>
      <c r="CH208" s="4"/>
      <c r="CI208" s="4">
        <f t="shared" ref="CI208:CJ208" si="58">CI108/$E8</f>
        <v>0</v>
      </c>
      <c r="CJ208" s="4">
        <f t="shared" si="58"/>
        <v>0</v>
      </c>
      <c r="CK208" s="4"/>
      <c r="CL208" s="4">
        <f t="shared" ref="CL208:CN208" si="59">CL108/$E8</f>
        <v>0.05757819602</v>
      </c>
      <c r="CM208" s="4">
        <f t="shared" si="59"/>
        <v>0</v>
      </c>
      <c r="CN208" s="4">
        <f t="shared" si="59"/>
        <v>0</v>
      </c>
    </row>
    <row r="209" ht="15.75" customHeight="1">
      <c r="A209" s="15"/>
      <c r="B209" s="4" t="s">
        <v>203</v>
      </c>
      <c r="C209" s="4" t="str">
        <f>D109/#REF!</f>
        <v>#REF!</v>
      </c>
      <c r="D209" s="4" t="str">
        <f t="shared" ref="D209:D210" si="69">#REF!/#REF!</f>
        <v>#REF!</v>
      </c>
      <c r="E209" s="4" t="str">
        <f>D110/#REF!</f>
        <v>#REF!</v>
      </c>
      <c r="F209" s="4" t="str">
        <f t="shared" ref="F209:AD209" si="60">F109/#REF!</f>
        <v>#REF!</v>
      </c>
      <c r="G209" s="4" t="str">
        <f t="shared" si="60"/>
        <v>#REF!</v>
      </c>
      <c r="H209" s="4" t="str">
        <f t="shared" si="60"/>
        <v>#REF!</v>
      </c>
      <c r="I209" s="4" t="str">
        <f t="shared" si="60"/>
        <v>#REF!</v>
      </c>
      <c r="J209" s="4" t="str">
        <f t="shared" si="60"/>
        <v>#REF!</v>
      </c>
      <c r="K209" s="4" t="str">
        <f t="shared" si="60"/>
        <v>#REF!</v>
      </c>
      <c r="L209" s="4" t="str">
        <f t="shared" si="60"/>
        <v>#REF!</v>
      </c>
      <c r="M209" s="4" t="str">
        <f t="shared" si="60"/>
        <v>#REF!</v>
      </c>
      <c r="N209" s="4" t="str">
        <f t="shared" si="60"/>
        <v>#REF!</v>
      </c>
      <c r="O209" s="4" t="str">
        <f t="shared" si="60"/>
        <v>#REF!</v>
      </c>
      <c r="P209" s="4" t="str">
        <f t="shared" si="60"/>
        <v>#REF!</v>
      </c>
      <c r="Q209" s="4" t="str">
        <f t="shared" si="60"/>
        <v>#REF!</v>
      </c>
      <c r="R209" s="4" t="str">
        <f t="shared" si="60"/>
        <v>#REF!</v>
      </c>
      <c r="S209" s="4" t="str">
        <f t="shared" si="60"/>
        <v>#REF!</v>
      </c>
      <c r="T209" s="4" t="str">
        <f t="shared" si="60"/>
        <v>#REF!</v>
      </c>
      <c r="U209" s="4" t="str">
        <f t="shared" si="60"/>
        <v>#REF!</v>
      </c>
      <c r="V209" s="4" t="str">
        <f t="shared" si="60"/>
        <v>#REF!</v>
      </c>
      <c r="W209" s="4" t="str">
        <f t="shared" si="60"/>
        <v>#REF!</v>
      </c>
      <c r="X209" s="4" t="str">
        <f t="shared" si="60"/>
        <v>#REF!</v>
      </c>
      <c r="Y209" s="4" t="str">
        <f t="shared" si="60"/>
        <v>#REF!</v>
      </c>
      <c r="Z209" s="4" t="str">
        <f t="shared" si="60"/>
        <v>#REF!</v>
      </c>
      <c r="AA209" s="4" t="str">
        <f t="shared" si="60"/>
        <v>#REF!</v>
      </c>
      <c r="AB209" s="4" t="str">
        <f t="shared" si="60"/>
        <v>#REF!</v>
      </c>
      <c r="AC209" s="4" t="str">
        <f t="shared" si="60"/>
        <v>#REF!</v>
      </c>
      <c r="AD209" s="4" t="str">
        <f t="shared" si="60"/>
        <v>#REF!</v>
      </c>
      <c r="AE209" s="4" t="str">
        <f t="shared" ref="AE209:AF209" si="61">AF109/#REF!</f>
        <v>#REF!</v>
      </c>
      <c r="AF209" s="4" t="str">
        <f t="shared" si="61"/>
        <v>#REF!</v>
      </c>
      <c r="AG209" s="4" t="str">
        <f t="shared" ref="AG209:AG211" si="72">#REF!/#REF!</f>
        <v>#REF!</v>
      </c>
      <c r="AH209" s="4" t="str">
        <f t="shared" ref="AH209:AK209" si="62">AH109/#REF!</f>
        <v>#REF!</v>
      </c>
      <c r="AI209" s="4" t="str">
        <f t="shared" si="62"/>
        <v>#REF!</v>
      </c>
      <c r="AJ209" s="4" t="str">
        <f t="shared" si="62"/>
        <v>#REF!</v>
      </c>
      <c r="AK209" s="4" t="str">
        <f t="shared" si="62"/>
        <v>#REF!</v>
      </c>
      <c r="AL209" s="4"/>
      <c r="AM209" s="4" t="str">
        <f t="shared" ref="AM209:AM211" si="74">AM109/#REF!</f>
        <v>#REF!</v>
      </c>
      <c r="AN209" s="4"/>
      <c r="AO209" s="4" t="str">
        <f t="shared" ref="AO209:BH209" si="63">AO109/#REF!</f>
        <v>#REF!</v>
      </c>
      <c r="AP209" s="4" t="str">
        <f t="shared" si="63"/>
        <v>#REF!</v>
      </c>
      <c r="AQ209" s="4" t="str">
        <f t="shared" si="63"/>
        <v>#REF!</v>
      </c>
      <c r="AR209" s="4" t="str">
        <f t="shared" si="63"/>
        <v>#REF!</v>
      </c>
      <c r="AS209" s="4" t="str">
        <f t="shared" si="63"/>
        <v>#REF!</v>
      </c>
      <c r="AT209" s="4" t="str">
        <f t="shared" si="63"/>
        <v>#REF!</v>
      </c>
      <c r="AU209" s="4" t="str">
        <f t="shared" si="63"/>
        <v>#REF!</v>
      </c>
      <c r="AV209" s="4" t="str">
        <f t="shared" si="63"/>
        <v>#REF!</v>
      </c>
      <c r="AW209" s="4" t="str">
        <f t="shared" si="63"/>
        <v>#REF!</v>
      </c>
      <c r="AX209" s="4" t="str">
        <f t="shared" si="63"/>
        <v>#REF!</v>
      </c>
      <c r="AY209" s="4" t="str">
        <f t="shared" si="63"/>
        <v>#REF!</v>
      </c>
      <c r="AZ209" s="4" t="str">
        <f t="shared" si="63"/>
        <v>#REF!</v>
      </c>
      <c r="BA209" s="4" t="str">
        <f t="shared" si="63"/>
        <v>#REF!</v>
      </c>
      <c r="BB209" s="4" t="str">
        <f t="shared" si="63"/>
        <v>#REF!</v>
      </c>
      <c r="BC209" s="4" t="str">
        <f t="shared" si="63"/>
        <v>#REF!</v>
      </c>
      <c r="BD209" s="4" t="str">
        <f t="shared" si="63"/>
        <v>#REF!</v>
      </c>
      <c r="BE209" s="4" t="str">
        <f t="shared" si="63"/>
        <v>#REF!</v>
      </c>
      <c r="BF209" s="4" t="str">
        <f t="shared" si="63"/>
        <v>#REF!</v>
      </c>
      <c r="BG209" s="4" t="str">
        <f t="shared" si="63"/>
        <v>#REF!</v>
      </c>
      <c r="BH209" s="4" t="str">
        <f t="shared" si="63"/>
        <v>#REF!</v>
      </c>
      <c r="BI209" s="4"/>
      <c r="BJ209" s="4" t="str">
        <f t="shared" ref="BJ209:BM209" si="64">BJ109/#REF!</f>
        <v>#REF!</v>
      </c>
      <c r="BK209" s="4" t="str">
        <f t="shared" si="64"/>
        <v>#REF!</v>
      </c>
      <c r="BL209" s="4" t="str">
        <f t="shared" si="64"/>
        <v>#REF!</v>
      </c>
      <c r="BM209" s="4" t="str">
        <f t="shared" si="64"/>
        <v>#REF!</v>
      </c>
      <c r="BN209" s="4" t="str">
        <f t="shared" ref="BN209:BN210" si="77">BO109/#REF!</f>
        <v>#REF!</v>
      </c>
      <c r="BO209" s="4" t="str">
        <f t="shared" ref="BO209:BO210" si="78">#REF!/#REF!</f>
        <v>#REF!</v>
      </c>
      <c r="BP209" s="4" t="str">
        <f t="shared" ref="BP209:BV209" si="65">BP109/#REF!</f>
        <v>#REF!</v>
      </c>
      <c r="BQ209" s="4" t="str">
        <f t="shared" si="65"/>
        <v>#REF!</v>
      </c>
      <c r="BR209" s="4" t="str">
        <f t="shared" si="65"/>
        <v>#REF!</v>
      </c>
      <c r="BS209" s="4" t="str">
        <f t="shared" si="65"/>
        <v>#REF!</v>
      </c>
      <c r="BT209" s="4" t="str">
        <f t="shared" si="65"/>
        <v>#REF!</v>
      </c>
      <c r="BU209" s="4" t="str">
        <f t="shared" si="65"/>
        <v>#REF!</v>
      </c>
      <c r="BV209" s="4" t="str">
        <f t="shared" si="65"/>
        <v>#REF!</v>
      </c>
      <c r="BW209" s="4"/>
      <c r="BX209" s="4" t="str">
        <f t="shared" ref="BX209:CG209" si="66">BX109/#REF!</f>
        <v>#REF!</v>
      </c>
      <c r="BY209" s="4" t="str">
        <f t="shared" si="66"/>
        <v>#REF!</v>
      </c>
      <c r="BZ209" s="4" t="str">
        <f t="shared" si="66"/>
        <v>#REF!</v>
      </c>
      <c r="CA209" s="4" t="str">
        <f t="shared" si="66"/>
        <v>#REF!</v>
      </c>
      <c r="CB209" s="4" t="str">
        <f t="shared" si="66"/>
        <v>#REF!</v>
      </c>
      <c r="CC209" s="4" t="str">
        <f t="shared" si="66"/>
        <v>#REF!</v>
      </c>
      <c r="CD209" s="4" t="str">
        <f t="shared" si="66"/>
        <v>#REF!</v>
      </c>
      <c r="CE209" s="4" t="str">
        <f t="shared" si="66"/>
        <v>#REF!</v>
      </c>
      <c r="CF209" s="4" t="str">
        <f t="shared" si="66"/>
        <v>#REF!</v>
      </c>
      <c r="CG209" s="4" t="str">
        <f t="shared" si="66"/>
        <v>#REF!</v>
      </c>
      <c r="CH209" s="4"/>
      <c r="CI209" s="4" t="str">
        <f t="shared" ref="CI209:CJ209" si="67">CI109/#REF!</f>
        <v>#REF!</v>
      </c>
      <c r="CJ209" s="4" t="str">
        <f t="shared" si="67"/>
        <v>#REF!</v>
      </c>
      <c r="CK209" s="4"/>
      <c r="CL209" s="4" t="str">
        <f t="shared" ref="CL209:CN209" si="68">CL109/#REF!</f>
        <v>#REF!</v>
      </c>
      <c r="CM209" s="4" t="str">
        <f t="shared" si="68"/>
        <v>#REF!</v>
      </c>
      <c r="CN209" s="4" t="str">
        <f t="shared" si="68"/>
        <v>#REF!</v>
      </c>
    </row>
    <row r="210" ht="15.75" customHeight="1">
      <c r="A210" s="16"/>
      <c r="B210" s="4" t="s">
        <v>219</v>
      </c>
      <c r="C210" s="4" t="str">
        <f t="shared" ref="C210:C211" si="83">C110/#REF!</f>
        <v>#REF!</v>
      </c>
      <c r="D210" s="4" t="str">
        <f t="shared" si="69"/>
        <v>#REF!</v>
      </c>
      <c r="E210" s="4" t="str">
        <f t="shared" ref="E210:AD210" si="70">E110/#REF!</f>
        <v>#REF!</v>
      </c>
      <c r="F210" s="4" t="str">
        <f t="shared" si="70"/>
        <v>#REF!</v>
      </c>
      <c r="G210" s="4" t="str">
        <f t="shared" si="70"/>
        <v>#REF!</v>
      </c>
      <c r="H210" s="4" t="str">
        <f t="shared" si="70"/>
        <v>#REF!</v>
      </c>
      <c r="I210" s="4" t="str">
        <f t="shared" si="70"/>
        <v>#REF!</v>
      </c>
      <c r="J210" s="4" t="str">
        <f t="shared" si="70"/>
        <v>#REF!</v>
      </c>
      <c r="K210" s="4" t="str">
        <f t="shared" si="70"/>
        <v>#REF!</v>
      </c>
      <c r="L210" s="4" t="str">
        <f t="shared" si="70"/>
        <v>#REF!</v>
      </c>
      <c r="M210" s="4" t="str">
        <f t="shared" si="70"/>
        <v>#REF!</v>
      </c>
      <c r="N210" s="4" t="str">
        <f t="shared" si="70"/>
        <v>#REF!</v>
      </c>
      <c r="O210" s="4" t="str">
        <f t="shared" si="70"/>
        <v>#REF!</v>
      </c>
      <c r="P210" s="4" t="str">
        <f t="shared" si="70"/>
        <v>#REF!</v>
      </c>
      <c r="Q210" s="4" t="str">
        <f t="shared" si="70"/>
        <v>#REF!</v>
      </c>
      <c r="R210" s="4" t="str">
        <f t="shared" si="70"/>
        <v>#REF!</v>
      </c>
      <c r="S210" s="4" t="str">
        <f t="shared" si="70"/>
        <v>#REF!</v>
      </c>
      <c r="T210" s="4" t="str">
        <f t="shared" si="70"/>
        <v>#REF!</v>
      </c>
      <c r="U210" s="4" t="str">
        <f t="shared" si="70"/>
        <v>#REF!</v>
      </c>
      <c r="V210" s="4" t="str">
        <f t="shared" si="70"/>
        <v>#REF!</v>
      </c>
      <c r="W210" s="4" t="str">
        <f t="shared" si="70"/>
        <v>#REF!</v>
      </c>
      <c r="X210" s="4" t="str">
        <f t="shared" si="70"/>
        <v>#REF!</v>
      </c>
      <c r="Y210" s="4" t="str">
        <f t="shared" si="70"/>
        <v>#REF!</v>
      </c>
      <c r="Z210" s="4" t="str">
        <f t="shared" si="70"/>
        <v>#REF!</v>
      </c>
      <c r="AA210" s="4" t="str">
        <f t="shared" si="70"/>
        <v>#REF!</v>
      </c>
      <c r="AB210" s="4" t="str">
        <f t="shared" si="70"/>
        <v>#REF!</v>
      </c>
      <c r="AC210" s="4" t="str">
        <f t="shared" si="70"/>
        <v>#REF!</v>
      </c>
      <c r="AD210" s="4" t="str">
        <f t="shared" si="70"/>
        <v>#REF!</v>
      </c>
      <c r="AE210" s="4" t="str">
        <f t="shared" ref="AE210:AF210" si="71">AF110/#REF!</f>
        <v>#REF!</v>
      </c>
      <c r="AF210" s="4" t="str">
        <f t="shared" si="71"/>
        <v>#REF!</v>
      </c>
      <c r="AG210" s="4" t="str">
        <f t="shared" si="72"/>
        <v>#REF!</v>
      </c>
      <c r="AH210" s="4" t="str">
        <f t="shared" ref="AH210:AK210" si="73">AH110/#REF!</f>
        <v>#REF!</v>
      </c>
      <c r="AI210" s="4" t="str">
        <f t="shared" si="73"/>
        <v>#REF!</v>
      </c>
      <c r="AJ210" s="4" t="str">
        <f t="shared" si="73"/>
        <v>#REF!</v>
      </c>
      <c r="AK210" s="4" t="str">
        <f t="shared" si="73"/>
        <v>#REF!</v>
      </c>
      <c r="AL210" s="4"/>
      <c r="AM210" s="4" t="str">
        <f t="shared" si="74"/>
        <v>#REF!</v>
      </c>
      <c r="AN210" s="4"/>
      <c r="AO210" s="4" t="str">
        <f t="shared" ref="AO210:BH210" si="75">AO110/#REF!</f>
        <v>#REF!</v>
      </c>
      <c r="AP210" s="4" t="str">
        <f t="shared" si="75"/>
        <v>#REF!</v>
      </c>
      <c r="AQ210" s="4" t="str">
        <f t="shared" si="75"/>
        <v>#REF!</v>
      </c>
      <c r="AR210" s="4" t="str">
        <f t="shared" si="75"/>
        <v>#REF!</v>
      </c>
      <c r="AS210" s="4" t="str">
        <f t="shared" si="75"/>
        <v>#REF!</v>
      </c>
      <c r="AT210" s="4" t="str">
        <f t="shared" si="75"/>
        <v>#REF!</v>
      </c>
      <c r="AU210" s="4" t="str">
        <f t="shared" si="75"/>
        <v>#REF!</v>
      </c>
      <c r="AV210" s="4" t="str">
        <f t="shared" si="75"/>
        <v>#REF!</v>
      </c>
      <c r="AW210" s="4" t="str">
        <f t="shared" si="75"/>
        <v>#REF!</v>
      </c>
      <c r="AX210" s="4" t="str">
        <f t="shared" si="75"/>
        <v>#REF!</v>
      </c>
      <c r="AY210" s="4" t="str">
        <f t="shared" si="75"/>
        <v>#REF!</v>
      </c>
      <c r="AZ210" s="4" t="str">
        <f t="shared" si="75"/>
        <v>#REF!</v>
      </c>
      <c r="BA210" s="4" t="str">
        <f t="shared" si="75"/>
        <v>#REF!</v>
      </c>
      <c r="BB210" s="4" t="str">
        <f t="shared" si="75"/>
        <v>#REF!</v>
      </c>
      <c r="BC210" s="4" t="str">
        <f t="shared" si="75"/>
        <v>#REF!</v>
      </c>
      <c r="BD210" s="4" t="str">
        <f t="shared" si="75"/>
        <v>#REF!</v>
      </c>
      <c r="BE210" s="4" t="str">
        <f t="shared" si="75"/>
        <v>#REF!</v>
      </c>
      <c r="BF210" s="4" t="str">
        <f t="shared" si="75"/>
        <v>#REF!</v>
      </c>
      <c r="BG210" s="4" t="str">
        <f t="shared" si="75"/>
        <v>#REF!</v>
      </c>
      <c r="BH210" s="4" t="str">
        <f t="shared" si="75"/>
        <v>#REF!</v>
      </c>
      <c r="BI210" s="4"/>
      <c r="BJ210" s="4" t="str">
        <f t="shared" ref="BJ210:BM210" si="76">BJ110/#REF!</f>
        <v>#REF!</v>
      </c>
      <c r="BK210" s="4" t="str">
        <f t="shared" si="76"/>
        <v>#REF!</v>
      </c>
      <c r="BL210" s="4" t="str">
        <f t="shared" si="76"/>
        <v>#REF!</v>
      </c>
      <c r="BM210" s="4" t="str">
        <f t="shared" si="76"/>
        <v>#REF!</v>
      </c>
      <c r="BN210" s="4" t="str">
        <f t="shared" si="77"/>
        <v>#REF!</v>
      </c>
      <c r="BO210" s="4" t="str">
        <f t="shared" si="78"/>
        <v>#REF!</v>
      </c>
      <c r="BP210" s="4" t="str">
        <f t="shared" ref="BP210:BV210" si="79">BP110/#REF!</f>
        <v>#REF!</v>
      </c>
      <c r="BQ210" s="4" t="str">
        <f t="shared" si="79"/>
        <v>#REF!</v>
      </c>
      <c r="BR210" s="4" t="str">
        <f t="shared" si="79"/>
        <v>#REF!</v>
      </c>
      <c r="BS210" s="4" t="str">
        <f t="shared" si="79"/>
        <v>#REF!</v>
      </c>
      <c r="BT210" s="4" t="str">
        <f t="shared" si="79"/>
        <v>#REF!</v>
      </c>
      <c r="BU210" s="4" t="str">
        <f t="shared" si="79"/>
        <v>#REF!</v>
      </c>
      <c r="BV210" s="4" t="str">
        <f t="shared" si="79"/>
        <v>#REF!</v>
      </c>
      <c r="BW210" s="4"/>
      <c r="BX210" s="4" t="str">
        <f t="shared" ref="BX210:CG210" si="80">BX110/#REF!</f>
        <v>#REF!</v>
      </c>
      <c r="BY210" s="4" t="str">
        <f t="shared" si="80"/>
        <v>#REF!</v>
      </c>
      <c r="BZ210" s="4" t="str">
        <f t="shared" si="80"/>
        <v>#REF!</v>
      </c>
      <c r="CA210" s="4" t="str">
        <f t="shared" si="80"/>
        <v>#REF!</v>
      </c>
      <c r="CB210" s="4" t="str">
        <f t="shared" si="80"/>
        <v>#REF!</v>
      </c>
      <c r="CC210" s="4" t="str">
        <f t="shared" si="80"/>
        <v>#REF!</v>
      </c>
      <c r="CD210" s="4" t="str">
        <f t="shared" si="80"/>
        <v>#REF!</v>
      </c>
      <c r="CE210" s="4" t="str">
        <f t="shared" si="80"/>
        <v>#REF!</v>
      </c>
      <c r="CF210" s="4" t="str">
        <f t="shared" si="80"/>
        <v>#REF!</v>
      </c>
      <c r="CG210" s="4" t="str">
        <f t="shared" si="80"/>
        <v>#REF!</v>
      </c>
      <c r="CH210" s="4"/>
      <c r="CI210" s="4" t="str">
        <f t="shared" ref="CI210:CJ210" si="81">CI110/#REF!</f>
        <v>#REF!</v>
      </c>
      <c r="CJ210" s="4" t="str">
        <f t="shared" si="81"/>
        <v>#REF!</v>
      </c>
      <c r="CK210" s="4"/>
      <c r="CL210" s="4" t="str">
        <f t="shared" ref="CL210:CN210" si="82">CL110/#REF!</f>
        <v>#REF!</v>
      </c>
      <c r="CM210" s="4" t="str">
        <f t="shared" si="82"/>
        <v>#REF!</v>
      </c>
      <c r="CN210" s="4" t="str">
        <f t="shared" si="82"/>
        <v>#REF!</v>
      </c>
    </row>
    <row r="211" ht="15.75" customHeight="1">
      <c r="A211" s="8" t="s">
        <v>108</v>
      </c>
      <c r="B211" s="4" t="s">
        <v>205</v>
      </c>
      <c r="C211" s="4" t="str">
        <f t="shared" si="83"/>
        <v>#REF!</v>
      </c>
      <c r="D211" s="4" t="str">
        <f t="shared" ref="D211:AF211" si="84">D111/#REF!</f>
        <v>#REF!</v>
      </c>
      <c r="E211" s="4" t="str">
        <f t="shared" si="84"/>
        <v>#REF!</v>
      </c>
      <c r="F211" s="4" t="str">
        <f t="shared" si="84"/>
        <v>#REF!</v>
      </c>
      <c r="G211" s="4" t="str">
        <f t="shared" si="84"/>
        <v>#REF!</v>
      </c>
      <c r="H211" s="4" t="str">
        <f t="shared" si="84"/>
        <v>#REF!</v>
      </c>
      <c r="I211" s="4" t="str">
        <f t="shared" si="84"/>
        <v>#REF!</v>
      </c>
      <c r="J211" s="4" t="str">
        <f t="shared" si="84"/>
        <v>#REF!</v>
      </c>
      <c r="K211" s="4" t="str">
        <f t="shared" si="84"/>
        <v>#REF!</v>
      </c>
      <c r="L211" s="4" t="str">
        <f t="shared" si="84"/>
        <v>#REF!</v>
      </c>
      <c r="M211" s="4" t="str">
        <f t="shared" si="84"/>
        <v>#REF!</v>
      </c>
      <c r="N211" s="4" t="str">
        <f t="shared" si="84"/>
        <v>#REF!</v>
      </c>
      <c r="O211" s="4" t="str">
        <f t="shared" si="84"/>
        <v>#REF!</v>
      </c>
      <c r="P211" s="4" t="str">
        <f t="shared" si="84"/>
        <v>#REF!</v>
      </c>
      <c r="Q211" s="4" t="str">
        <f t="shared" si="84"/>
        <v>#REF!</v>
      </c>
      <c r="R211" s="4" t="str">
        <f t="shared" si="84"/>
        <v>#REF!</v>
      </c>
      <c r="S211" s="4" t="str">
        <f t="shared" si="84"/>
        <v>#REF!</v>
      </c>
      <c r="T211" s="4" t="str">
        <f t="shared" si="84"/>
        <v>#REF!</v>
      </c>
      <c r="U211" s="4" t="str">
        <f t="shared" si="84"/>
        <v>#REF!</v>
      </c>
      <c r="V211" s="4" t="str">
        <f t="shared" si="84"/>
        <v>#REF!</v>
      </c>
      <c r="W211" s="4" t="str">
        <f t="shared" si="84"/>
        <v>#REF!</v>
      </c>
      <c r="X211" s="4" t="str">
        <f t="shared" si="84"/>
        <v>#REF!</v>
      </c>
      <c r="Y211" s="4" t="str">
        <f t="shared" si="84"/>
        <v>#REF!</v>
      </c>
      <c r="Z211" s="4" t="str">
        <f t="shared" si="84"/>
        <v>#REF!</v>
      </c>
      <c r="AA211" s="4" t="str">
        <f t="shared" si="84"/>
        <v>#REF!</v>
      </c>
      <c r="AB211" s="4" t="str">
        <f t="shared" si="84"/>
        <v>#REF!</v>
      </c>
      <c r="AC211" s="4" t="str">
        <f t="shared" si="84"/>
        <v>#REF!</v>
      </c>
      <c r="AD211" s="4" t="str">
        <f t="shared" si="84"/>
        <v>#REF!</v>
      </c>
      <c r="AE211" s="4" t="str">
        <f t="shared" si="84"/>
        <v>#REF!</v>
      </c>
      <c r="AF211" s="4" t="str">
        <f t="shared" si="84"/>
        <v>#REF!</v>
      </c>
      <c r="AG211" s="4" t="str">
        <f t="shared" si="72"/>
        <v>#REF!</v>
      </c>
      <c r="AH211" s="4" t="str">
        <f>#REF!/#REF!</f>
        <v>#REF!</v>
      </c>
      <c r="AI211" s="4" t="str">
        <f t="shared" ref="AI211:AK211" si="85">AI111/#REF!</f>
        <v>#REF!</v>
      </c>
      <c r="AJ211" s="4" t="str">
        <f t="shared" si="85"/>
        <v>#REF!</v>
      </c>
      <c r="AK211" s="4" t="str">
        <f t="shared" si="85"/>
        <v>#REF!</v>
      </c>
      <c r="AL211" s="4"/>
      <c r="AM211" s="4" t="str">
        <f t="shared" si="74"/>
        <v>#REF!</v>
      </c>
      <c r="AN211" s="4"/>
      <c r="AO211" s="4" t="str">
        <f t="shared" ref="AO211:BG211" si="86">AO111/#REF!</f>
        <v>#REF!</v>
      </c>
      <c r="AP211" s="4" t="str">
        <f t="shared" si="86"/>
        <v>#REF!</v>
      </c>
      <c r="AQ211" s="4" t="str">
        <f t="shared" si="86"/>
        <v>#REF!</v>
      </c>
      <c r="AR211" s="4" t="str">
        <f t="shared" si="86"/>
        <v>#REF!</v>
      </c>
      <c r="AS211" s="4" t="str">
        <f t="shared" si="86"/>
        <v>#REF!</v>
      </c>
      <c r="AT211" s="4" t="str">
        <f t="shared" si="86"/>
        <v>#REF!</v>
      </c>
      <c r="AU211" s="4" t="str">
        <f t="shared" si="86"/>
        <v>#REF!</v>
      </c>
      <c r="AV211" s="4" t="str">
        <f t="shared" si="86"/>
        <v>#REF!</v>
      </c>
      <c r="AW211" s="4" t="str">
        <f t="shared" si="86"/>
        <v>#REF!</v>
      </c>
      <c r="AX211" s="4" t="str">
        <f t="shared" si="86"/>
        <v>#REF!</v>
      </c>
      <c r="AY211" s="4" t="str">
        <f t="shared" si="86"/>
        <v>#REF!</v>
      </c>
      <c r="AZ211" s="4" t="str">
        <f t="shared" si="86"/>
        <v>#REF!</v>
      </c>
      <c r="BA211" s="4" t="str">
        <f t="shared" si="86"/>
        <v>#REF!</v>
      </c>
      <c r="BB211" s="4" t="str">
        <f t="shared" si="86"/>
        <v>#REF!</v>
      </c>
      <c r="BC211" s="4" t="str">
        <f t="shared" si="86"/>
        <v>#REF!</v>
      </c>
      <c r="BD211" s="4" t="str">
        <f t="shared" si="86"/>
        <v>#REF!</v>
      </c>
      <c r="BE211" s="4" t="str">
        <f t="shared" si="86"/>
        <v>#REF!</v>
      </c>
      <c r="BF211" s="4" t="str">
        <f t="shared" si="86"/>
        <v>#REF!</v>
      </c>
      <c r="BG211" s="4" t="str">
        <f t="shared" si="86"/>
        <v>#REF!</v>
      </c>
      <c r="BH211" s="4" t="str">
        <f>BI111/#REF!</f>
        <v>#REF!</v>
      </c>
      <c r="BI211" s="4"/>
      <c r="BJ211" s="4" t="str">
        <f t="shared" ref="BJ211:BV211" si="87">BJ111/#REF!</f>
        <v>#REF!</v>
      </c>
      <c r="BK211" s="4" t="str">
        <f t="shared" si="87"/>
        <v>#REF!</v>
      </c>
      <c r="BL211" s="4" t="str">
        <f t="shared" si="87"/>
        <v>#REF!</v>
      </c>
      <c r="BM211" s="4" t="str">
        <f t="shared" si="87"/>
        <v>#REF!</v>
      </c>
      <c r="BN211" s="4" t="str">
        <f t="shared" si="87"/>
        <v>#REF!</v>
      </c>
      <c r="BO211" s="4" t="str">
        <f t="shared" si="87"/>
        <v>#REF!</v>
      </c>
      <c r="BP211" s="4" t="str">
        <f t="shared" si="87"/>
        <v>#REF!</v>
      </c>
      <c r="BQ211" s="4" t="str">
        <f t="shared" si="87"/>
        <v>#REF!</v>
      </c>
      <c r="BR211" s="4" t="str">
        <f t="shared" si="87"/>
        <v>#REF!</v>
      </c>
      <c r="BS211" s="4" t="str">
        <f t="shared" si="87"/>
        <v>#REF!</v>
      </c>
      <c r="BT211" s="4" t="str">
        <f t="shared" si="87"/>
        <v>#REF!</v>
      </c>
      <c r="BU211" s="4" t="str">
        <f t="shared" si="87"/>
        <v>#REF!</v>
      </c>
      <c r="BV211" s="4" t="str">
        <f t="shared" si="87"/>
        <v>#REF!</v>
      </c>
      <c r="BW211" s="4"/>
      <c r="BX211" s="4" t="str">
        <f t="shared" ref="BX211:CG211" si="88">BX111/#REF!</f>
        <v>#REF!</v>
      </c>
      <c r="BY211" s="4" t="str">
        <f t="shared" si="88"/>
        <v>#REF!</v>
      </c>
      <c r="BZ211" s="4" t="str">
        <f t="shared" si="88"/>
        <v>#REF!</v>
      </c>
      <c r="CA211" s="4" t="str">
        <f t="shared" si="88"/>
        <v>#REF!</v>
      </c>
      <c r="CB211" s="4" t="str">
        <f t="shared" si="88"/>
        <v>#REF!</v>
      </c>
      <c r="CC211" s="4" t="str">
        <f t="shared" si="88"/>
        <v>#REF!</v>
      </c>
      <c r="CD211" s="4" t="str">
        <f t="shared" si="88"/>
        <v>#REF!</v>
      </c>
      <c r="CE211" s="4" t="str">
        <f t="shared" si="88"/>
        <v>#REF!</v>
      </c>
      <c r="CF211" s="4" t="str">
        <f t="shared" si="88"/>
        <v>#REF!</v>
      </c>
      <c r="CG211" s="4" t="str">
        <f t="shared" si="88"/>
        <v>#REF!</v>
      </c>
      <c r="CH211" s="4"/>
      <c r="CI211" s="4" t="str">
        <f t="shared" ref="CI211:CJ211" si="89">CI111/#REF!</f>
        <v>#REF!</v>
      </c>
      <c r="CJ211" s="4" t="str">
        <f t="shared" si="89"/>
        <v>#REF!</v>
      </c>
      <c r="CK211" s="4"/>
      <c r="CL211" s="4" t="str">
        <f t="shared" ref="CL211:CN211" si="90">CL111/#REF!</f>
        <v>#REF!</v>
      </c>
      <c r="CM211" s="4" t="str">
        <f t="shared" si="90"/>
        <v>#REF!</v>
      </c>
      <c r="CN211" s="4" t="str">
        <f t="shared" si="90"/>
        <v>#REF!</v>
      </c>
    </row>
    <row r="212" ht="15.75" customHeight="1">
      <c r="A212" s="15"/>
      <c r="B212" s="4" t="s">
        <v>206</v>
      </c>
      <c r="C212" s="4">
        <f t="shared" ref="C212:AF212" si="91">C112/$E12</f>
        <v>0</v>
      </c>
      <c r="D212" s="4">
        <f t="shared" si="91"/>
        <v>0.006964877734</v>
      </c>
      <c r="E212" s="4">
        <f t="shared" si="91"/>
        <v>0.005844688697</v>
      </c>
      <c r="F212" s="4">
        <f t="shared" si="91"/>
        <v>0.006801618274</v>
      </c>
      <c r="G212" s="4">
        <f t="shared" si="91"/>
        <v>0.05462776127</v>
      </c>
      <c r="H212" s="4">
        <f t="shared" si="91"/>
        <v>0.006751208335</v>
      </c>
      <c r="I212" s="4">
        <f t="shared" si="91"/>
        <v>0</v>
      </c>
      <c r="J212" s="4">
        <f t="shared" si="91"/>
        <v>0.01732326089</v>
      </c>
      <c r="K212" s="4">
        <f t="shared" si="91"/>
        <v>0.06101063335</v>
      </c>
      <c r="L212" s="4">
        <f t="shared" si="91"/>
        <v>0.02511761126</v>
      </c>
      <c r="M212" s="4">
        <f t="shared" si="91"/>
        <v>0.005247502775</v>
      </c>
      <c r="N212" s="4">
        <f t="shared" si="91"/>
        <v>0.01184118005</v>
      </c>
      <c r="O212" s="4">
        <f t="shared" si="91"/>
        <v>0.01198353084</v>
      </c>
      <c r="P212" s="4">
        <f t="shared" si="91"/>
        <v>0.007605026673</v>
      </c>
      <c r="Q212" s="4">
        <f t="shared" si="91"/>
        <v>0</v>
      </c>
      <c r="R212" s="4">
        <f t="shared" si="91"/>
        <v>0</v>
      </c>
      <c r="S212" s="4">
        <f t="shared" si="91"/>
        <v>0</v>
      </c>
      <c r="T212" s="4">
        <f t="shared" si="91"/>
        <v>0</v>
      </c>
      <c r="U212" s="4">
        <f t="shared" si="91"/>
        <v>0</v>
      </c>
      <c r="V212" s="4">
        <f t="shared" si="91"/>
        <v>0.02772002435</v>
      </c>
      <c r="W212" s="4">
        <f t="shared" si="91"/>
        <v>0.005348322652</v>
      </c>
      <c r="X212" s="4">
        <f t="shared" si="91"/>
        <v>0.0752706312</v>
      </c>
      <c r="Y212" s="4">
        <f t="shared" si="91"/>
        <v>0.1759404246</v>
      </c>
      <c r="Z212" s="4">
        <f t="shared" si="91"/>
        <v>0.1540012173</v>
      </c>
      <c r="AA212" s="4">
        <f t="shared" si="91"/>
        <v>0.2397986467</v>
      </c>
      <c r="AB212" s="4">
        <f t="shared" si="91"/>
        <v>0.05892234435</v>
      </c>
      <c r="AC212" s="4">
        <f t="shared" si="91"/>
        <v>0.3888794529</v>
      </c>
      <c r="AD212" s="4">
        <f t="shared" si="91"/>
        <v>0.09207633096</v>
      </c>
      <c r="AE212" s="4">
        <f t="shared" si="91"/>
        <v>0</v>
      </c>
      <c r="AF212" s="4">
        <f t="shared" si="91"/>
        <v>0.09020142494</v>
      </c>
      <c r="AG212" s="4">
        <f>AH111/$E12</f>
        <v>0.2638774122</v>
      </c>
      <c r="AH212" s="4" t="str">
        <f t="shared" ref="AH212:AH216" si="100">#REF!/$E12</f>
        <v>#REF!</v>
      </c>
      <c r="AI212" s="4">
        <f t="shared" ref="AI212:AK212" si="92">AI112/$E12</f>
        <v>0.02940560667</v>
      </c>
      <c r="AJ212" s="4">
        <f t="shared" si="92"/>
        <v>0</v>
      </c>
      <c r="AK212" s="4">
        <f t="shared" si="92"/>
        <v>0.01368056998</v>
      </c>
      <c r="AL212" s="4"/>
      <c r="AM212" s="4">
        <f t="shared" ref="AM212:AM213" si="102">AM112/$E12</f>
        <v>0.01278407504</v>
      </c>
      <c r="AN212" s="4"/>
      <c r="AO212" s="4">
        <f t="shared" ref="AO212:BG212" si="93">AO112/$E12</f>
        <v>0.01744642154</v>
      </c>
      <c r="AP212" s="4">
        <f t="shared" si="93"/>
        <v>0.03185678995</v>
      </c>
      <c r="AQ212" s="4">
        <f t="shared" si="93"/>
        <v>0.01352504386</v>
      </c>
      <c r="AR212" s="4">
        <f t="shared" si="93"/>
        <v>0.0140755433</v>
      </c>
      <c r="AS212" s="4">
        <f t="shared" si="93"/>
        <v>2.732875157</v>
      </c>
      <c r="AT212" s="4">
        <f t="shared" si="93"/>
        <v>0</v>
      </c>
      <c r="AU212" s="4">
        <f t="shared" si="93"/>
        <v>2.028335255</v>
      </c>
      <c r="AV212" s="4">
        <f t="shared" si="93"/>
        <v>2.032681966</v>
      </c>
      <c r="AW212" s="4">
        <f t="shared" si="93"/>
        <v>0</v>
      </c>
      <c r="AX212" s="4">
        <f t="shared" si="93"/>
        <v>0</v>
      </c>
      <c r="AY212" s="4">
        <f t="shared" si="93"/>
        <v>0</v>
      </c>
      <c r="AZ212" s="4">
        <f t="shared" si="93"/>
        <v>0</v>
      </c>
      <c r="BA212" s="4">
        <f t="shared" si="93"/>
        <v>0</v>
      </c>
      <c r="BB212" s="4">
        <f t="shared" si="93"/>
        <v>0</v>
      </c>
      <c r="BC212" s="4">
        <f t="shared" si="93"/>
        <v>0</v>
      </c>
      <c r="BD212" s="4">
        <f t="shared" si="93"/>
        <v>0.08324428055</v>
      </c>
      <c r="BE212" s="4">
        <f t="shared" si="93"/>
        <v>0</v>
      </c>
      <c r="BF212" s="4">
        <f t="shared" si="93"/>
        <v>0</v>
      </c>
      <c r="BG212" s="4">
        <f t="shared" si="93"/>
        <v>0</v>
      </c>
      <c r="BH212" s="4">
        <f t="shared" ref="BH212:BH213" si="104">BI112/$E12</f>
        <v>0</v>
      </c>
      <c r="BI212" s="4"/>
      <c r="BJ212" s="4">
        <f t="shared" ref="BJ212:BL212" si="94">BJ112/$E12</f>
        <v>0</v>
      </c>
      <c r="BK212" s="4">
        <f t="shared" si="94"/>
        <v>0.02772002435</v>
      </c>
      <c r="BL212" s="4">
        <f t="shared" si="94"/>
        <v>0</v>
      </c>
      <c r="BM212" s="4">
        <f>BN112/$E12</f>
        <v>0.004513980881</v>
      </c>
      <c r="BN212" s="4" t="str">
        <f>#REF!/$E12</f>
        <v>#REF!</v>
      </c>
      <c r="BO212" s="4">
        <f t="shared" ref="BO212:BV212" si="95">BO112/$E12</f>
        <v>0</v>
      </c>
      <c r="BP212" s="4">
        <f t="shared" si="95"/>
        <v>0</v>
      </c>
      <c r="BQ212" s="4">
        <f t="shared" si="95"/>
        <v>0</v>
      </c>
      <c r="BR212" s="4">
        <f t="shared" si="95"/>
        <v>0</v>
      </c>
      <c r="BS212" s="4">
        <f t="shared" si="95"/>
        <v>0</v>
      </c>
      <c r="BT212" s="4">
        <f t="shared" si="95"/>
        <v>0.8444839068</v>
      </c>
      <c r="BU212" s="4">
        <f t="shared" si="95"/>
        <v>1.753323261</v>
      </c>
      <c r="BV212" s="4">
        <f t="shared" si="95"/>
        <v>0.1281303211</v>
      </c>
      <c r="BW212" s="4"/>
      <c r="BX212" s="4">
        <f t="shared" ref="BX212:CF212" si="96">BX112/$E12</f>
        <v>0.0790241667</v>
      </c>
      <c r="BY212" s="4">
        <f t="shared" si="96"/>
        <v>0.02088632702</v>
      </c>
      <c r="BZ212" s="4">
        <f t="shared" si="96"/>
        <v>0.1145923884</v>
      </c>
      <c r="CA212" s="4">
        <f t="shared" si="96"/>
        <v>0.01096960367</v>
      </c>
      <c r="CB212" s="4">
        <f t="shared" si="96"/>
        <v>0.01734502882</v>
      </c>
      <c r="CC212" s="4">
        <f t="shared" si="96"/>
        <v>0.01750886112</v>
      </c>
      <c r="CD212" s="4">
        <f t="shared" si="96"/>
        <v>0.06510815939</v>
      </c>
      <c r="CE212" s="4">
        <f t="shared" si="96"/>
        <v>0</v>
      </c>
      <c r="CF212" s="4">
        <f t="shared" si="96"/>
        <v>0</v>
      </c>
      <c r="CG212" s="4" t="str">
        <f t="shared" ref="CG212:CG215" si="107">#REF!/$E12</f>
        <v>#REF!</v>
      </c>
      <c r="CH212" s="4"/>
      <c r="CI212" s="4" t="str">
        <f t="shared" ref="CI212:CJ212" si="97">#REF!/$E12</f>
        <v>#REF!</v>
      </c>
      <c r="CJ212" s="4" t="str">
        <f t="shared" si="97"/>
        <v>#REF!</v>
      </c>
      <c r="CK212" s="4"/>
      <c r="CL212" s="4" t="str">
        <f t="shared" ref="CL212:CN212" si="98">#REF!/$E12</f>
        <v>#REF!</v>
      </c>
      <c r="CM212" s="4" t="str">
        <f t="shared" si="98"/>
        <v>#REF!</v>
      </c>
      <c r="CN212" s="4" t="str">
        <f t="shared" si="98"/>
        <v>#REF!</v>
      </c>
    </row>
    <row r="213" ht="15.75" customHeight="1">
      <c r="A213" s="15"/>
      <c r="B213" s="4" t="s">
        <v>207</v>
      </c>
      <c r="C213" s="4">
        <f t="shared" ref="C213:AF213" si="99">C113/$E13</f>
        <v>0</v>
      </c>
      <c r="D213" s="4">
        <f t="shared" si="99"/>
        <v>0.1153358909</v>
      </c>
      <c r="E213" s="4">
        <f t="shared" si="99"/>
        <v>0.004855574465</v>
      </c>
      <c r="F213" s="4">
        <f t="shared" si="99"/>
        <v>0.01970758381</v>
      </c>
      <c r="G213" s="4">
        <f t="shared" si="99"/>
        <v>0.1652620746</v>
      </c>
      <c r="H213" s="4">
        <f t="shared" si="99"/>
        <v>0.006736024036</v>
      </c>
      <c r="I213" s="4">
        <f t="shared" si="99"/>
        <v>0</v>
      </c>
      <c r="J213" s="4">
        <f t="shared" si="99"/>
        <v>0.03567178937</v>
      </c>
      <c r="K213" s="4">
        <f t="shared" si="99"/>
        <v>0.05071424327</v>
      </c>
      <c r="L213" s="4">
        <f t="shared" si="99"/>
        <v>0.07200023158</v>
      </c>
      <c r="M213" s="4">
        <f t="shared" si="99"/>
        <v>0</v>
      </c>
      <c r="N213" s="4">
        <f t="shared" si="99"/>
        <v>0.04091587074</v>
      </c>
      <c r="O213" s="4">
        <f t="shared" si="99"/>
        <v>0.02352485454</v>
      </c>
      <c r="P213" s="4">
        <f t="shared" si="99"/>
        <v>0.01124879829</v>
      </c>
      <c r="Q213" s="4">
        <f t="shared" si="99"/>
        <v>0</v>
      </c>
      <c r="R213" s="4">
        <f t="shared" si="99"/>
        <v>0</v>
      </c>
      <c r="S213" s="4">
        <f t="shared" si="99"/>
        <v>0</v>
      </c>
      <c r="T213" s="4">
        <f t="shared" si="99"/>
        <v>0</v>
      </c>
      <c r="U213" s="4">
        <f t="shared" si="99"/>
        <v>0</v>
      </c>
      <c r="V213" s="4">
        <f t="shared" si="99"/>
        <v>0.07411226173</v>
      </c>
      <c r="W213" s="4">
        <f t="shared" si="99"/>
        <v>0.01156531715</v>
      </c>
      <c r="X213" s="4">
        <f t="shared" si="99"/>
        <v>0.1160725304</v>
      </c>
      <c r="Y213" s="4">
        <f t="shared" si="99"/>
        <v>0.2652843185</v>
      </c>
      <c r="Z213" s="4">
        <f t="shared" si="99"/>
        <v>0.3768749267</v>
      </c>
      <c r="AA213" s="4">
        <f t="shared" si="99"/>
        <v>0.3718650921</v>
      </c>
      <c r="AB213" s="4">
        <f t="shared" si="99"/>
        <v>0.08740224481</v>
      </c>
      <c r="AC213" s="4">
        <f t="shared" si="99"/>
        <v>0.6225365996</v>
      </c>
      <c r="AD213" s="4">
        <f t="shared" si="99"/>
        <v>0.1341982817</v>
      </c>
      <c r="AE213" s="4">
        <f t="shared" si="99"/>
        <v>0</v>
      </c>
      <c r="AF213" s="4">
        <f t="shared" si="99"/>
        <v>0.04110479174</v>
      </c>
      <c r="AG213" s="4">
        <f>AH113/$E13</f>
        <v>0.188533257</v>
      </c>
      <c r="AH213" s="4" t="str">
        <f t="shared" si="100"/>
        <v>#REF!</v>
      </c>
      <c r="AI213" s="4">
        <f t="shared" ref="AI213:AK213" si="101">AI113/$E13</f>
        <v>0.05379030378</v>
      </c>
      <c r="AJ213" s="4">
        <f t="shared" si="101"/>
        <v>0</v>
      </c>
      <c r="AK213" s="4">
        <f t="shared" si="101"/>
        <v>0.03190251067</v>
      </c>
      <c r="AL213" s="4"/>
      <c r="AM213" s="4">
        <f t="shared" si="102"/>
        <v>0.03180043239</v>
      </c>
      <c r="AN213" s="4"/>
      <c r="AO213" s="4">
        <f t="shared" ref="AO213:BG213" si="103">AO113/$E13</f>
        <v>0.03721362852</v>
      </c>
      <c r="AP213" s="4">
        <f t="shared" si="103"/>
        <v>0.05590804727</v>
      </c>
      <c r="AQ213" s="4">
        <f t="shared" si="103"/>
        <v>0.0370148044</v>
      </c>
      <c r="AR213" s="4">
        <f t="shared" si="103"/>
        <v>0.0334237818</v>
      </c>
      <c r="AS213" s="4">
        <f t="shared" si="103"/>
        <v>5.993641818</v>
      </c>
      <c r="AT213" s="4">
        <f t="shared" si="103"/>
        <v>0</v>
      </c>
      <c r="AU213" s="4">
        <f t="shared" si="103"/>
        <v>2.07558935</v>
      </c>
      <c r="AV213" s="4">
        <f t="shared" si="103"/>
        <v>2.054952396</v>
      </c>
      <c r="AW213" s="4">
        <f t="shared" si="103"/>
        <v>0</v>
      </c>
      <c r="AX213" s="4">
        <f t="shared" si="103"/>
        <v>0</v>
      </c>
      <c r="AY213" s="4">
        <f t="shared" si="103"/>
        <v>0</v>
      </c>
      <c r="AZ213" s="4">
        <f t="shared" si="103"/>
        <v>0</v>
      </c>
      <c r="BA213" s="4">
        <f t="shared" si="103"/>
        <v>0</v>
      </c>
      <c r="BB213" s="4">
        <f t="shared" si="103"/>
        <v>0</v>
      </c>
      <c r="BC213" s="4">
        <f t="shared" si="103"/>
        <v>0</v>
      </c>
      <c r="BD213" s="4">
        <f t="shared" si="103"/>
        <v>0.12171426</v>
      </c>
      <c r="BE213" s="4">
        <f t="shared" si="103"/>
        <v>0</v>
      </c>
      <c r="BF213" s="4">
        <f t="shared" si="103"/>
        <v>0</v>
      </c>
      <c r="BG213" s="4">
        <f t="shared" si="103"/>
        <v>0</v>
      </c>
      <c r="BH213" s="4">
        <f t="shared" si="104"/>
        <v>0.01714838983</v>
      </c>
      <c r="BI213" s="4"/>
      <c r="BJ213" s="4">
        <f t="shared" ref="BJ213:BT213" si="105">BJ113/$E13</f>
        <v>0</v>
      </c>
      <c r="BK213" s="4">
        <f t="shared" si="105"/>
        <v>0.07382088156</v>
      </c>
      <c r="BL213" s="4">
        <f t="shared" si="105"/>
        <v>0</v>
      </c>
      <c r="BM213" s="4">
        <f t="shared" si="105"/>
        <v>0</v>
      </c>
      <c r="BN213" s="4">
        <f t="shared" si="105"/>
        <v>0.005470710389</v>
      </c>
      <c r="BO213" s="4">
        <f t="shared" si="105"/>
        <v>0.0101777381</v>
      </c>
      <c r="BP213" s="4">
        <f t="shared" si="105"/>
        <v>0</v>
      </c>
      <c r="BQ213" s="4">
        <f t="shared" si="105"/>
        <v>0</v>
      </c>
      <c r="BR213" s="4">
        <f t="shared" si="105"/>
        <v>0</v>
      </c>
      <c r="BS213" s="4">
        <f t="shared" si="105"/>
        <v>0</v>
      </c>
      <c r="BT213" s="4">
        <f t="shared" si="105"/>
        <v>1.220680679</v>
      </c>
      <c r="BU213" s="4" t="str">
        <f>#REF!/$E13</f>
        <v>#REF!</v>
      </c>
      <c r="BV213" s="4">
        <f>BV113/$E13</f>
        <v>0.2186878675</v>
      </c>
      <c r="BW213" s="4"/>
      <c r="BX213" s="4">
        <f t="shared" ref="BX213:CF213" si="106">BX113/$E13</f>
        <v>0.1772334195</v>
      </c>
      <c r="BY213" s="4">
        <f t="shared" si="106"/>
        <v>0.05844172168</v>
      </c>
      <c r="BZ213" s="4">
        <f t="shared" si="106"/>
        <v>0.1377096985</v>
      </c>
      <c r="CA213" s="4">
        <f t="shared" si="106"/>
        <v>0.06162862092</v>
      </c>
      <c r="CB213" s="4">
        <f t="shared" si="106"/>
        <v>0.08527002753</v>
      </c>
      <c r="CC213" s="4">
        <f t="shared" si="106"/>
        <v>0.07843459144</v>
      </c>
      <c r="CD213" s="4">
        <f t="shared" si="106"/>
        <v>0.1048187806</v>
      </c>
      <c r="CE213" s="4">
        <f t="shared" si="106"/>
        <v>0</v>
      </c>
      <c r="CF213" s="4">
        <f t="shared" si="106"/>
        <v>0</v>
      </c>
      <c r="CG213" s="4" t="str">
        <f t="shared" si="107"/>
        <v>#REF!</v>
      </c>
      <c r="CH213" s="4"/>
      <c r="CI213" s="4" t="str">
        <f t="shared" ref="CI213:CJ213" si="108">#REF!/$E13</f>
        <v>#REF!</v>
      </c>
      <c r="CJ213" s="4" t="str">
        <f t="shared" si="108"/>
        <v>#REF!</v>
      </c>
      <c r="CK213" s="4"/>
      <c r="CL213" s="4" t="str">
        <f t="shared" ref="CL213:CN213" si="109">#REF!/$E13</f>
        <v>#REF!</v>
      </c>
      <c r="CM213" s="4" t="str">
        <f t="shared" si="109"/>
        <v>#REF!</v>
      </c>
      <c r="CN213" s="4" t="str">
        <f t="shared" si="109"/>
        <v>#REF!</v>
      </c>
    </row>
    <row r="214" ht="15.75" customHeight="1">
      <c r="A214" s="15"/>
      <c r="B214" s="4" t="s">
        <v>208</v>
      </c>
      <c r="C214" s="4">
        <f t="shared" ref="C214:AF214" si="110">C114/$E14</f>
        <v>0</v>
      </c>
      <c r="D214" s="4">
        <f t="shared" si="110"/>
        <v>0.5271158208</v>
      </c>
      <c r="E214" s="4">
        <f t="shared" si="110"/>
        <v>0.03415528103</v>
      </c>
      <c r="F214" s="4">
        <f t="shared" si="110"/>
        <v>0.04013321383</v>
      </c>
      <c r="G214" s="4">
        <f t="shared" si="110"/>
        <v>0.5332866601</v>
      </c>
      <c r="H214" s="4">
        <f t="shared" si="110"/>
        <v>0.008699214394</v>
      </c>
      <c r="I214" s="4">
        <f t="shared" si="110"/>
        <v>0</v>
      </c>
      <c r="J214" s="4">
        <f t="shared" si="110"/>
        <v>0.07490514529</v>
      </c>
      <c r="K214" s="4">
        <f t="shared" si="110"/>
        <v>0.04553242725</v>
      </c>
      <c r="L214" s="4">
        <f t="shared" si="110"/>
        <v>0.08599022246</v>
      </c>
      <c r="M214" s="4">
        <f t="shared" si="110"/>
        <v>0</v>
      </c>
      <c r="N214" s="4">
        <f t="shared" si="110"/>
        <v>0.1065591448</v>
      </c>
      <c r="O214" s="4">
        <f t="shared" si="110"/>
        <v>0.07846199363</v>
      </c>
      <c r="P214" s="4">
        <f t="shared" si="110"/>
        <v>0.04375508682</v>
      </c>
      <c r="Q214" s="4">
        <f t="shared" si="110"/>
        <v>0</v>
      </c>
      <c r="R214" s="4">
        <f t="shared" si="110"/>
        <v>0</v>
      </c>
      <c r="S214" s="4">
        <f t="shared" si="110"/>
        <v>0</v>
      </c>
      <c r="T214" s="4">
        <f t="shared" si="110"/>
        <v>0</v>
      </c>
      <c r="U214" s="4">
        <f t="shared" si="110"/>
        <v>0</v>
      </c>
      <c r="V214" s="4">
        <f t="shared" si="110"/>
        <v>0.2483854921</v>
      </c>
      <c r="W214" s="4">
        <f t="shared" si="110"/>
        <v>0.02083606527</v>
      </c>
      <c r="X214" s="4">
        <f t="shared" si="110"/>
        <v>0.3872282918</v>
      </c>
      <c r="Y214" s="4">
        <f t="shared" si="110"/>
        <v>0.6517734931</v>
      </c>
      <c r="Z214" s="4">
        <f t="shared" si="110"/>
        <v>1.139364081</v>
      </c>
      <c r="AA214" s="4">
        <f t="shared" si="110"/>
        <v>1.063934403</v>
      </c>
      <c r="AB214" s="4">
        <f t="shared" si="110"/>
        <v>0.2577289924</v>
      </c>
      <c r="AC214" s="4">
        <f t="shared" si="110"/>
        <v>1.870701735</v>
      </c>
      <c r="AD214" s="4">
        <f t="shared" si="110"/>
        <v>0.4150967729</v>
      </c>
      <c r="AE214" s="4">
        <f t="shared" si="110"/>
        <v>0.07653184528</v>
      </c>
      <c r="AF214" s="4">
        <f t="shared" si="110"/>
        <v>0.7562551004</v>
      </c>
      <c r="AG214" s="4">
        <f t="shared" ref="AG214:AG215" si="120">AG115/$E14</f>
        <v>0.1152193444</v>
      </c>
      <c r="AH214" s="4" t="str">
        <f t="shared" si="100"/>
        <v>#REF!</v>
      </c>
      <c r="AI214" s="4">
        <f t="shared" ref="AI214:AK214" si="111">AI114/$E14</f>
        <v>0.104681558</v>
      </c>
      <c r="AJ214" s="4">
        <f t="shared" si="111"/>
        <v>0.006902366572</v>
      </c>
      <c r="AK214" s="4">
        <f t="shared" si="111"/>
        <v>0.14852497</v>
      </c>
      <c r="AL214" s="4"/>
      <c r="AM214" s="4">
        <f>AN114/$E14</f>
        <v>0.2535056414</v>
      </c>
      <c r="AN214" s="4"/>
      <c r="AO214" s="4">
        <f t="shared" ref="AO214:AV214" si="112">AO114/$E14</f>
        <v>0.1181877197</v>
      </c>
      <c r="AP214" s="4">
        <f t="shared" si="112"/>
        <v>0.135761715</v>
      </c>
      <c r="AQ214" s="4">
        <f t="shared" si="112"/>
        <v>0.0743925343</v>
      </c>
      <c r="AR214" s="4">
        <f t="shared" si="112"/>
        <v>0.04500301823</v>
      </c>
      <c r="AS214" s="4">
        <f t="shared" si="112"/>
        <v>4.794998412</v>
      </c>
      <c r="AT214" s="4">
        <f t="shared" si="112"/>
        <v>0</v>
      </c>
      <c r="AU214" s="4">
        <f t="shared" si="112"/>
        <v>4.884354202</v>
      </c>
      <c r="AV214" s="4">
        <f t="shared" si="112"/>
        <v>4.884354202</v>
      </c>
      <c r="AW214" s="4" t="str">
        <f t="shared" ref="AW214:AW216" si="123">#REF!/$E14</f>
        <v>#REF!</v>
      </c>
      <c r="AX214" s="4">
        <f t="shared" ref="AX214:BH214" si="113">AX114/$E14</f>
        <v>0</v>
      </c>
      <c r="AY214" s="4">
        <f t="shared" si="113"/>
        <v>0</v>
      </c>
      <c r="AZ214" s="4">
        <f t="shared" si="113"/>
        <v>0</v>
      </c>
      <c r="BA214" s="4">
        <f t="shared" si="113"/>
        <v>0</v>
      </c>
      <c r="BB214" s="4">
        <f t="shared" si="113"/>
        <v>0</v>
      </c>
      <c r="BC214" s="4">
        <f t="shared" si="113"/>
        <v>0</v>
      </c>
      <c r="BD214" s="4">
        <f t="shared" si="113"/>
        <v>0</v>
      </c>
      <c r="BE214" s="4">
        <f t="shared" si="113"/>
        <v>0</v>
      </c>
      <c r="BF214" s="4">
        <f t="shared" si="113"/>
        <v>0</v>
      </c>
      <c r="BG214" s="4">
        <f t="shared" si="113"/>
        <v>0</v>
      </c>
      <c r="BH214" s="4">
        <f t="shared" si="113"/>
        <v>0.1495225565</v>
      </c>
      <c r="BI214" s="4"/>
      <c r="BJ214" s="4">
        <f t="shared" ref="BJ214:BS214" si="114">BJ114/$E14</f>
        <v>0</v>
      </c>
      <c r="BK214" s="4">
        <f t="shared" si="114"/>
        <v>0.239659726</v>
      </c>
      <c r="BL214" s="4">
        <f t="shared" si="114"/>
        <v>0.04046863265</v>
      </c>
      <c r="BM214" s="4">
        <f t="shared" si="114"/>
        <v>0</v>
      </c>
      <c r="BN214" s="4">
        <f t="shared" si="114"/>
        <v>0</v>
      </c>
      <c r="BO214" s="4">
        <f t="shared" si="114"/>
        <v>0</v>
      </c>
      <c r="BP214" s="4">
        <f t="shared" si="114"/>
        <v>0</v>
      </c>
      <c r="BQ214" s="4">
        <f t="shared" si="114"/>
        <v>0</v>
      </c>
      <c r="BR214" s="4">
        <f t="shared" si="114"/>
        <v>0.0201115823</v>
      </c>
      <c r="BS214" s="4">
        <f t="shared" si="114"/>
        <v>0</v>
      </c>
      <c r="BT214" s="4">
        <f>BU113/$E14</f>
        <v>3.345427738</v>
      </c>
      <c r="BU214" s="4">
        <f t="shared" ref="BU214:BV214" si="115">BU114/$E14</f>
        <v>8.256068155</v>
      </c>
      <c r="BV214" s="4">
        <f t="shared" si="115"/>
        <v>0.3533965084</v>
      </c>
      <c r="BW214" s="4"/>
      <c r="BX214" s="4">
        <f t="shared" ref="BX214:CF214" si="116">BX114/$E14</f>
        <v>0.5974025904</v>
      </c>
      <c r="BY214" s="4">
        <f t="shared" si="116"/>
        <v>0.1794154717</v>
      </c>
      <c r="BZ214" s="4">
        <f t="shared" si="116"/>
        <v>0.2756633327</v>
      </c>
      <c r="CA214" s="4">
        <f t="shared" si="116"/>
        <v>0.03135596986</v>
      </c>
      <c r="CB214" s="4">
        <f t="shared" si="116"/>
        <v>0.286624863</v>
      </c>
      <c r="CC214" s="4">
        <f t="shared" si="116"/>
        <v>0.2788755504</v>
      </c>
      <c r="CD214" s="4">
        <f t="shared" si="116"/>
        <v>0.2170300641</v>
      </c>
      <c r="CE214" s="4">
        <f t="shared" si="116"/>
        <v>0</v>
      </c>
      <c r="CF214" s="4">
        <f t="shared" si="116"/>
        <v>0</v>
      </c>
      <c r="CG214" s="4" t="str">
        <f t="shared" si="107"/>
        <v>#REF!</v>
      </c>
      <c r="CH214" s="4"/>
      <c r="CI214" s="4" t="str">
        <f t="shared" ref="CI214:CJ214" si="117">#REF!/$E14</f>
        <v>#REF!</v>
      </c>
      <c r="CJ214" s="4" t="str">
        <f t="shared" si="117"/>
        <v>#REF!</v>
      </c>
      <c r="CK214" s="4"/>
      <c r="CL214" s="4" t="str">
        <f t="shared" ref="CL214:CN214" si="118">#REF!/$E14</f>
        <v>#REF!</v>
      </c>
      <c r="CM214" s="4" t="str">
        <f t="shared" si="118"/>
        <v>#REF!</v>
      </c>
      <c r="CN214" s="4" t="str">
        <f t="shared" si="118"/>
        <v>#REF!</v>
      </c>
    </row>
    <row r="215" ht="15.75" customHeight="1">
      <c r="A215" s="15"/>
      <c r="B215" s="4" t="s">
        <v>209</v>
      </c>
      <c r="C215" s="4">
        <f t="shared" ref="C215:AF215" si="119">C115/$E15</f>
        <v>0</v>
      </c>
      <c r="D215" s="4">
        <f t="shared" si="119"/>
        <v>0.5723486968</v>
      </c>
      <c r="E215" s="4">
        <f t="shared" si="119"/>
        <v>0.06047765056</v>
      </c>
      <c r="F215" s="4">
        <f t="shared" si="119"/>
        <v>0.1138957629</v>
      </c>
      <c r="G215" s="4">
        <f t="shared" si="119"/>
        <v>0.7084768718</v>
      </c>
      <c r="H215" s="4">
        <f t="shared" si="119"/>
        <v>0.0304680967</v>
      </c>
      <c r="I215" s="4">
        <f t="shared" si="119"/>
        <v>0</v>
      </c>
      <c r="J215" s="4">
        <f t="shared" si="119"/>
        <v>0.1183529907</v>
      </c>
      <c r="K215" s="4">
        <f t="shared" si="119"/>
        <v>0.1184482102</v>
      </c>
      <c r="L215" s="4">
        <f t="shared" si="119"/>
        <v>0.3606801116</v>
      </c>
      <c r="M215" s="4">
        <f t="shared" si="119"/>
        <v>0</v>
      </c>
      <c r="N215" s="4">
        <f t="shared" si="119"/>
        <v>0.1808116315</v>
      </c>
      <c r="O215" s="4">
        <f t="shared" si="119"/>
        <v>0.1311161209</v>
      </c>
      <c r="P215" s="4">
        <f t="shared" si="119"/>
        <v>0.06305229942</v>
      </c>
      <c r="Q215" s="4">
        <f t="shared" si="119"/>
        <v>0</v>
      </c>
      <c r="R215" s="4">
        <f t="shared" si="119"/>
        <v>0</v>
      </c>
      <c r="S215" s="4">
        <f t="shared" si="119"/>
        <v>0</v>
      </c>
      <c r="T215" s="4">
        <f t="shared" si="119"/>
        <v>0</v>
      </c>
      <c r="U215" s="4">
        <f t="shared" si="119"/>
        <v>0</v>
      </c>
      <c r="V215" s="4">
        <f t="shared" si="119"/>
        <v>0.5466330615</v>
      </c>
      <c r="W215" s="4">
        <f t="shared" si="119"/>
        <v>0.03660895339</v>
      </c>
      <c r="X215" s="4">
        <f t="shared" si="119"/>
        <v>0.3828162403</v>
      </c>
      <c r="Y215" s="4">
        <f t="shared" si="119"/>
        <v>0.7117792313</v>
      </c>
      <c r="Z215" s="4">
        <f t="shared" si="119"/>
        <v>1.608248558</v>
      </c>
      <c r="AA215" s="4">
        <f t="shared" si="119"/>
        <v>0.7869063147</v>
      </c>
      <c r="AB215" s="4">
        <f t="shared" si="119"/>
        <v>0.3337404541</v>
      </c>
      <c r="AC215" s="4">
        <f t="shared" si="119"/>
        <v>1.992484047</v>
      </c>
      <c r="AD215" s="4">
        <f t="shared" si="119"/>
        <v>0.4804385202</v>
      </c>
      <c r="AE215" s="4">
        <f t="shared" si="119"/>
        <v>0.1156735473</v>
      </c>
      <c r="AF215" s="4">
        <f t="shared" si="119"/>
        <v>0.4103915807</v>
      </c>
      <c r="AG215" s="4">
        <f t="shared" si="120"/>
        <v>0.07200399177</v>
      </c>
      <c r="AH215" s="4" t="str">
        <f t="shared" si="100"/>
        <v>#REF!</v>
      </c>
      <c r="AI215" s="4">
        <f t="shared" ref="AI215:AK215" si="121">AI115/$E15</f>
        <v>0.123741135</v>
      </c>
      <c r="AJ215" s="4">
        <f t="shared" si="121"/>
        <v>0</v>
      </c>
      <c r="AK215" s="4">
        <f t="shared" si="121"/>
        <v>0.2210990346</v>
      </c>
      <c r="AL215" s="4"/>
      <c r="AM215" s="4" t="str">
        <f>#REF!/$E15</f>
        <v>#REF!</v>
      </c>
      <c r="AN215" s="4"/>
      <c r="AO215" s="4">
        <f t="shared" ref="AO215:AV215" si="122">AO115/$E15</f>
        <v>0.2547263957</v>
      </c>
      <c r="AP215" s="4">
        <f t="shared" si="122"/>
        <v>0.1946833501</v>
      </c>
      <c r="AQ215" s="4">
        <f t="shared" si="122"/>
        <v>0.1160905979</v>
      </c>
      <c r="AR215" s="4">
        <f t="shared" si="122"/>
        <v>0.06828298583</v>
      </c>
      <c r="AS215" s="4">
        <f t="shared" si="122"/>
        <v>11.18784191</v>
      </c>
      <c r="AT215" s="4">
        <f t="shared" si="122"/>
        <v>0</v>
      </c>
      <c r="AU215" s="4">
        <f t="shared" si="122"/>
        <v>3.471414482</v>
      </c>
      <c r="AV215" s="4">
        <f t="shared" si="122"/>
        <v>3.471414482</v>
      </c>
      <c r="AW215" s="4" t="str">
        <f t="shared" si="123"/>
        <v>#REF!</v>
      </c>
      <c r="AX215" s="4">
        <f t="shared" ref="AX215:BH215" si="124">AX115/$E15</f>
        <v>0</v>
      </c>
      <c r="AY215" s="4">
        <f t="shared" si="124"/>
        <v>0</v>
      </c>
      <c r="AZ215" s="4">
        <f t="shared" si="124"/>
        <v>0</v>
      </c>
      <c r="BA215" s="4">
        <f t="shared" si="124"/>
        <v>0</v>
      </c>
      <c r="BB215" s="4">
        <f t="shared" si="124"/>
        <v>0</v>
      </c>
      <c r="BC215" s="4">
        <f t="shared" si="124"/>
        <v>0</v>
      </c>
      <c r="BD215" s="4">
        <f t="shared" si="124"/>
        <v>0</v>
      </c>
      <c r="BE215" s="4">
        <f t="shared" si="124"/>
        <v>0</v>
      </c>
      <c r="BF215" s="4">
        <f t="shared" si="124"/>
        <v>0</v>
      </c>
      <c r="BG215" s="4">
        <f t="shared" si="124"/>
        <v>0</v>
      </c>
      <c r="BH215" s="4">
        <f t="shared" si="124"/>
        <v>0.2515719189</v>
      </c>
      <c r="BI215" s="4"/>
      <c r="BJ215" s="4">
        <f t="shared" ref="BJ215:BU215" si="125">BJ115/$E15</f>
        <v>0</v>
      </c>
      <c r="BK215" s="4">
        <f t="shared" si="125"/>
        <v>0.5466330615</v>
      </c>
      <c r="BL215" s="4">
        <f t="shared" si="125"/>
        <v>0.0552363251</v>
      </c>
      <c r="BM215" s="4">
        <f t="shared" si="125"/>
        <v>0</v>
      </c>
      <c r="BN215" s="4">
        <f t="shared" si="125"/>
        <v>0</v>
      </c>
      <c r="BO215" s="4">
        <f t="shared" si="125"/>
        <v>0</v>
      </c>
      <c r="BP215" s="4">
        <f t="shared" si="125"/>
        <v>0</v>
      </c>
      <c r="BQ215" s="4">
        <f t="shared" si="125"/>
        <v>0</v>
      </c>
      <c r="BR215" s="4">
        <f t="shared" si="125"/>
        <v>0</v>
      </c>
      <c r="BS215" s="4">
        <f t="shared" si="125"/>
        <v>0</v>
      </c>
      <c r="BT215" s="4">
        <f t="shared" si="125"/>
        <v>4.490089198</v>
      </c>
      <c r="BU215" s="4">
        <f t="shared" si="125"/>
        <v>7.677983241</v>
      </c>
      <c r="BV215" s="4">
        <f>BW114/$E15</f>
        <v>0.5122136235</v>
      </c>
      <c r="BW215" s="4"/>
      <c r="BX215" s="4">
        <f t="shared" ref="BX215:CF215" si="126">BX115/$E15</f>
        <v>0.6408891475</v>
      </c>
      <c r="BY215" s="4">
        <f t="shared" si="126"/>
        <v>0.07524890045</v>
      </c>
      <c r="BZ215" s="4">
        <f t="shared" si="126"/>
        <v>0.4007680326</v>
      </c>
      <c r="CA215" s="4">
        <f t="shared" si="126"/>
        <v>0.3148380631</v>
      </c>
      <c r="CB215" s="4">
        <f t="shared" si="126"/>
        <v>0.2531417099</v>
      </c>
      <c r="CC215" s="4">
        <f t="shared" si="126"/>
        <v>0.2962138831</v>
      </c>
      <c r="CD215" s="4">
        <f t="shared" si="126"/>
        <v>0.2414962114</v>
      </c>
      <c r="CE215" s="4">
        <f t="shared" si="126"/>
        <v>0</v>
      </c>
      <c r="CF215" s="4">
        <f t="shared" si="126"/>
        <v>0</v>
      </c>
      <c r="CG215" s="4" t="str">
        <f t="shared" si="107"/>
        <v>#REF!</v>
      </c>
      <c r="CH215" s="4"/>
      <c r="CI215" s="4" t="str">
        <f t="shared" ref="CI215:CJ215" si="127">#REF!/$E15</f>
        <v>#REF!</v>
      </c>
      <c r="CJ215" s="4" t="str">
        <f t="shared" si="127"/>
        <v>#REF!</v>
      </c>
      <c r="CK215" s="4"/>
      <c r="CL215" s="4" t="str">
        <f t="shared" ref="CL215:CN215" si="128">#REF!/$E15</f>
        <v>#REF!</v>
      </c>
      <c r="CM215" s="4" t="str">
        <f t="shared" si="128"/>
        <v>#REF!</v>
      </c>
      <c r="CN215" s="4" t="str">
        <f t="shared" si="128"/>
        <v>#REF!</v>
      </c>
    </row>
    <row r="216" ht="15.75" customHeight="1">
      <c r="A216" s="15"/>
      <c r="B216" s="4" t="s">
        <v>210</v>
      </c>
      <c r="C216" s="4">
        <f t="shared" ref="C216:AF216" si="129">C116/$E16</f>
        <v>0</v>
      </c>
      <c r="D216" s="4">
        <f t="shared" si="129"/>
        <v>0.2205443978</v>
      </c>
      <c r="E216" s="4">
        <f t="shared" si="129"/>
        <v>0.03859037751</v>
      </c>
      <c r="F216" s="4">
        <f t="shared" si="129"/>
        <v>0.05974678314</v>
      </c>
      <c r="G216" s="4">
        <f t="shared" si="129"/>
        <v>0.3345400532</v>
      </c>
      <c r="H216" s="4">
        <f t="shared" si="129"/>
        <v>0.02548157431</v>
      </c>
      <c r="I216" s="4">
        <f t="shared" si="129"/>
        <v>0</v>
      </c>
      <c r="J216" s="4">
        <f t="shared" si="129"/>
        <v>0.06951668021</v>
      </c>
      <c r="K216" s="4">
        <f t="shared" si="129"/>
        <v>0.1110276631</v>
      </c>
      <c r="L216" s="4">
        <f t="shared" si="129"/>
        <v>0.2107721144</v>
      </c>
      <c r="M216" s="4">
        <f t="shared" si="129"/>
        <v>0</v>
      </c>
      <c r="N216" s="4">
        <f t="shared" si="129"/>
        <v>0.1040113238</v>
      </c>
      <c r="O216" s="4">
        <f t="shared" si="129"/>
        <v>0.1371535638</v>
      </c>
      <c r="P216" s="4">
        <f t="shared" si="129"/>
        <v>0.01612384158</v>
      </c>
      <c r="Q216" s="4">
        <f t="shared" si="129"/>
        <v>0</v>
      </c>
      <c r="R216" s="4">
        <f t="shared" si="129"/>
        <v>0</v>
      </c>
      <c r="S216" s="4">
        <f t="shared" si="129"/>
        <v>0</v>
      </c>
      <c r="T216" s="4">
        <f t="shared" si="129"/>
        <v>0</v>
      </c>
      <c r="U216" s="4">
        <f t="shared" si="129"/>
        <v>0</v>
      </c>
      <c r="V216" s="4">
        <f t="shared" si="129"/>
        <v>0.2269484566</v>
      </c>
      <c r="W216" s="4">
        <f t="shared" si="129"/>
        <v>0.06437945574</v>
      </c>
      <c r="X216" s="4">
        <f t="shared" si="129"/>
        <v>0.1423143113</v>
      </c>
      <c r="Y216" s="4">
        <f t="shared" si="129"/>
        <v>0.2963863858</v>
      </c>
      <c r="Z216" s="4">
        <f t="shared" si="129"/>
        <v>0.3393329551</v>
      </c>
      <c r="AA216" s="4">
        <f t="shared" si="129"/>
        <v>0.3880283476</v>
      </c>
      <c r="AB216" s="4">
        <f t="shared" si="129"/>
        <v>0.1500949785</v>
      </c>
      <c r="AC216" s="4">
        <f t="shared" si="129"/>
        <v>0.6103560636</v>
      </c>
      <c r="AD216" s="4">
        <f t="shared" si="129"/>
        <v>0.1541119614</v>
      </c>
      <c r="AE216" s="4">
        <f t="shared" si="129"/>
        <v>0.003688001484</v>
      </c>
      <c r="AF216" s="4">
        <f t="shared" si="129"/>
        <v>0.05088542036</v>
      </c>
      <c r="AG216" s="4">
        <f>AH114/$E16</f>
        <v>0.2846651003</v>
      </c>
      <c r="AH216" s="4" t="str">
        <f t="shared" si="100"/>
        <v>#REF!</v>
      </c>
      <c r="AI216" s="4">
        <f t="shared" ref="AI216:AK216" si="130">AI116/$E16</f>
        <v>0.03382065772</v>
      </c>
      <c r="AJ216" s="4">
        <f t="shared" si="130"/>
        <v>0</v>
      </c>
      <c r="AK216" s="4">
        <f t="shared" si="130"/>
        <v>0.06506094168</v>
      </c>
      <c r="AL216" s="4"/>
      <c r="AM216" s="4">
        <f t="shared" ref="AM216:AM298" si="138">AM116/$E16</f>
        <v>0.004847107145</v>
      </c>
      <c r="AN216" s="4"/>
      <c r="AO216" s="4">
        <f t="shared" ref="AO216:AV216" si="131">AO116/$E16</f>
        <v>0.1119754024</v>
      </c>
      <c r="AP216" s="4">
        <f t="shared" si="131"/>
        <v>0.07473606482</v>
      </c>
      <c r="AQ216" s="4">
        <f t="shared" si="131"/>
        <v>0.04094540749</v>
      </c>
      <c r="AR216" s="4">
        <f t="shared" si="131"/>
        <v>0.03738252123</v>
      </c>
      <c r="AS216" s="4">
        <f t="shared" si="131"/>
        <v>8.771334022</v>
      </c>
      <c r="AT216" s="4">
        <f t="shared" si="131"/>
        <v>0</v>
      </c>
      <c r="AU216" s="4">
        <f t="shared" si="131"/>
        <v>5.735509475</v>
      </c>
      <c r="AV216" s="4">
        <f t="shared" si="131"/>
        <v>5.724793543</v>
      </c>
      <c r="AW216" s="4" t="str">
        <f t="shared" si="123"/>
        <v>#REF!</v>
      </c>
      <c r="AX216" s="4">
        <f t="shared" ref="AX216:BH216" si="132">AX116/$E16</f>
        <v>0</v>
      </c>
      <c r="AY216" s="4">
        <f t="shared" si="132"/>
        <v>0</v>
      </c>
      <c r="AZ216" s="4">
        <f t="shared" si="132"/>
        <v>0</v>
      </c>
      <c r="BA216" s="4">
        <f t="shared" si="132"/>
        <v>0</v>
      </c>
      <c r="BB216" s="4">
        <f t="shared" si="132"/>
        <v>0</v>
      </c>
      <c r="BC216" s="4">
        <f t="shared" si="132"/>
        <v>0</v>
      </c>
      <c r="BD216" s="4">
        <f t="shared" si="132"/>
        <v>0</v>
      </c>
      <c r="BE216" s="4">
        <f t="shared" si="132"/>
        <v>0</v>
      </c>
      <c r="BF216" s="4">
        <f t="shared" si="132"/>
        <v>0</v>
      </c>
      <c r="BG216" s="4">
        <f t="shared" si="132"/>
        <v>0</v>
      </c>
      <c r="BH216" s="4">
        <f t="shared" si="132"/>
        <v>0.1057145273</v>
      </c>
      <c r="BI216" s="4"/>
      <c r="BJ216" s="4">
        <f t="shared" ref="BJ216:BV216" si="133">BJ116/$E16</f>
        <v>0</v>
      </c>
      <c r="BK216" s="4">
        <f t="shared" si="133"/>
        <v>0.2265792474</v>
      </c>
      <c r="BL216" s="4">
        <f t="shared" si="133"/>
        <v>0.008305332977</v>
      </c>
      <c r="BM216" s="4">
        <f t="shared" si="133"/>
        <v>0</v>
      </c>
      <c r="BN216" s="4">
        <f t="shared" si="133"/>
        <v>0</v>
      </c>
      <c r="BO216" s="4">
        <f t="shared" si="133"/>
        <v>0</v>
      </c>
      <c r="BP216" s="4">
        <f t="shared" si="133"/>
        <v>0</v>
      </c>
      <c r="BQ216" s="4">
        <f t="shared" si="133"/>
        <v>0</v>
      </c>
      <c r="BR216" s="4">
        <f t="shared" si="133"/>
        <v>0</v>
      </c>
      <c r="BS216" s="4">
        <f t="shared" si="133"/>
        <v>0</v>
      </c>
      <c r="BT216" s="4">
        <f t="shared" si="133"/>
        <v>1.551955207</v>
      </c>
      <c r="BU216" s="4">
        <f t="shared" si="133"/>
        <v>3.265898498</v>
      </c>
      <c r="BV216" s="4">
        <f t="shared" si="133"/>
        <v>0.1540836656</v>
      </c>
      <c r="BW216" s="4"/>
      <c r="BX216" s="4">
        <f t="shared" ref="BX216:CG216" si="134">BX116/$E16</f>
        <v>0.1647832336</v>
      </c>
      <c r="BY216" s="4">
        <f t="shared" si="134"/>
        <v>0.07547993793</v>
      </c>
      <c r="BZ216" s="4">
        <f t="shared" si="134"/>
        <v>0.1457704916</v>
      </c>
      <c r="CA216" s="4">
        <f t="shared" si="134"/>
        <v>0.08370481533</v>
      </c>
      <c r="CB216" s="4">
        <f t="shared" si="134"/>
        <v>0.09192491995</v>
      </c>
      <c r="CC216" s="4">
        <f t="shared" si="134"/>
        <v>0.08106205443</v>
      </c>
      <c r="CD216" s="4">
        <f t="shared" si="134"/>
        <v>0.08367617861</v>
      </c>
      <c r="CE216" s="4">
        <f t="shared" si="134"/>
        <v>0</v>
      </c>
      <c r="CF216" s="4">
        <f t="shared" si="134"/>
        <v>0</v>
      </c>
      <c r="CG216" s="4">
        <f t="shared" si="134"/>
        <v>0</v>
      </c>
      <c r="CH216" s="4"/>
      <c r="CI216" s="4">
        <f t="shared" ref="CI216:CJ216" si="135">CI116/$E16</f>
        <v>0</v>
      </c>
      <c r="CJ216" s="4">
        <f t="shared" si="135"/>
        <v>0</v>
      </c>
      <c r="CK216" s="4"/>
      <c r="CL216" s="4">
        <f t="shared" ref="CL216:CN216" si="136">CL116/$E16</f>
        <v>0.00614973736</v>
      </c>
      <c r="CM216" s="4">
        <f t="shared" si="136"/>
        <v>0</v>
      </c>
      <c r="CN216" s="4">
        <f t="shared" si="136"/>
        <v>0</v>
      </c>
    </row>
    <row r="217" ht="15.75" customHeight="1">
      <c r="A217" s="15"/>
      <c r="B217" s="4" t="s">
        <v>211</v>
      </c>
      <c r="C217" s="4">
        <f t="shared" ref="C217:AK217" si="137">C117/$E17</f>
        <v>0</v>
      </c>
      <c r="D217" s="4">
        <f t="shared" si="137"/>
        <v>0</v>
      </c>
      <c r="E217" s="4">
        <f t="shared" si="137"/>
        <v>0.05613500731</v>
      </c>
      <c r="F217" s="4">
        <f t="shared" si="137"/>
        <v>0.0939269449</v>
      </c>
      <c r="G217" s="4">
        <f t="shared" si="137"/>
        <v>0.4208905332</v>
      </c>
      <c r="H217" s="4">
        <f t="shared" si="137"/>
        <v>0</v>
      </c>
      <c r="I217" s="4">
        <f t="shared" si="137"/>
        <v>0</v>
      </c>
      <c r="J217" s="4">
        <f t="shared" si="137"/>
        <v>0</v>
      </c>
      <c r="K217" s="4">
        <f t="shared" si="137"/>
        <v>0.20160214</v>
      </c>
      <c r="L217" s="4">
        <f t="shared" si="137"/>
        <v>0.439728931</v>
      </c>
      <c r="M217" s="4">
        <f t="shared" si="137"/>
        <v>0</v>
      </c>
      <c r="N217" s="4">
        <f t="shared" si="137"/>
        <v>0.1167757619</v>
      </c>
      <c r="O217" s="4">
        <f t="shared" si="137"/>
        <v>0.1102495975</v>
      </c>
      <c r="P217" s="4">
        <f t="shared" si="137"/>
        <v>0</v>
      </c>
      <c r="Q217" s="4">
        <f t="shared" si="137"/>
        <v>0</v>
      </c>
      <c r="R217" s="4">
        <f t="shared" si="137"/>
        <v>0</v>
      </c>
      <c r="S217" s="4">
        <f t="shared" si="137"/>
        <v>0</v>
      </c>
      <c r="T217" s="4">
        <f t="shared" si="137"/>
        <v>0</v>
      </c>
      <c r="U217" s="4">
        <f t="shared" si="137"/>
        <v>0</v>
      </c>
      <c r="V217" s="4">
        <f t="shared" si="137"/>
        <v>0.3750987578</v>
      </c>
      <c r="W217" s="4">
        <f t="shared" si="137"/>
        <v>0.08462795721</v>
      </c>
      <c r="X217" s="4">
        <f t="shared" si="137"/>
        <v>0.2711320057</v>
      </c>
      <c r="Y217" s="4">
        <f t="shared" si="137"/>
        <v>0</v>
      </c>
      <c r="Z217" s="4">
        <f t="shared" si="137"/>
        <v>0</v>
      </c>
      <c r="AA217" s="4">
        <f t="shared" si="137"/>
        <v>0</v>
      </c>
      <c r="AB217" s="4">
        <f t="shared" si="137"/>
        <v>0</v>
      </c>
      <c r="AC217" s="4">
        <f t="shared" si="137"/>
        <v>0</v>
      </c>
      <c r="AD217" s="4">
        <f t="shared" si="137"/>
        <v>0</v>
      </c>
      <c r="AE217" s="4">
        <f t="shared" si="137"/>
        <v>0</v>
      </c>
      <c r="AF217" s="4">
        <f t="shared" si="137"/>
        <v>0</v>
      </c>
      <c r="AG217" s="4">
        <f t="shared" si="137"/>
        <v>0</v>
      </c>
      <c r="AH217" s="4">
        <f t="shared" si="137"/>
        <v>0</v>
      </c>
      <c r="AI217" s="4">
        <f t="shared" si="137"/>
        <v>0</v>
      </c>
      <c r="AJ217" s="4">
        <f t="shared" si="137"/>
        <v>0</v>
      </c>
      <c r="AK217" s="4">
        <f t="shared" si="137"/>
        <v>0.0956366957</v>
      </c>
      <c r="AL217" s="4"/>
      <c r="AM217" s="4">
        <f t="shared" si="138"/>
        <v>0.008177257925</v>
      </c>
      <c r="AN217" s="4"/>
      <c r="AO217" s="4">
        <f t="shared" ref="AO217:BH217" si="139">AO117/$E17</f>
        <v>0.1651375947</v>
      </c>
      <c r="AP217" s="4">
        <f t="shared" si="139"/>
        <v>0.1746980056</v>
      </c>
      <c r="AQ217" s="4">
        <f t="shared" si="139"/>
        <v>0.08364671523</v>
      </c>
      <c r="AR217" s="4">
        <f t="shared" si="139"/>
        <v>0.0666071404</v>
      </c>
      <c r="AS217" s="4">
        <f t="shared" si="139"/>
        <v>6.264394385</v>
      </c>
      <c r="AT217" s="4">
        <f t="shared" si="139"/>
        <v>0</v>
      </c>
      <c r="AU217" s="4">
        <f t="shared" si="139"/>
        <v>1.985646349</v>
      </c>
      <c r="AV217" s="4">
        <f t="shared" si="139"/>
        <v>2.010139742</v>
      </c>
      <c r="AW217" s="4">
        <f t="shared" si="139"/>
        <v>0</v>
      </c>
      <c r="AX217" s="4">
        <f t="shared" si="139"/>
        <v>0</v>
      </c>
      <c r="AY217" s="4">
        <f t="shared" si="139"/>
        <v>0</v>
      </c>
      <c r="AZ217" s="4">
        <f t="shared" si="139"/>
        <v>0</v>
      </c>
      <c r="BA217" s="4">
        <f t="shared" si="139"/>
        <v>0</v>
      </c>
      <c r="BB217" s="4">
        <f t="shared" si="139"/>
        <v>0</v>
      </c>
      <c r="BC217" s="4">
        <f t="shared" si="139"/>
        <v>0</v>
      </c>
      <c r="BD217" s="4">
        <f t="shared" si="139"/>
        <v>0</v>
      </c>
      <c r="BE217" s="4">
        <f t="shared" si="139"/>
        <v>0</v>
      </c>
      <c r="BF217" s="4">
        <f t="shared" si="139"/>
        <v>0</v>
      </c>
      <c r="BG217" s="4">
        <f t="shared" si="139"/>
        <v>0</v>
      </c>
      <c r="BH217" s="4">
        <f t="shared" si="139"/>
        <v>0.2079219178</v>
      </c>
      <c r="BI217" s="4"/>
      <c r="BJ217" s="4">
        <f t="shared" ref="BJ217:BV217" si="140">BJ117/$E17</f>
        <v>0</v>
      </c>
      <c r="BK217" s="4">
        <f t="shared" si="140"/>
        <v>0.3760459641</v>
      </c>
      <c r="BL217" s="4">
        <f t="shared" si="140"/>
        <v>0</v>
      </c>
      <c r="BM217" s="4">
        <f t="shared" si="140"/>
        <v>0</v>
      </c>
      <c r="BN217" s="4">
        <f t="shared" si="140"/>
        <v>0</v>
      </c>
      <c r="BO217" s="4">
        <f t="shared" si="140"/>
        <v>0</v>
      </c>
      <c r="BP217" s="4">
        <f t="shared" si="140"/>
        <v>0</v>
      </c>
      <c r="BQ217" s="4">
        <f t="shared" si="140"/>
        <v>0</v>
      </c>
      <c r="BR217" s="4">
        <f t="shared" si="140"/>
        <v>0</v>
      </c>
      <c r="BS217" s="4">
        <f t="shared" si="140"/>
        <v>0</v>
      </c>
      <c r="BT217" s="4">
        <f t="shared" si="140"/>
        <v>2.846016701</v>
      </c>
      <c r="BU217" s="4">
        <f t="shared" si="140"/>
        <v>5.058108354</v>
      </c>
      <c r="BV217" s="4">
        <f t="shared" si="140"/>
        <v>0.228976981</v>
      </c>
      <c r="BW217" s="4"/>
      <c r="BX217" s="4">
        <f t="shared" ref="BX217:CG217" si="141">BX117/$E17</f>
        <v>0.2259159405</v>
      </c>
      <c r="BY217" s="4">
        <f t="shared" si="141"/>
        <v>0.1306811557</v>
      </c>
      <c r="BZ217" s="4">
        <f t="shared" si="141"/>
        <v>0.2484280214</v>
      </c>
      <c r="CA217" s="4">
        <f t="shared" si="141"/>
        <v>0.07687723178</v>
      </c>
      <c r="CB217" s="4">
        <f t="shared" si="141"/>
        <v>0.1523908631</v>
      </c>
      <c r="CC217" s="4">
        <f t="shared" si="141"/>
        <v>0.1558081922</v>
      </c>
      <c r="CD217" s="4">
        <f t="shared" si="141"/>
        <v>0.2082079625</v>
      </c>
      <c r="CE217" s="4">
        <f t="shared" si="141"/>
        <v>0</v>
      </c>
      <c r="CF217" s="4">
        <f t="shared" si="141"/>
        <v>0</v>
      </c>
      <c r="CG217" s="4">
        <f t="shared" si="141"/>
        <v>0</v>
      </c>
      <c r="CH217" s="4"/>
      <c r="CI217" s="4">
        <f t="shared" ref="CI217:CJ217" si="142">CI117/$E17</f>
        <v>0</v>
      </c>
      <c r="CJ217" s="4">
        <f t="shared" si="142"/>
        <v>0</v>
      </c>
      <c r="CK217" s="4"/>
      <c r="CL217" s="4">
        <f t="shared" ref="CL217:CN217" si="143">CL117/$E17</f>
        <v>0.01600039974</v>
      </c>
      <c r="CM217" s="4">
        <f t="shared" si="143"/>
        <v>0</v>
      </c>
      <c r="CN217" s="4">
        <f t="shared" si="143"/>
        <v>0</v>
      </c>
    </row>
    <row r="218" ht="15.75" customHeight="1">
      <c r="A218" s="16"/>
      <c r="B218" s="4" t="s">
        <v>219</v>
      </c>
      <c r="C218" s="4">
        <f t="shared" ref="C218:AD218" si="144">C118/$E18</f>
        <v>0</v>
      </c>
      <c r="D218" s="4">
        <f t="shared" si="144"/>
        <v>0</v>
      </c>
      <c r="E218" s="4">
        <f t="shared" si="144"/>
        <v>0</v>
      </c>
      <c r="F218" s="4">
        <f t="shared" si="144"/>
        <v>0</v>
      </c>
      <c r="G218" s="4">
        <f t="shared" si="144"/>
        <v>0</v>
      </c>
      <c r="H218" s="4">
        <f t="shared" si="144"/>
        <v>0</v>
      </c>
      <c r="I218" s="4">
        <f t="shared" si="144"/>
        <v>0</v>
      </c>
      <c r="J218" s="4">
        <f t="shared" si="144"/>
        <v>0</v>
      </c>
      <c r="K218" s="4">
        <f t="shared" si="144"/>
        <v>0</v>
      </c>
      <c r="L218" s="4">
        <f t="shared" si="144"/>
        <v>0</v>
      </c>
      <c r="M218" s="4">
        <f t="shared" si="144"/>
        <v>0</v>
      </c>
      <c r="N218" s="4">
        <f t="shared" si="144"/>
        <v>0</v>
      </c>
      <c r="O218" s="4">
        <f t="shared" si="144"/>
        <v>0</v>
      </c>
      <c r="P218" s="4">
        <f t="shared" si="144"/>
        <v>0</v>
      </c>
      <c r="Q218" s="4">
        <f t="shared" si="144"/>
        <v>0</v>
      </c>
      <c r="R218" s="4">
        <f t="shared" si="144"/>
        <v>0</v>
      </c>
      <c r="S218" s="4">
        <f t="shared" si="144"/>
        <v>0</v>
      </c>
      <c r="T218" s="4">
        <f t="shared" si="144"/>
        <v>0</v>
      </c>
      <c r="U218" s="4">
        <f t="shared" si="144"/>
        <v>0</v>
      </c>
      <c r="V218" s="4">
        <f t="shared" si="144"/>
        <v>0</v>
      </c>
      <c r="W218" s="4">
        <f t="shared" si="144"/>
        <v>0</v>
      </c>
      <c r="X218" s="4">
        <f t="shared" si="144"/>
        <v>0.1006895989</v>
      </c>
      <c r="Y218" s="4">
        <f t="shared" si="144"/>
        <v>0.2544420415</v>
      </c>
      <c r="Z218" s="4">
        <f t="shared" si="144"/>
        <v>0.1119467</v>
      </c>
      <c r="AA218" s="4">
        <f t="shared" si="144"/>
        <v>0.1703513282</v>
      </c>
      <c r="AB218" s="4">
        <f t="shared" si="144"/>
        <v>0.1517725094</v>
      </c>
      <c r="AC218" s="4">
        <f t="shared" si="144"/>
        <v>0.1887623944</v>
      </c>
      <c r="AD218" s="4">
        <f t="shared" si="144"/>
        <v>0</v>
      </c>
      <c r="AE218" s="4" t="str">
        <f>#REF!/$E18</f>
        <v>#REF!</v>
      </c>
      <c r="AF218" s="4">
        <f t="shared" ref="AF218:AK218" si="145">AF118/$E18</f>
        <v>0.1893903329</v>
      </c>
      <c r="AG218" s="4">
        <f t="shared" si="145"/>
        <v>0.03196909726</v>
      </c>
      <c r="AH218" s="4">
        <f t="shared" si="145"/>
        <v>0.1335568522</v>
      </c>
      <c r="AI218" s="4">
        <f t="shared" si="145"/>
        <v>0</v>
      </c>
      <c r="AJ218" s="4">
        <f t="shared" si="145"/>
        <v>0</v>
      </c>
      <c r="AK218" s="4">
        <f t="shared" si="145"/>
        <v>0.03183489525</v>
      </c>
      <c r="AL218" s="4"/>
      <c r="AM218" s="4">
        <f t="shared" si="138"/>
        <v>0</v>
      </c>
      <c r="AN218" s="4"/>
      <c r="AO218" s="4">
        <f t="shared" ref="AO218:BH218" si="146">AO118/$E18</f>
        <v>0</v>
      </c>
      <c r="AP218" s="4">
        <f t="shared" si="146"/>
        <v>0.07701518387</v>
      </c>
      <c r="AQ218" s="4">
        <f t="shared" si="146"/>
        <v>0.02045900718</v>
      </c>
      <c r="AR218" s="4">
        <f t="shared" si="146"/>
        <v>0.03611530492</v>
      </c>
      <c r="AS218" s="4">
        <f t="shared" si="146"/>
        <v>18.28618399</v>
      </c>
      <c r="AT218" s="4">
        <f t="shared" si="146"/>
        <v>0</v>
      </c>
      <c r="AU218" s="4">
        <f t="shared" si="146"/>
        <v>7.48251384</v>
      </c>
      <c r="AV218" s="4">
        <f t="shared" si="146"/>
        <v>7.48251384</v>
      </c>
      <c r="AW218" s="4">
        <f t="shared" si="146"/>
        <v>0</v>
      </c>
      <c r="AX218" s="4">
        <f t="shared" si="146"/>
        <v>0.1397686829</v>
      </c>
      <c r="AY218" s="4">
        <f t="shared" si="146"/>
        <v>0</v>
      </c>
      <c r="AZ218" s="4">
        <f t="shared" si="146"/>
        <v>0</v>
      </c>
      <c r="BA218" s="4">
        <f t="shared" si="146"/>
        <v>0</v>
      </c>
      <c r="BB218" s="4">
        <f t="shared" si="146"/>
        <v>0.007451385772</v>
      </c>
      <c r="BC218" s="4">
        <f t="shared" si="146"/>
        <v>0</v>
      </c>
      <c r="BD218" s="4">
        <f t="shared" si="146"/>
        <v>0.1835294224</v>
      </c>
      <c r="BE218" s="4">
        <f t="shared" si="146"/>
        <v>0</v>
      </c>
      <c r="BF218" s="4">
        <f t="shared" si="146"/>
        <v>0</v>
      </c>
      <c r="BG218" s="4">
        <f t="shared" si="146"/>
        <v>0</v>
      </c>
      <c r="BH218" s="4">
        <f t="shared" si="146"/>
        <v>0</v>
      </c>
      <c r="BI218" s="4"/>
      <c r="BJ218" s="4">
        <f t="shared" ref="BJ218:BV218" si="147">BJ118/$E18</f>
        <v>0</v>
      </c>
      <c r="BK218" s="4">
        <f t="shared" si="147"/>
        <v>0.006693325716</v>
      </c>
      <c r="BL218" s="4">
        <f t="shared" si="147"/>
        <v>0</v>
      </c>
      <c r="BM218" s="4">
        <f t="shared" si="147"/>
        <v>0.05489361316</v>
      </c>
      <c r="BN218" s="4">
        <f t="shared" si="147"/>
        <v>0</v>
      </c>
      <c r="BO218" s="4">
        <f t="shared" si="147"/>
        <v>0</v>
      </c>
      <c r="BP218" s="4">
        <f t="shared" si="147"/>
        <v>0</v>
      </c>
      <c r="BQ218" s="4">
        <f t="shared" si="147"/>
        <v>0</v>
      </c>
      <c r="BR218" s="4">
        <f t="shared" si="147"/>
        <v>0</v>
      </c>
      <c r="BS218" s="4">
        <f t="shared" si="147"/>
        <v>0</v>
      </c>
      <c r="BT218" s="4">
        <f t="shared" si="147"/>
        <v>0.7622692836</v>
      </c>
      <c r="BU218" s="4">
        <f t="shared" si="147"/>
        <v>0.4630686017</v>
      </c>
      <c r="BV218" s="4">
        <f t="shared" si="147"/>
        <v>0.3702384353</v>
      </c>
      <c r="BW218" s="4"/>
      <c r="BX218" s="4">
        <f t="shared" ref="BX218:CG218" si="148">BX118/$E18</f>
        <v>0.09768909563</v>
      </c>
      <c r="BY218" s="4">
        <f t="shared" si="148"/>
        <v>0</v>
      </c>
      <c r="BZ218" s="4">
        <f t="shared" si="148"/>
        <v>0.05186454664</v>
      </c>
      <c r="CA218" s="4">
        <f t="shared" si="148"/>
        <v>0.05508630187</v>
      </c>
      <c r="CB218" s="4">
        <f t="shared" si="148"/>
        <v>0.004557881422</v>
      </c>
      <c r="CC218" s="4">
        <f t="shared" si="148"/>
        <v>0.4953868056</v>
      </c>
      <c r="CD218" s="4">
        <f t="shared" si="148"/>
        <v>0.1722292497</v>
      </c>
      <c r="CE218" s="4">
        <f t="shared" si="148"/>
        <v>0</v>
      </c>
      <c r="CF218" s="4">
        <f t="shared" si="148"/>
        <v>0</v>
      </c>
      <c r="CG218" s="4">
        <f t="shared" si="148"/>
        <v>0</v>
      </c>
      <c r="CH218" s="4"/>
      <c r="CI218" s="4">
        <f t="shared" ref="CI218:CJ218" si="149">CI118/$E18</f>
        <v>0</v>
      </c>
      <c r="CJ218" s="4">
        <f t="shared" si="149"/>
        <v>0</v>
      </c>
      <c r="CK218" s="4"/>
      <c r="CL218" s="4">
        <f t="shared" ref="CL218:CN218" si="150">CL118/$E18</f>
        <v>0.005945240135</v>
      </c>
      <c r="CM218" s="4">
        <f t="shared" si="150"/>
        <v>0</v>
      </c>
      <c r="CN218" s="4">
        <f t="shared" si="150"/>
        <v>0.004731981339</v>
      </c>
    </row>
    <row r="219" ht="15.75" customHeight="1">
      <c r="A219" s="8" t="s">
        <v>15</v>
      </c>
      <c r="B219" s="4" t="s">
        <v>212</v>
      </c>
      <c r="C219" s="4" t="str">
        <f t="shared" ref="C219:AK219" si="151">C119/$E19</f>
        <v>#DIV/0!</v>
      </c>
      <c r="D219" s="4" t="str">
        <f t="shared" si="151"/>
        <v>#DIV/0!</v>
      </c>
      <c r="E219" s="4" t="str">
        <f t="shared" si="151"/>
        <v>#DIV/0!</v>
      </c>
      <c r="F219" s="4" t="str">
        <f t="shared" si="151"/>
        <v>#DIV/0!</v>
      </c>
      <c r="G219" s="4" t="str">
        <f t="shared" si="151"/>
        <v>#DIV/0!</v>
      </c>
      <c r="H219" s="4" t="str">
        <f t="shared" si="151"/>
        <v>#DIV/0!</v>
      </c>
      <c r="I219" s="4" t="str">
        <f t="shared" si="151"/>
        <v>#DIV/0!</v>
      </c>
      <c r="J219" s="4" t="str">
        <f t="shared" si="151"/>
        <v>#DIV/0!</v>
      </c>
      <c r="K219" s="4" t="str">
        <f t="shared" si="151"/>
        <v>#DIV/0!</v>
      </c>
      <c r="L219" s="4" t="str">
        <f t="shared" si="151"/>
        <v>#DIV/0!</v>
      </c>
      <c r="M219" s="4" t="str">
        <f t="shared" si="151"/>
        <v>#DIV/0!</v>
      </c>
      <c r="N219" s="4" t="str">
        <f t="shared" si="151"/>
        <v>#DIV/0!</v>
      </c>
      <c r="O219" s="4" t="str">
        <f t="shared" si="151"/>
        <v>#DIV/0!</v>
      </c>
      <c r="P219" s="4" t="str">
        <f t="shared" si="151"/>
        <v>#DIV/0!</v>
      </c>
      <c r="Q219" s="4" t="str">
        <f t="shared" si="151"/>
        <v>#DIV/0!</v>
      </c>
      <c r="R219" s="4" t="str">
        <f t="shared" si="151"/>
        <v>#DIV/0!</v>
      </c>
      <c r="S219" s="4" t="str">
        <f t="shared" si="151"/>
        <v>#DIV/0!</v>
      </c>
      <c r="T219" s="4" t="str">
        <f t="shared" si="151"/>
        <v>#DIV/0!</v>
      </c>
      <c r="U219" s="4" t="str">
        <f t="shared" si="151"/>
        <v>#DIV/0!</v>
      </c>
      <c r="V219" s="4" t="str">
        <f t="shared" si="151"/>
        <v>#DIV/0!</v>
      </c>
      <c r="W219" s="4" t="str">
        <f t="shared" si="151"/>
        <v>#DIV/0!</v>
      </c>
      <c r="X219" s="4" t="str">
        <f t="shared" si="151"/>
        <v>#DIV/0!</v>
      </c>
      <c r="Y219" s="4" t="str">
        <f t="shared" si="151"/>
        <v>#DIV/0!</v>
      </c>
      <c r="Z219" s="4" t="str">
        <f t="shared" si="151"/>
        <v>#DIV/0!</v>
      </c>
      <c r="AA219" s="4" t="str">
        <f t="shared" si="151"/>
        <v>#DIV/0!</v>
      </c>
      <c r="AB219" s="4" t="str">
        <f t="shared" si="151"/>
        <v>#DIV/0!</v>
      </c>
      <c r="AC219" s="4" t="str">
        <f t="shared" si="151"/>
        <v>#DIV/0!</v>
      </c>
      <c r="AD219" s="4" t="str">
        <f t="shared" si="151"/>
        <v>#DIV/0!</v>
      </c>
      <c r="AE219" s="4" t="str">
        <f t="shared" si="151"/>
        <v>#DIV/0!</v>
      </c>
      <c r="AF219" s="4" t="str">
        <f t="shared" si="151"/>
        <v>#DIV/0!</v>
      </c>
      <c r="AG219" s="4" t="str">
        <f t="shared" si="151"/>
        <v>#DIV/0!</v>
      </c>
      <c r="AH219" s="4" t="str">
        <f t="shared" si="151"/>
        <v>#DIV/0!</v>
      </c>
      <c r="AI219" s="4" t="str">
        <f t="shared" si="151"/>
        <v>#DIV/0!</v>
      </c>
      <c r="AJ219" s="4" t="str">
        <f t="shared" si="151"/>
        <v>#DIV/0!</v>
      </c>
      <c r="AK219" s="4" t="str">
        <f t="shared" si="151"/>
        <v>#DIV/0!</v>
      </c>
      <c r="AL219" s="4"/>
      <c r="AM219" s="4" t="str">
        <f t="shared" si="138"/>
        <v>#DIV/0!</v>
      </c>
      <c r="AN219" s="4"/>
      <c r="AO219" s="4" t="str">
        <f t="shared" ref="AO219:BH219" si="152">AO119/$E19</f>
        <v>#DIV/0!</v>
      </c>
      <c r="AP219" s="4" t="str">
        <f t="shared" si="152"/>
        <v>#DIV/0!</v>
      </c>
      <c r="AQ219" s="4" t="str">
        <f t="shared" si="152"/>
        <v>#DIV/0!</v>
      </c>
      <c r="AR219" s="4" t="str">
        <f t="shared" si="152"/>
        <v>#DIV/0!</v>
      </c>
      <c r="AS219" s="4" t="str">
        <f t="shared" si="152"/>
        <v>#DIV/0!</v>
      </c>
      <c r="AT219" s="4" t="str">
        <f t="shared" si="152"/>
        <v>#DIV/0!</v>
      </c>
      <c r="AU219" s="4" t="str">
        <f t="shared" si="152"/>
        <v>#DIV/0!</v>
      </c>
      <c r="AV219" s="4" t="str">
        <f t="shared" si="152"/>
        <v>#DIV/0!</v>
      </c>
      <c r="AW219" s="4" t="str">
        <f t="shared" si="152"/>
        <v>#DIV/0!</v>
      </c>
      <c r="AX219" s="4" t="str">
        <f t="shared" si="152"/>
        <v>#DIV/0!</v>
      </c>
      <c r="AY219" s="4" t="str">
        <f t="shared" si="152"/>
        <v>#DIV/0!</v>
      </c>
      <c r="AZ219" s="4" t="str">
        <f t="shared" si="152"/>
        <v>#DIV/0!</v>
      </c>
      <c r="BA219" s="4" t="str">
        <f t="shared" si="152"/>
        <v>#DIV/0!</v>
      </c>
      <c r="BB219" s="4" t="str">
        <f t="shared" si="152"/>
        <v>#DIV/0!</v>
      </c>
      <c r="BC219" s="4" t="str">
        <f t="shared" si="152"/>
        <v>#DIV/0!</v>
      </c>
      <c r="BD219" s="4" t="str">
        <f t="shared" si="152"/>
        <v>#DIV/0!</v>
      </c>
      <c r="BE219" s="4" t="str">
        <f t="shared" si="152"/>
        <v>#DIV/0!</v>
      </c>
      <c r="BF219" s="4" t="str">
        <f t="shared" si="152"/>
        <v>#DIV/0!</v>
      </c>
      <c r="BG219" s="4" t="str">
        <f t="shared" si="152"/>
        <v>#DIV/0!</v>
      </c>
      <c r="BH219" s="4" t="str">
        <f t="shared" si="152"/>
        <v>#DIV/0!</v>
      </c>
      <c r="BI219" s="4"/>
      <c r="BJ219" s="4" t="str">
        <f t="shared" ref="BJ219:BV219" si="153">BJ119/$E19</f>
        <v>#DIV/0!</v>
      </c>
      <c r="BK219" s="4" t="str">
        <f t="shared" si="153"/>
        <v>#DIV/0!</v>
      </c>
      <c r="BL219" s="4" t="str">
        <f t="shared" si="153"/>
        <v>#DIV/0!</v>
      </c>
      <c r="BM219" s="4" t="str">
        <f t="shared" si="153"/>
        <v>#DIV/0!</v>
      </c>
      <c r="BN219" s="4" t="str">
        <f t="shared" si="153"/>
        <v>#DIV/0!</v>
      </c>
      <c r="BO219" s="4" t="str">
        <f t="shared" si="153"/>
        <v>#DIV/0!</v>
      </c>
      <c r="BP219" s="4" t="str">
        <f t="shared" si="153"/>
        <v>#DIV/0!</v>
      </c>
      <c r="BQ219" s="4" t="str">
        <f t="shared" si="153"/>
        <v>#DIV/0!</v>
      </c>
      <c r="BR219" s="4" t="str">
        <f t="shared" si="153"/>
        <v>#DIV/0!</v>
      </c>
      <c r="BS219" s="4" t="str">
        <f t="shared" si="153"/>
        <v>#DIV/0!</v>
      </c>
      <c r="BT219" s="4" t="str">
        <f t="shared" si="153"/>
        <v>#DIV/0!</v>
      </c>
      <c r="BU219" s="4" t="str">
        <f t="shared" si="153"/>
        <v>#DIV/0!</v>
      </c>
      <c r="BV219" s="4" t="str">
        <f t="shared" si="153"/>
        <v>#DIV/0!</v>
      </c>
      <c r="BW219" s="4"/>
      <c r="BX219" s="4" t="str">
        <f t="shared" ref="BX219:CG219" si="154">BX119/$E19</f>
        <v>#DIV/0!</v>
      </c>
      <c r="BY219" s="4" t="str">
        <f t="shared" si="154"/>
        <v>#DIV/0!</v>
      </c>
      <c r="BZ219" s="4" t="str">
        <f t="shared" si="154"/>
        <v>#DIV/0!</v>
      </c>
      <c r="CA219" s="4" t="str">
        <f t="shared" si="154"/>
        <v>#DIV/0!</v>
      </c>
      <c r="CB219" s="4" t="str">
        <f t="shared" si="154"/>
        <v>#DIV/0!</v>
      </c>
      <c r="CC219" s="4" t="str">
        <f t="shared" si="154"/>
        <v>#DIV/0!</v>
      </c>
      <c r="CD219" s="4" t="str">
        <f t="shared" si="154"/>
        <v>#DIV/0!</v>
      </c>
      <c r="CE219" s="4" t="str">
        <f t="shared" si="154"/>
        <v>#DIV/0!</v>
      </c>
      <c r="CF219" s="4" t="str">
        <f t="shared" si="154"/>
        <v>#DIV/0!</v>
      </c>
      <c r="CG219" s="4" t="str">
        <f t="shared" si="154"/>
        <v>#DIV/0!</v>
      </c>
      <c r="CH219" s="4"/>
      <c r="CI219" s="4" t="str">
        <f t="shared" ref="CI219:CJ219" si="155">CI119/$E19</f>
        <v>#DIV/0!</v>
      </c>
      <c r="CJ219" s="4" t="str">
        <f t="shared" si="155"/>
        <v>#DIV/0!</v>
      </c>
      <c r="CK219" s="4"/>
      <c r="CL219" s="4" t="str">
        <f t="shared" ref="CL219:CN219" si="156">CL119/$E19</f>
        <v>#DIV/0!</v>
      </c>
      <c r="CM219" s="4" t="str">
        <f t="shared" si="156"/>
        <v>#DIV/0!</v>
      </c>
      <c r="CN219" s="4" t="str">
        <f t="shared" si="156"/>
        <v>#DIV/0!</v>
      </c>
    </row>
    <row r="220" ht="15.75" customHeight="1">
      <c r="A220" s="15"/>
      <c r="B220" s="4" t="s">
        <v>213</v>
      </c>
      <c r="C220" s="4" t="str">
        <f t="shared" ref="C220:AC220" si="157">C120/$E20</f>
        <v>#DIV/0!</v>
      </c>
      <c r="D220" s="4" t="str">
        <f t="shared" si="157"/>
        <v>#DIV/0!</v>
      </c>
      <c r="E220" s="4" t="str">
        <f t="shared" si="157"/>
        <v>#DIV/0!</v>
      </c>
      <c r="F220" s="4" t="str">
        <f t="shared" si="157"/>
        <v>#DIV/0!</v>
      </c>
      <c r="G220" s="4" t="str">
        <f t="shared" si="157"/>
        <v>#DIV/0!</v>
      </c>
      <c r="H220" s="4" t="str">
        <f t="shared" si="157"/>
        <v>#DIV/0!</v>
      </c>
      <c r="I220" s="4" t="str">
        <f t="shared" si="157"/>
        <v>#DIV/0!</v>
      </c>
      <c r="J220" s="4" t="str">
        <f t="shared" si="157"/>
        <v>#DIV/0!</v>
      </c>
      <c r="K220" s="4" t="str">
        <f t="shared" si="157"/>
        <v>#DIV/0!</v>
      </c>
      <c r="L220" s="4" t="str">
        <f t="shared" si="157"/>
        <v>#DIV/0!</v>
      </c>
      <c r="M220" s="4" t="str">
        <f t="shared" si="157"/>
        <v>#DIV/0!</v>
      </c>
      <c r="N220" s="4" t="str">
        <f t="shared" si="157"/>
        <v>#DIV/0!</v>
      </c>
      <c r="O220" s="4" t="str">
        <f t="shared" si="157"/>
        <v>#DIV/0!</v>
      </c>
      <c r="P220" s="4" t="str">
        <f t="shared" si="157"/>
        <v>#DIV/0!</v>
      </c>
      <c r="Q220" s="4" t="str">
        <f t="shared" si="157"/>
        <v>#DIV/0!</v>
      </c>
      <c r="R220" s="4" t="str">
        <f t="shared" si="157"/>
        <v>#DIV/0!</v>
      </c>
      <c r="S220" s="4" t="str">
        <f t="shared" si="157"/>
        <v>#DIV/0!</v>
      </c>
      <c r="T220" s="4" t="str">
        <f t="shared" si="157"/>
        <v>#DIV/0!</v>
      </c>
      <c r="U220" s="4" t="str">
        <f t="shared" si="157"/>
        <v>#DIV/0!</v>
      </c>
      <c r="V220" s="4" t="str">
        <f t="shared" si="157"/>
        <v>#DIV/0!</v>
      </c>
      <c r="W220" s="4" t="str">
        <f t="shared" si="157"/>
        <v>#DIV/0!</v>
      </c>
      <c r="X220" s="4" t="str">
        <f t="shared" si="157"/>
        <v>#DIV/0!</v>
      </c>
      <c r="Y220" s="4" t="str">
        <f t="shared" si="157"/>
        <v>#DIV/0!</v>
      </c>
      <c r="Z220" s="4" t="str">
        <f t="shared" si="157"/>
        <v>#DIV/0!</v>
      </c>
      <c r="AA220" s="4" t="str">
        <f t="shared" si="157"/>
        <v>#DIV/0!</v>
      </c>
      <c r="AB220" s="4" t="str">
        <f t="shared" si="157"/>
        <v>#DIV/0!</v>
      </c>
      <c r="AC220" s="4" t="str">
        <f t="shared" si="157"/>
        <v>#DIV/0!</v>
      </c>
      <c r="AD220" s="4" t="str">
        <f>AE118/$E20</f>
        <v>#DIV/0!</v>
      </c>
      <c r="AE220" s="4" t="str">
        <f t="shared" ref="AE220:AK220" si="158">AE120/$E20</f>
        <v>#DIV/0!</v>
      </c>
      <c r="AF220" s="4" t="str">
        <f t="shared" si="158"/>
        <v>#DIV/0!</v>
      </c>
      <c r="AG220" s="4" t="str">
        <f t="shared" si="158"/>
        <v>#DIV/0!</v>
      </c>
      <c r="AH220" s="4" t="str">
        <f t="shared" si="158"/>
        <v>#DIV/0!</v>
      </c>
      <c r="AI220" s="4" t="str">
        <f t="shared" si="158"/>
        <v>#DIV/0!</v>
      </c>
      <c r="AJ220" s="4" t="str">
        <f t="shared" si="158"/>
        <v>#DIV/0!</v>
      </c>
      <c r="AK220" s="4" t="str">
        <f t="shared" si="158"/>
        <v>#DIV/0!</v>
      </c>
      <c r="AL220" s="4"/>
      <c r="AM220" s="4" t="str">
        <f t="shared" si="138"/>
        <v>#DIV/0!</v>
      </c>
      <c r="AN220" s="4"/>
      <c r="AO220" s="4" t="str">
        <f t="shared" ref="AO220:BH220" si="159">AO120/$E20</f>
        <v>#DIV/0!</v>
      </c>
      <c r="AP220" s="4" t="str">
        <f t="shared" si="159"/>
        <v>#DIV/0!</v>
      </c>
      <c r="AQ220" s="4" t="str">
        <f t="shared" si="159"/>
        <v>#DIV/0!</v>
      </c>
      <c r="AR220" s="4" t="str">
        <f t="shared" si="159"/>
        <v>#DIV/0!</v>
      </c>
      <c r="AS220" s="4" t="str">
        <f t="shared" si="159"/>
        <v>#DIV/0!</v>
      </c>
      <c r="AT220" s="4" t="str">
        <f t="shared" si="159"/>
        <v>#DIV/0!</v>
      </c>
      <c r="AU220" s="4" t="str">
        <f t="shared" si="159"/>
        <v>#DIV/0!</v>
      </c>
      <c r="AV220" s="4" t="str">
        <f t="shared" si="159"/>
        <v>#DIV/0!</v>
      </c>
      <c r="AW220" s="4" t="str">
        <f t="shared" si="159"/>
        <v>#DIV/0!</v>
      </c>
      <c r="AX220" s="4" t="str">
        <f t="shared" si="159"/>
        <v>#DIV/0!</v>
      </c>
      <c r="AY220" s="4" t="str">
        <f t="shared" si="159"/>
        <v>#DIV/0!</v>
      </c>
      <c r="AZ220" s="4" t="str">
        <f t="shared" si="159"/>
        <v>#DIV/0!</v>
      </c>
      <c r="BA220" s="4" t="str">
        <f t="shared" si="159"/>
        <v>#DIV/0!</v>
      </c>
      <c r="BB220" s="4" t="str">
        <f t="shared" si="159"/>
        <v>#DIV/0!</v>
      </c>
      <c r="BC220" s="4" t="str">
        <f t="shared" si="159"/>
        <v>#DIV/0!</v>
      </c>
      <c r="BD220" s="4" t="str">
        <f t="shared" si="159"/>
        <v>#DIV/0!</v>
      </c>
      <c r="BE220" s="4" t="str">
        <f t="shared" si="159"/>
        <v>#DIV/0!</v>
      </c>
      <c r="BF220" s="4" t="str">
        <f t="shared" si="159"/>
        <v>#DIV/0!</v>
      </c>
      <c r="BG220" s="4" t="str">
        <f t="shared" si="159"/>
        <v>#DIV/0!</v>
      </c>
      <c r="BH220" s="4" t="str">
        <f t="shared" si="159"/>
        <v>#DIV/0!</v>
      </c>
      <c r="BI220" s="4"/>
      <c r="BJ220" s="4" t="str">
        <f t="shared" ref="BJ220:BV220" si="160">BJ120/$E20</f>
        <v>#DIV/0!</v>
      </c>
      <c r="BK220" s="4" t="str">
        <f t="shared" si="160"/>
        <v>#DIV/0!</v>
      </c>
      <c r="BL220" s="4" t="str">
        <f t="shared" si="160"/>
        <v>#DIV/0!</v>
      </c>
      <c r="BM220" s="4" t="str">
        <f t="shared" si="160"/>
        <v>#DIV/0!</v>
      </c>
      <c r="BN220" s="4" t="str">
        <f t="shared" si="160"/>
        <v>#DIV/0!</v>
      </c>
      <c r="BO220" s="4" t="str">
        <f t="shared" si="160"/>
        <v>#DIV/0!</v>
      </c>
      <c r="BP220" s="4" t="str">
        <f t="shared" si="160"/>
        <v>#DIV/0!</v>
      </c>
      <c r="BQ220" s="4" t="str">
        <f t="shared" si="160"/>
        <v>#DIV/0!</v>
      </c>
      <c r="BR220" s="4" t="str">
        <f t="shared" si="160"/>
        <v>#DIV/0!</v>
      </c>
      <c r="BS220" s="4" t="str">
        <f t="shared" si="160"/>
        <v>#DIV/0!</v>
      </c>
      <c r="BT220" s="4" t="str">
        <f t="shared" si="160"/>
        <v>#DIV/0!</v>
      </c>
      <c r="BU220" s="4" t="str">
        <f t="shared" si="160"/>
        <v>#DIV/0!</v>
      </c>
      <c r="BV220" s="4" t="str">
        <f t="shared" si="160"/>
        <v>#DIV/0!</v>
      </c>
      <c r="BW220" s="4"/>
      <c r="BX220" s="4" t="str">
        <f t="shared" ref="BX220:CG220" si="161">BX120/$E20</f>
        <v>#DIV/0!</v>
      </c>
      <c r="BY220" s="4" t="str">
        <f t="shared" si="161"/>
        <v>#DIV/0!</v>
      </c>
      <c r="BZ220" s="4" t="str">
        <f t="shared" si="161"/>
        <v>#DIV/0!</v>
      </c>
      <c r="CA220" s="4" t="str">
        <f t="shared" si="161"/>
        <v>#DIV/0!</v>
      </c>
      <c r="CB220" s="4" t="str">
        <f t="shared" si="161"/>
        <v>#DIV/0!</v>
      </c>
      <c r="CC220" s="4" t="str">
        <f t="shared" si="161"/>
        <v>#DIV/0!</v>
      </c>
      <c r="CD220" s="4" t="str">
        <f t="shared" si="161"/>
        <v>#DIV/0!</v>
      </c>
      <c r="CE220" s="4" t="str">
        <f t="shared" si="161"/>
        <v>#DIV/0!</v>
      </c>
      <c r="CF220" s="4" t="str">
        <f t="shared" si="161"/>
        <v>#DIV/0!</v>
      </c>
      <c r="CG220" s="4" t="str">
        <f t="shared" si="161"/>
        <v>#DIV/0!</v>
      </c>
      <c r="CH220" s="4"/>
      <c r="CI220" s="4" t="str">
        <f t="shared" ref="CI220:CI298" si="167">CI120/$E20</f>
        <v>#DIV/0!</v>
      </c>
      <c r="CJ220" s="4" t="str">
        <f>#REF!/$E20</f>
        <v>#REF!</v>
      </c>
      <c r="CK220" s="4"/>
      <c r="CL220" s="4" t="str">
        <f t="shared" ref="CL220:CN220" si="162">CL120/$E20</f>
        <v>#DIV/0!</v>
      </c>
      <c r="CM220" s="4" t="str">
        <f t="shared" si="162"/>
        <v>#DIV/0!</v>
      </c>
      <c r="CN220" s="4" t="str">
        <f t="shared" si="162"/>
        <v>#DIV/0!</v>
      </c>
    </row>
    <row r="221" ht="15.75" customHeight="1">
      <c r="A221" s="15"/>
      <c r="B221" s="4" t="s">
        <v>214</v>
      </c>
      <c r="C221" s="4" t="str">
        <f t="shared" ref="C221:AK221" si="163">C121/$E21</f>
        <v>#DIV/0!</v>
      </c>
      <c r="D221" s="4" t="str">
        <f t="shared" si="163"/>
        <v>#DIV/0!</v>
      </c>
      <c r="E221" s="4" t="str">
        <f t="shared" si="163"/>
        <v>#DIV/0!</v>
      </c>
      <c r="F221" s="4" t="str">
        <f t="shared" si="163"/>
        <v>#DIV/0!</v>
      </c>
      <c r="G221" s="4" t="str">
        <f t="shared" si="163"/>
        <v>#DIV/0!</v>
      </c>
      <c r="H221" s="4" t="str">
        <f t="shared" si="163"/>
        <v>#DIV/0!</v>
      </c>
      <c r="I221" s="4" t="str">
        <f t="shared" si="163"/>
        <v>#DIV/0!</v>
      </c>
      <c r="J221" s="4" t="str">
        <f t="shared" si="163"/>
        <v>#DIV/0!</v>
      </c>
      <c r="K221" s="4" t="str">
        <f t="shared" si="163"/>
        <v>#DIV/0!</v>
      </c>
      <c r="L221" s="4" t="str">
        <f t="shared" si="163"/>
        <v>#DIV/0!</v>
      </c>
      <c r="M221" s="4" t="str">
        <f t="shared" si="163"/>
        <v>#DIV/0!</v>
      </c>
      <c r="N221" s="4" t="str">
        <f t="shared" si="163"/>
        <v>#DIV/0!</v>
      </c>
      <c r="O221" s="4" t="str">
        <f t="shared" si="163"/>
        <v>#DIV/0!</v>
      </c>
      <c r="P221" s="4" t="str">
        <f t="shared" si="163"/>
        <v>#DIV/0!</v>
      </c>
      <c r="Q221" s="4" t="str">
        <f t="shared" si="163"/>
        <v>#DIV/0!</v>
      </c>
      <c r="R221" s="4" t="str">
        <f t="shared" si="163"/>
        <v>#DIV/0!</v>
      </c>
      <c r="S221" s="4" t="str">
        <f t="shared" si="163"/>
        <v>#DIV/0!</v>
      </c>
      <c r="T221" s="4" t="str">
        <f t="shared" si="163"/>
        <v>#DIV/0!</v>
      </c>
      <c r="U221" s="4" t="str">
        <f t="shared" si="163"/>
        <v>#DIV/0!</v>
      </c>
      <c r="V221" s="4" t="str">
        <f t="shared" si="163"/>
        <v>#DIV/0!</v>
      </c>
      <c r="W221" s="4" t="str">
        <f t="shared" si="163"/>
        <v>#DIV/0!</v>
      </c>
      <c r="X221" s="4" t="str">
        <f t="shared" si="163"/>
        <v>#DIV/0!</v>
      </c>
      <c r="Y221" s="4" t="str">
        <f t="shared" si="163"/>
        <v>#DIV/0!</v>
      </c>
      <c r="Z221" s="4" t="str">
        <f t="shared" si="163"/>
        <v>#DIV/0!</v>
      </c>
      <c r="AA221" s="4" t="str">
        <f t="shared" si="163"/>
        <v>#DIV/0!</v>
      </c>
      <c r="AB221" s="4" t="str">
        <f t="shared" si="163"/>
        <v>#DIV/0!</v>
      </c>
      <c r="AC221" s="4" t="str">
        <f t="shared" si="163"/>
        <v>#DIV/0!</v>
      </c>
      <c r="AD221" s="4" t="str">
        <f t="shared" si="163"/>
        <v>#DIV/0!</v>
      </c>
      <c r="AE221" s="4" t="str">
        <f t="shared" si="163"/>
        <v>#DIV/0!</v>
      </c>
      <c r="AF221" s="4" t="str">
        <f t="shared" si="163"/>
        <v>#DIV/0!</v>
      </c>
      <c r="AG221" s="4" t="str">
        <f t="shared" si="163"/>
        <v>#DIV/0!</v>
      </c>
      <c r="AH221" s="4" t="str">
        <f t="shared" si="163"/>
        <v>#DIV/0!</v>
      </c>
      <c r="AI221" s="4" t="str">
        <f t="shared" si="163"/>
        <v>#DIV/0!</v>
      </c>
      <c r="AJ221" s="4" t="str">
        <f t="shared" si="163"/>
        <v>#DIV/0!</v>
      </c>
      <c r="AK221" s="4" t="str">
        <f t="shared" si="163"/>
        <v>#DIV/0!</v>
      </c>
      <c r="AL221" s="4"/>
      <c r="AM221" s="4" t="str">
        <f t="shared" si="138"/>
        <v>#DIV/0!</v>
      </c>
      <c r="AN221" s="4"/>
      <c r="AO221" s="4" t="str">
        <f t="shared" ref="AO221:BH221" si="164">AO121/$E21</f>
        <v>#DIV/0!</v>
      </c>
      <c r="AP221" s="4" t="str">
        <f t="shared" si="164"/>
        <v>#DIV/0!</v>
      </c>
      <c r="AQ221" s="4" t="str">
        <f t="shared" si="164"/>
        <v>#DIV/0!</v>
      </c>
      <c r="AR221" s="4" t="str">
        <f t="shared" si="164"/>
        <v>#DIV/0!</v>
      </c>
      <c r="AS221" s="4" t="str">
        <f t="shared" si="164"/>
        <v>#DIV/0!</v>
      </c>
      <c r="AT221" s="4" t="str">
        <f t="shared" si="164"/>
        <v>#DIV/0!</v>
      </c>
      <c r="AU221" s="4" t="str">
        <f t="shared" si="164"/>
        <v>#DIV/0!</v>
      </c>
      <c r="AV221" s="4" t="str">
        <f t="shared" si="164"/>
        <v>#DIV/0!</v>
      </c>
      <c r="AW221" s="4" t="str">
        <f t="shared" si="164"/>
        <v>#DIV/0!</v>
      </c>
      <c r="AX221" s="4" t="str">
        <f t="shared" si="164"/>
        <v>#DIV/0!</v>
      </c>
      <c r="AY221" s="4" t="str">
        <f t="shared" si="164"/>
        <v>#DIV/0!</v>
      </c>
      <c r="AZ221" s="4" t="str">
        <f t="shared" si="164"/>
        <v>#DIV/0!</v>
      </c>
      <c r="BA221" s="4" t="str">
        <f t="shared" si="164"/>
        <v>#DIV/0!</v>
      </c>
      <c r="BB221" s="4" t="str">
        <f t="shared" si="164"/>
        <v>#DIV/0!</v>
      </c>
      <c r="BC221" s="4" t="str">
        <f t="shared" si="164"/>
        <v>#DIV/0!</v>
      </c>
      <c r="BD221" s="4" t="str">
        <f t="shared" si="164"/>
        <v>#DIV/0!</v>
      </c>
      <c r="BE221" s="4" t="str">
        <f t="shared" si="164"/>
        <v>#DIV/0!</v>
      </c>
      <c r="BF221" s="4" t="str">
        <f t="shared" si="164"/>
        <v>#DIV/0!</v>
      </c>
      <c r="BG221" s="4" t="str">
        <f t="shared" si="164"/>
        <v>#DIV/0!</v>
      </c>
      <c r="BH221" s="4" t="str">
        <f t="shared" si="164"/>
        <v>#DIV/0!</v>
      </c>
      <c r="BI221" s="4"/>
      <c r="BJ221" s="4" t="str">
        <f t="shared" ref="BJ221:BV221" si="165">BJ121/$E21</f>
        <v>#DIV/0!</v>
      </c>
      <c r="BK221" s="4" t="str">
        <f t="shared" si="165"/>
        <v>#DIV/0!</v>
      </c>
      <c r="BL221" s="4" t="str">
        <f t="shared" si="165"/>
        <v>#DIV/0!</v>
      </c>
      <c r="BM221" s="4" t="str">
        <f t="shared" si="165"/>
        <v>#DIV/0!</v>
      </c>
      <c r="BN221" s="4" t="str">
        <f t="shared" si="165"/>
        <v>#DIV/0!</v>
      </c>
      <c r="BO221" s="4" t="str">
        <f t="shared" si="165"/>
        <v>#DIV/0!</v>
      </c>
      <c r="BP221" s="4" t="str">
        <f t="shared" si="165"/>
        <v>#DIV/0!</v>
      </c>
      <c r="BQ221" s="4" t="str">
        <f t="shared" si="165"/>
        <v>#DIV/0!</v>
      </c>
      <c r="BR221" s="4" t="str">
        <f t="shared" si="165"/>
        <v>#DIV/0!</v>
      </c>
      <c r="BS221" s="4" t="str">
        <f t="shared" si="165"/>
        <v>#DIV/0!</v>
      </c>
      <c r="BT221" s="4" t="str">
        <f t="shared" si="165"/>
        <v>#DIV/0!</v>
      </c>
      <c r="BU221" s="4" t="str">
        <f t="shared" si="165"/>
        <v>#DIV/0!</v>
      </c>
      <c r="BV221" s="4" t="str">
        <f t="shared" si="165"/>
        <v>#DIV/0!</v>
      </c>
      <c r="BW221" s="4"/>
      <c r="BX221" s="4" t="str">
        <f t="shared" ref="BX221:CG221" si="166">BX121/$E21</f>
        <v>#DIV/0!</v>
      </c>
      <c r="BY221" s="4" t="str">
        <f t="shared" si="166"/>
        <v>#DIV/0!</v>
      </c>
      <c r="BZ221" s="4" t="str">
        <f t="shared" si="166"/>
        <v>#DIV/0!</v>
      </c>
      <c r="CA221" s="4" t="str">
        <f t="shared" si="166"/>
        <v>#DIV/0!</v>
      </c>
      <c r="CB221" s="4" t="str">
        <f t="shared" si="166"/>
        <v>#DIV/0!</v>
      </c>
      <c r="CC221" s="4" t="str">
        <f t="shared" si="166"/>
        <v>#DIV/0!</v>
      </c>
      <c r="CD221" s="4" t="str">
        <f t="shared" si="166"/>
        <v>#DIV/0!</v>
      </c>
      <c r="CE221" s="4" t="str">
        <f t="shared" si="166"/>
        <v>#DIV/0!</v>
      </c>
      <c r="CF221" s="4" t="str">
        <f t="shared" si="166"/>
        <v>#DIV/0!</v>
      </c>
      <c r="CG221" s="4" t="str">
        <f t="shared" si="166"/>
        <v>#DIV/0!</v>
      </c>
      <c r="CH221" s="4"/>
      <c r="CI221" s="4" t="str">
        <f t="shared" si="167"/>
        <v>#DIV/0!</v>
      </c>
      <c r="CJ221" s="4" t="str">
        <f t="shared" ref="CJ221:CJ298" si="173">CJ121/$E21</f>
        <v>#DIV/0!</v>
      </c>
      <c r="CK221" s="4"/>
      <c r="CL221" s="4" t="str">
        <f t="shared" ref="CL221:CN221" si="168">CL121/$E21</f>
        <v>#DIV/0!</v>
      </c>
      <c r="CM221" s="4" t="str">
        <f t="shared" si="168"/>
        <v>#DIV/0!</v>
      </c>
      <c r="CN221" s="4" t="str">
        <f t="shared" si="168"/>
        <v>#DIV/0!</v>
      </c>
    </row>
    <row r="222" ht="15.75" customHeight="1">
      <c r="A222" s="15"/>
      <c r="B222" s="4" t="s">
        <v>215</v>
      </c>
      <c r="C222" s="4" t="str">
        <f t="shared" ref="C222:AK222" si="169">C122/$E22</f>
        <v>#DIV/0!</v>
      </c>
      <c r="D222" s="4" t="str">
        <f t="shared" si="169"/>
        <v>#DIV/0!</v>
      </c>
      <c r="E222" s="4" t="str">
        <f t="shared" si="169"/>
        <v>#DIV/0!</v>
      </c>
      <c r="F222" s="4" t="str">
        <f t="shared" si="169"/>
        <v>#DIV/0!</v>
      </c>
      <c r="G222" s="4" t="str">
        <f t="shared" si="169"/>
        <v>#DIV/0!</v>
      </c>
      <c r="H222" s="4" t="str">
        <f t="shared" si="169"/>
        <v>#DIV/0!</v>
      </c>
      <c r="I222" s="4" t="str">
        <f t="shared" si="169"/>
        <v>#DIV/0!</v>
      </c>
      <c r="J222" s="4" t="str">
        <f t="shared" si="169"/>
        <v>#DIV/0!</v>
      </c>
      <c r="K222" s="4" t="str">
        <f t="shared" si="169"/>
        <v>#DIV/0!</v>
      </c>
      <c r="L222" s="4" t="str">
        <f t="shared" si="169"/>
        <v>#DIV/0!</v>
      </c>
      <c r="M222" s="4" t="str">
        <f t="shared" si="169"/>
        <v>#DIV/0!</v>
      </c>
      <c r="N222" s="4" t="str">
        <f t="shared" si="169"/>
        <v>#DIV/0!</v>
      </c>
      <c r="O222" s="4" t="str">
        <f t="shared" si="169"/>
        <v>#DIV/0!</v>
      </c>
      <c r="P222" s="4" t="str">
        <f t="shared" si="169"/>
        <v>#DIV/0!</v>
      </c>
      <c r="Q222" s="4" t="str">
        <f t="shared" si="169"/>
        <v>#DIV/0!</v>
      </c>
      <c r="R222" s="4" t="str">
        <f t="shared" si="169"/>
        <v>#DIV/0!</v>
      </c>
      <c r="S222" s="4" t="str">
        <f t="shared" si="169"/>
        <v>#DIV/0!</v>
      </c>
      <c r="T222" s="4" t="str">
        <f t="shared" si="169"/>
        <v>#DIV/0!</v>
      </c>
      <c r="U222" s="4" t="str">
        <f t="shared" si="169"/>
        <v>#DIV/0!</v>
      </c>
      <c r="V222" s="4" t="str">
        <f t="shared" si="169"/>
        <v>#DIV/0!</v>
      </c>
      <c r="W222" s="4" t="str">
        <f t="shared" si="169"/>
        <v>#DIV/0!</v>
      </c>
      <c r="X222" s="4" t="str">
        <f t="shared" si="169"/>
        <v>#DIV/0!</v>
      </c>
      <c r="Y222" s="4" t="str">
        <f t="shared" si="169"/>
        <v>#DIV/0!</v>
      </c>
      <c r="Z222" s="4" t="str">
        <f t="shared" si="169"/>
        <v>#DIV/0!</v>
      </c>
      <c r="AA222" s="4" t="str">
        <f t="shared" si="169"/>
        <v>#DIV/0!</v>
      </c>
      <c r="AB222" s="4" t="str">
        <f t="shared" si="169"/>
        <v>#DIV/0!</v>
      </c>
      <c r="AC222" s="4" t="str">
        <f t="shared" si="169"/>
        <v>#DIV/0!</v>
      </c>
      <c r="AD222" s="4" t="str">
        <f t="shared" si="169"/>
        <v>#DIV/0!</v>
      </c>
      <c r="AE222" s="4" t="str">
        <f t="shared" si="169"/>
        <v>#DIV/0!</v>
      </c>
      <c r="AF222" s="4" t="str">
        <f t="shared" si="169"/>
        <v>#DIV/0!</v>
      </c>
      <c r="AG222" s="4" t="str">
        <f t="shared" si="169"/>
        <v>#DIV/0!</v>
      </c>
      <c r="AH222" s="4" t="str">
        <f t="shared" si="169"/>
        <v>#DIV/0!</v>
      </c>
      <c r="AI222" s="4" t="str">
        <f t="shared" si="169"/>
        <v>#DIV/0!</v>
      </c>
      <c r="AJ222" s="4" t="str">
        <f t="shared" si="169"/>
        <v>#DIV/0!</v>
      </c>
      <c r="AK222" s="4" t="str">
        <f t="shared" si="169"/>
        <v>#DIV/0!</v>
      </c>
      <c r="AL222" s="4"/>
      <c r="AM222" s="4" t="str">
        <f t="shared" si="138"/>
        <v>#DIV/0!</v>
      </c>
      <c r="AN222" s="4"/>
      <c r="AO222" s="4" t="str">
        <f t="shared" ref="AO222:BH222" si="170">AO122/$E22</f>
        <v>#DIV/0!</v>
      </c>
      <c r="AP222" s="4" t="str">
        <f t="shared" si="170"/>
        <v>#DIV/0!</v>
      </c>
      <c r="AQ222" s="4" t="str">
        <f t="shared" si="170"/>
        <v>#DIV/0!</v>
      </c>
      <c r="AR222" s="4" t="str">
        <f t="shared" si="170"/>
        <v>#DIV/0!</v>
      </c>
      <c r="AS222" s="4" t="str">
        <f t="shared" si="170"/>
        <v>#DIV/0!</v>
      </c>
      <c r="AT222" s="4" t="str">
        <f t="shared" si="170"/>
        <v>#DIV/0!</v>
      </c>
      <c r="AU222" s="4" t="str">
        <f t="shared" si="170"/>
        <v>#DIV/0!</v>
      </c>
      <c r="AV222" s="4" t="str">
        <f t="shared" si="170"/>
        <v>#DIV/0!</v>
      </c>
      <c r="AW222" s="4" t="str">
        <f t="shared" si="170"/>
        <v>#DIV/0!</v>
      </c>
      <c r="AX222" s="4" t="str">
        <f t="shared" si="170"/>
        <v>#DIV/0!</v>
      </c>
      <c r="AY222" s="4" t="str">
        <f t="shared" si="170"/>
        <v>#DIV/0!</v>
      </c>
      <c r="AZ222" s="4" t="str">
        <f t="shared" si="170"/>
        <v>#DIV/0!</v>
      </c>
      <c r="BA222" s="4" t="str">
        <f t="shared" si="170"/>
        <v>#DIV/0!</v>
      </c>
      <c r="BB222" s="4" t="str">
        <f t="shared" si="170"/>
        <v>#DIV/0!</v>
      </c>
      <c r="BC222" s="4" t="str">
        <f t="shared" si="170"/>
        <v>#DIV/0!</v>
      </c>
      <c r="BD222" s="4" t="str">
        <f t="shared" si="170"/>
        <v>#DIV/0!</v>
      </c>
      <c r="BE222" s="4" t="str">
        <f t="shared" si="170"/>
        <v>#DIV/0!</v>
      </c>
      <c r="BF222" s="4" t="str">
        <f t="shared" si="170"/>
        <v>#DIV/0!</v>
      </c>
      <c r="BG222" s="4" t="str">
        <f t="shared" si="170"/>
        <v>#DIV/0!</v>
      </c>
      <c r="BH222" s="4" t="str">
        <f t="shared" si="170"/>
        <v>#DIV/0!</v>
      </c>
      <c r="BI222" s="4"/>
      <c r="BJ222" s="4" t="str">
        <f t="shared" ref="BJ222:BV222" si="171">BJ122/$E22</f>
        <v>#DIV/0!</v>
      </c>
      <c r="BK222" s="4" t="str">
        <f t="shared" si="171"/>
        <v>#DIV/0!</v>
      </c>
      <c r="BL222" s="4" t="str">
        <f t="shared" si="171"/>
        <v>#DIV/0!</v>
      </c>
      <c r="BM222" s="4" t="str">
        <f t="shared" si="171"/>
        <v>#DIV/0!</v>
      </c>
      <c r="BN222" s="4" t="str">
        <f t="shared" si="171"/>
        <v>#DIV/0!</v>
      </c>
      <c r="BO222" s="4" t="str">
        <f t="shared" si="171"/>
        <v>#DIV/0!</v>
      </c>
      <c r="BP222" s="4" t="str">
        <f t="shared" si="171"/>
        <v>#DIV/0!</v>
      </c>
      <c r="BQ222" s="4" t="str">
        <f t="shared" si="171"/>
        <v>#DIV/0!</v>
      </c>
      <c r="BR222" s="4" t="str">
        <f t="shared" si="171"/>
        <v>#DIV/0!</v>
      </c>
      <c r="BS222" s="4" t="str">
        <f t="shared" si="171"/>
        <v>#DIV/0!</v>
      </c>
      <c r="BT222" s="4" t="str">
        <f t="shared" si="171"/>
        <v>#DIV/0!</v>
      </c>
      <c r="BU222" s="4" t="str">
        <f t="shared" si="171"/>
        <v>#DIV/0!</v>
      </c>
      <c r="BV222" s="4" t="str">
        <f t="shared" si="171"/>
        <v>#DIV/0!</v>
      </c>
      <c r="BW222" s="4"/>
      <c r="BX222" s="4" t="str">
        <f t="shared" ref="BX222:CG222" si="172">BX122/$E22</f>
        <v>#DIV/0!</v>
      </c>
      <c r="BY222" s="4" t="str">
        <f t="shared" si="172"/>
        <v>#DIV/0!</v>
      </c>
      <c r="BZ222" s="4" t="str">
        <f t="shared" si="172"/>
        <v>#DIV/0!</v>
      </c>
      <c r="CA222" s="4" t="str">
        <f t="shared" si="172"/>
        <v>#DIV/0!</v>
      </c>
      <c r="CB222" s="4" t="str">
        <f t="shared" si="172"/>
        <v>#DIV/0!</v>
      </c>
      <c r="CC222" s="4" t="str">
        <f t="shared" si="172"/>
        <v>#DIV/0!</v>
      </c>
      <c r="CD222" s="4" t="str">
        <f t="shared" si="172"/>
        <v>#DIV/0!</v>
      </c>
      <c r="CE222" s="4" t="str">
        <f t="shared" si="172"/>
        <v>#DIV/0!</v>
      </c>
      <c r="CF222" s="4" t="str">
        <f t="shared" si="172"/>
        <v>#DIV/0!</v>
      </c>
      <c r="CG222" s="4" t="str">
        <f t="shared" si="172"/>
        <v>#DIV/0!</v>
      </c>
      <c r="CH222" s="4"/>
      <c r="CI222" s="4" t="str">
        <f t="shared" si="167"/>
        <v>#DIV/0!</v>
      </c>
      <c r="CJ222" s="4" t="str">
        <f t="shared" si="173"/>
        <v>#DIV/0!</v>
      </c>
      <c r="CK222" s="4"/>
      <c r="CL222" s="4" t="str">
        <f t="shared" ref="CL222:CN222" si="174">CL122/$E22</f>
        <v>#DIV/0!</v>
      </c>
      <c r="CM222" s="4" t="str">
        <f t="shared" si="174"/>
        <v>#DIV/0!</v>
      </c>
      <c r="CN222" s="4" t="str">
        <f t="shared" si="174"/>
        <v>#DIV/0!</v>
      </c>
    </row>
    <row r="223" ht="15.75" customHeight="1">
      <c r="A223" s="15"/>
      <c r="B223" s="4" t="s">
        <v>216</v>
      </c>
      <c r="C223" s="4" t="str">
        <f t="shared" ref="C223:AK223" si="175">C123/$E23</f>
        <v>#DIV/0!</v>
      </c>
      <c r="D223" s="4" t="str">
        <f t="shared" si="175"/>
        <v>#DIV/0!</v>
      </c>
      <c r="E223" s="4" t="str">
        <f t="shared" si="175"/>
        <v>#DIV/0!</v>
      </c>
      <c r="F223" s="4" t="str">
        <f t="shared" si="175"/>
        <v>#DIV/0!</v>
      </c>
      <c r="G223" s="4" t="str">
        <f t="shared" si="175"/>
        <v>#DIV/0!</v>
      </c>
      <c r="H223" s="4" t="str">
        <f t="shared" si="175"/>
        <v>#DIV/0!</v>
      </c>
      <c r="I223" s="4" t="str">
        <f t="shared" si="175"/>
        <v>#DIV/0!</v>
      </c>
      <c r="J223" s="4" t="str">
        <f t="shared" si="175"/>
        <v>#DIV/0!</v>
      </c>
      <c r="K223" s="4" t="str">
        <f t="shared" si="175"/>
        <v>#DIV/0!</v>
      </c>
      <c r="L223" s="4" t="str">
        <f t="shared" si="175"/>
        <v>#DIV/0!</v>
      </c>
      <c r="M223" s="4" t="str">
        <f t="shared" si="175"/>
        <v>#DIV/0!</v>
      </c>
      <c r="N223" s="4" t="str">
        <f t="shared" si="175"/>
        <v>#DIV/0!</v>
      </c>
      <c r="O223" s="4" t="str">
        <f t="shared" si="175"/>
        <v>#DIV/0!</v>
      </c>
      <c r="P223" s="4" t="str">
        <f t="shared" si="175"/>
        <v>#DIV/0!</v>
      </c>
      <c r="Q223" s="4" t="str">
        <f t="shared" si="175"/>
        <v>#DIV/0!</v>
      </c>
      <c r="R223" s="4" t="str">
        <f t="shared" si="175"/>
        <v>#DIV/0!</v>
      </c>
      <c r="S223" s="4" t="str">
        <f t="shared" si="175"/>
        <v>#DIV/0!</v>
      </c>
      <c r="T223" s="4" t="str">
        <f t="shared" si="175"/>
        <v>#DIV/0!</v>
      </c>
      <c r="U223" s="4" t="str">
        <f t="shared" si="175"/>
        <v>#DIV/0!</v>
      </c>
      <c r="V223" s="4" t="str">
        <f t="shared" si="175"/>
        <v>#DIV/0!</v>
      </c>
      <c r="W223" s="4" t="str">
        <f t="shared" si="175"/>
        <v>#DIV/0!</v>
      </c>
      <c r="X223" s="4" t="str">
        <f t="shared" si="175"/>
        <v>#DIV/0!</v>
      </c>
      <c r="Y223" s="4" t="str">
        <f t="shared" si="175"/>
        <v>#DIV/0!</v>
      </c>
      <c r="Z223" s="4" t="str">
        <f t="shared" si="175"/>
        <v>#DIV/0!</v>
      </c>
      <c r="AA223" s="4" t="str">
        <f t="shared" si="175"/>
        <v>#DIV/0!</v>
      </c>
      <c r="AB223" s="4" t="str">
        <f t="shared" si="175"/>
        <v>#DIV/0!</v>
      </c>
      <c r="AC223" s="4" t="str">
        <f t="shared" si="175"/>
        <v>#DIV/0!</v>
      </c>
      <c r="AD223" s="4" t="str">
        <f t="shared" si="175"/>
        <v>#DIV/0!</v>
      </c>
      <c r="AE223" s="4" t="str">
        <f t="shared" si="175"/>
        <v>#DIV/0!</v>
      </c>
      <c r="AF223" s="4" t="str">
        <f t="shared" si="175"/>
        <v>#DIV/0!</v>
      </c>
      <c r="AG223" s="4" t="str">
        <f t="shared" si="175"/>
        <v>#DIV/0!</v>
      </c>
      <c r="AH223" s="4" t="str">
        <f t="shared" si="175"/>
        <v>#DIV/0!</v>
      </c>
      <c r="AI223" s="4" t="str">
        <f t="shared" si="175"/>
        <v>#DIV/0!</v>
      </c>
      <c r="AJ223" s="4" t="str">
        <f t="shared" si="175"/>
        <v>#DIV/0!</v>
      </c>
      <c r="AK223" s="4" t="str">
        <f t="shared" si="175"/>
        <v>#DIV/0!</v>
      </c>
      <c r="AL223" s="4"/>
      <c r="AM223" s="4" t="str">
        <f t="shared" si="138"/>
        <v>#DIV/0!</v>
      </c>
      <c r="AN223" s="4"/>
      <c r="AO223" s="4" t="str">
        <f t="shared" ref="AO223:BH223" si="176">AO123/$E23</f>
        <v>#DIV/0!</v>
      </c>
      <c r="AP223" s="4" t="str">
        <f t="shared" si="176"/>
        <v>#DIV/0!</v>
      </c>
      <c r="AQ223" s="4" t="str">
        <f t="shared" si="176"/>
        <v>#DIV/0!</v>
      </c>
      <c r="AR223" s="4" t="str">
        <f t="shared" si="176"/>
        <v>#DIV/0!</v>
      </c>
      <c r="AS223" s="4" t="str">
        <f t="shared" si="176"/>
        <v>#DIV/0!</v>
      </c>
      <c r="AT223" s="4" t="str">
        <f t="shared" si="176"/>
        <v>#DIV/0!</v>
      </c>
      <c r="AU223" s="4" t="str">
        <f t="shared" si="176"/>
        <v>#DIV/0!</v>
      </c>
      <c r="AV223" s="4" t="str">
        <f t="shared" si="176"/>
        <v>#DIV/0!</v>
      </c>
      <c r="AW223" s="4" t="str">
        <f t="shared" si="176"/>
        <v>#DIV/0!</v>
      </c>
      <c r="AX223" s="4" t="str">
        <f t="shared" si="176"/>
        <v>#DIV/0!</v>
      </c>
      <c r="AY223" s="4" t="str">
        <f t="shared" si="176"/>
        <v>#DIV/0!</v>
      </c>
      <c r="AZ223" s="4" t="str">
        <f t="shared" si="176"/>
        <v>#DIV/0!</v>
      </c>
      <c r="BA223" s="4" t="str">
        <f t="shared" si="176"/>
        <v>#DIV/0!</v>
      </c>
      <c r="BB223" s="4" t="str">
        <f t="shared" si="176"/>
        <v>#DIV/0!</v>
      </c>
      <c r="BC223" s="4" t="str">
        <f t="shared" si="176"/>
        <v>#DIV/0!</v>
      </c>
      <c r="BD223" s="4" t="str">
        <f t="shared" si="176"/>
        <v>#DIV/0!</v>
      </c>
      <c r="BE223" s="4" t="str">
        <f t="shared" si="176"/>
        <v>#DIV/0!</v>
      </c>
      <c r="BF223" s="4" t="str">
        <f t="shared" si="176"/>
        <v>#DIV/0!</v>
      </c>
      <c r="BG223" s="4" t="str">
        <f t="shared" si="176"/>
        <v>#DIV/0!</v>
      </c>
      <c r="BH223" s="4" t="str">
        <f t="shared" si="176"/>
        <v>#DIV/0!</v>
      </c>
      <c r="BI223" s="4"/>
      <c r="BJ223" s="4" t="str">
        <f t="shared" ref="BJ223:BV223" si="177">BJ123/$E23</f>
        <v>#DIV/0!</v>
      </c>
      <c r="BK223" s="4" t="str">
        <f t="shared" si="177"/>
        <v>#DIV/0!</v>
      </c>
      <c r="BL223" s="4" t="str">
        <f t="shared" si="177"/>
        <v>#DIV/0!</v>
      </c>
      <c r="BM223" s="4" t="str">
        <f t="shared" si="177"/>
        <v>#DIV/0!</v>
      </c>
      <c r="BN223" s="4" t="str">
        <f t="shared" si="177"/>
        <v>#DIV/0!</v>
      </c>
      <c r="BO223" s="4" t="str">
        <f t="shared" si="177"/>
        <v>#DIV/0!</v>
      </c>
      <c r="BP223" s="4" t="str">
        <f t="shared" si="177"/>
        <v>#DIV/0!</v>
      </c>
      <c r="BQ223" s="4" t="str">
        <f t="shared" si="177"/>
        <v>#DIV/0!</v>
      </c>
      <c r="BR223" s="4" t="str">
        <f t="shared" si="177"/>
        <v>#DIV/0!</v>
      </c>
      <c r="BS223" s="4" t="str">
        <f t="shared" si="177"/>
        <v>#DIV/0!</v>
      </c>
      <c r="BT223" s="4" t="str">
        <f t="shared" si="177"/>
        <v>#DIV/0!</v>
      </c>
      <c r="BU223" s="4" t="str">
        <f t="shared" si="177"/>
        <v>#DIV/0!</v>
      </c>
      <c r="BV223" s="4" t="str">
        <f t="shared" si="177"/>
        <v>#DIV/0!</v>
      </c>
      <c r="BW223" s="4"/>
      <c r="BX223" s="4" t="str">
        <f t="shared" ref="BX223:CG223" si="178">BX123/$E23</f>
        <v>#DIV/0!</v>
      </c>
      <c r="BY223" s="4" t="str">
        <f t="shared" si="178"/>
        <v>#DIV/0!</v>
      </c>
      <c r="BZ223" s="4" t="str">
        <f t="shared" si="178"/>
        <v>#DIV/0!</v>
      </c>
      <c r="CA223" s="4" t="str">
        <f t="shared" si="178"/>
        <v>#DIV/0!</v>
      </c>
      <c r="CB223" s="4" t="str">
        <f t="shared" si="178"/>
        <v>#DIV/0!</v>
      </c>
      <c r="CC223" s="4" t="str">
        <f t="shared" si="178"/>
        <v>#DIV/0!</v>
      </c>
      <c r="CD223" s="4" t="str">
        <f t="shared" si="178"/>
        <v>#DIV/0!</v>
      </c>
      <c r="CE223" s="4" t="str">
        <f t="shared" si="178"/>
        <v>#DIV/0!</v>
      </c>
      <c r="CF223" s="4" t="str">
        <f t="shared" si="178"/>
        <v>#DIV/0!</v>
      </c>
      <c r="CG223" s="4" t="str">
        <f t="shared" si="178"/>
        <v>#DIV/0!</v>
      </c>
      <c r="CH223" s="4"/>
      <c r="CI223" s="4" t="str">
        <f t="shared" si="167"/>
        <v>#DIV/0!</v>
      </c>
      <c r="CJ223" s="4" t="str">
        <f t="shared" si="173"/>
        <v>#DIV/0!</v>
      </c>
      <c r="CK223" s="4"/>
      <c r="CL223" s="4" t="str">
        <f t="shared" ref="CL223:CN223" si="179">CL123/$E23</f>
        <v>#DIV/0!</v>
      </c>
      <c r="CM223" s="4" t="str">
        <f t="shared" si="179"/>
        <v>#DIV/0!</v>
      </c>
      <c r="CN223" s="4" t="str">
        <f t="shared" si="179"/>
        <v>#DIV/0!</v>
      </c>
    </row>
    <row r="224" ht="15.75" customHeight="1">
      <c r="A224" s="15"/>
      <c r="B224" s="4" t="s">
        <v>217</v>
      </c>
      <c r="C224" s="4" t="str">
        <f t="shared" ref="C224:AK224" si="180">C124/$E24</f>
        <v>#DIV/0!</v>
      </c>
      <c r="D224" s="4" t="str">
        <f t="shared" si="180"/>
        <v>#DIV/0!</v>
      </c>
      <c r="E224" s="4" t="str">
        <f t="shared" si="180"/>
        <v>#DIV/0!</v>
      </c>
      <c r="F224" s="4" t="str">
        <f t="shared" si="180"/>
        <v>#DIV/0!</v>
      </c>
      <c r="G224" s="4" t="str">
        <f t="shared" si="180"/>
        <v>#DIV/0!</v>
      </c>
      <c r="H224" s="4" t="str">
        <f t="shared" si="180"/>
        <v>#DIV/0!</v>
      </c>
      <c r="I224" s="4" t="str">
        <f t="shared" si="180"/>
        <v>#DIV/0!</v>
      </c>
      <c r="J224" s="4" t="str">
        <f t="shared" si="180"/>
        <v>#DIV/0!</v>
      </c>
      <c r="K224" s="4" t="str">
        <f t="shared" si="180"/>
        <v>#DIV/0!</v>
      </c>
      <c r="L224" s="4" t="str">
        <f t="shared" si="180"/>
        <v>#DIV/0!</v>
      </c>
      <c r="M224" s="4" t="str">
        <f t="shared" si="180"/>
        <v>#DIV/0!</v>
      </c>
      <c r="N224" s="4" t="str">
        <f t="shared" si="180"/>
        <v>#DIV/0!</v>
      </c>
      <c r="O224" s="4" t="str">
        <f t="shared" si="180"/>
        <v>#DIV/0!</v>
      </c>
      <c r="P224" s="4" t="str">
        <f t="shared" si="180"/>
        <v>#DIV/0!</v>
      </c>
      <c r="Q224" s="4" t="str">
        <f t="shared" si="180"/>
        <v>#DIV/0!</v>
      </c>
      <c r="R224" s="4" t="str">
        <f t="shared" si="180"/>
        <v>#DIV/0!</v>
      </c>
      <c r="S224" s="4" t="str">
        <f t="shared" si="180"/>
        <v>#DIV/0!</v>
      </c>
      <c r="T224" s="4" t="str">
        <f t="shared" si="180"/>
        <v>#DIV/0!</v>
      </c>
      <c r="U224" s="4" t="str">
        <f t="shared" si="180"/>
        <v>#DIV/0!</v>
      </c>
      <c r="V224" s="4" t="str">
        <f t="shared" si="180"/>
        <v>#DIV/0!</v>
      </c>
      <c r="W224" s="4" t="str">
        <f t="shared" si="180"/>
        <v>#DIV/0!</v>
      </c>
      <c r="X224" s="4" t="str">
        <f t="shared" si="180"/>
        <v>#DIV/0!</v>
      </c>
      <c r="Y224" s="4" t="str">
        <f t="shared" si="180"/>
        <v>#DIV/0!</v>
      </c>
      <c r="Z224" s="4" t="str">
        <f t="shared" si="180"/>
        <v>#DIV/0!</v>
      </c>
      <c r="AA224" s="4" t="str">
        <f t="shared" si="180"/>
        <v>#DIV/0!</v>
      </c>
      <c r="AB224" s="4" t="str">
        <f t="shared" si="180"/>
        <v>#DIV/0!</v>
      </c>
      <c r="AC224" s="4" t="str">
        <f t="shared" si="180"/>
        <v>#DIV/0!</v>
      </c>
      <c r="AD224" s="4" t="str">
        <f t="shared" si="180"/>
        <v>#DIV/0!</v>
      </c>
      <c r="AE224" s="4" t="str">
        <f t="shared" si="180"/>
        <v>#DIV/0!</v>
      </c>
      <c r="AF224" s="4" t="str">
        <f t="shared" si="180"/>
        <v>#DIV/0!</v>
      </c>
      <c r="AG224" s="4" t="str">
        <f t="shared" si="180"/>
        <v>#DIV/0!</v>
      </c>
      <c r="AH224" s="4" t="str">
        <f t="shared" si="180"/>
        <v>#DIV/0!</v>
      </c>
      <c r="AI224" s="4" t="str">
        <f t="shared" si="180"/>
        <v>#DIV/0!</v>
      </c>
      <c r="AJ224" s="4" t="str">
        <f t="shared" si="180"/>
        <v>#DIV/0!</v>
      </c>
      <c r="AK224" s="4" t="str">
        <f t="shared" si="180"/>
        <v>#DIV/0!</v>
      </c>
      <c r="AL224" s="4"/>
      <c r="AM224" s="4" t="str">
        <f t="shared" si="138"/>
        <v>#DIV/0!</v>
      </c>
      <c r="AN224" s="4"/>
      <c r="AO224" s="4" t="str">
        <f t="shared" ref="AO224:BH224" si="181">AO124/$E24</f>
        <v>#DIV/0!</v>
      </c>
      <c r="AP224" s="4" t="str">
        <f t="shared" si="181"/>
        <v>#DIV/0!</v>
      </c>
      <c r="AQ224" s="4" t="str">
        <f t="shared" si="181"/>
        <v>#DIV/0!</v>
      </c>
      <c r="AR224" s="4" t="str">
        <f t="shared" si="181"/>
        <v>#DIV/0!</v>
      </c>
      <c r="AS224" s="4" t="str">
        <f t="shared" si="181"/>
        <v>#DIV/0!</v>
      </c>
      <c r="AT224" s="4" t="str">
        <f t="shared" si="181"/>
        <v>#DIV/0!</v>
      </c>
      <c r="AU224" s="4" t="str">
        <f t="shared" si="181"/>
        <v>#DIV/0!</v>
      </c>
      <c r="AV224" s="4" t="str">
        <f t="shared" si="181"/>
        <v>#DIV/0!</v>
      </c>
      <c r="AW224" s="4" t="str">
        <f t="shared" si="181"/>
        <v>#DIV/0!</v>
      </c>
      <c r="AX224" s="4" t="str">
        <f t="shared" si="181"/>
        <v>#DIV/0!</v>
      </c>
      <c r="AY224" s="4" t="str">
        <f t="shared" si="181"/>
        <v>#DIV/0!</v>
      </c>
      <c r="AZ224" s="4" t="str">
        <f t="shared" si="181"/>
        <v>#DIV/0!</v>
      </c>
      <c r="BA224" s="4" t="str">
        <f t="shared" si="181"/>
        <v>#DIV/0!</v>
      </c>
      <c r="BB224" s="4" t="str">
        <f t="shared" si="181"/>
        <v>#DIV/0!</v>
      </c>
      <c r="BC224" s="4" t="str">
        <f t="shared" si="181"/>
        <v>#DIV/0!</v>
      </c>
      <c r="BD224" s="4" t="str">
        <f t="shared" si="181"/>
        <v>#DIV/0!</v>
      </c>
      <c r="BE224" s="4" t="str">
        <f t="shared" si="181"/>
        <v>#DIV/0!</v>
      </c>
      <c r="BF224" s="4" t="str">
        <f t="shared" si="181"/>
        <v>#DIV/0!</v>
      </c>
      <c r="BG224" s="4" t="str">
        <f t="shared" si="181"/>
        <v>#DIV/0!</v>
      </c>
      <c r="BH224" s="4" t="str">
        <f t="shared" si="181"/>
        <v>#DIV/0!</v>
      </c>
      <c r="BI224" s="4"/>
      <c r="BJ224" s="4" t="str">
        <f t="shared" ref="BJ224:BV224" si="182">BJ124/$E24</f>
        <v>#DIV/0!</v>
      </c>
      <c r="BK224" s="4" t="str">
        <f t="shared" si="182"/>
        <v>#DIV/0!</v>
      </c>
      <c r="BL224" s="4" t="str">
        <f t="shared" si="182"/>
        <v>#DIV/0!</v>
      </c>
      <c r="BM224" s="4" t="str">
        <f t="shared" si="182"/>
        <v>#DIV/0!</v>
      </c>
      <c r="BN224" s="4" t="str">
        <f t="shared" si="182"/>
        <v>#DIV/0!</v>
      </c>
      <c r="BO224" s="4" t="str">
        <f t="shared" si="182"/>
        <v>#DIV/0!</v>
      </c>
      <c r="BP224" s="4" t="str">
        <f t="shared" si="182"/>
        <v>#DIV/0!</v>
      </c>
      <c r="BQ224" s="4" t="str">
        <f t="shared" si="182"/>
        <v>#DIV/0!</v>
      </c>
      <c r="BR224" s="4" t="str">
        <f t="shared" si="182"/>
        <v>#DIV/0!</v>
      </c>
      <c r="BS224" s="4" t="str">
        <f t="shared" si="182"/>
        <v>#DIV/0!</v>
      </c>
      <c r="BT224" s="4" t="str">
        <f t="shared" si="182"/>
        <v>#DIV/0!</v>
      </c>
      <c r="BU224" s="4" t="str">
        <f t="shared" si="182"/>
        <v>#DIV/0!</v>
      </c>
      <c r="BV224" s="4" t="str">
        <f t="shared" si="182"/>
        <v>#DIV/0!</v>
      </c>
      <c r="BW224" s="4"/>
      <c r="BX224" s="4" t="str">
        <f t="shared" ref="BX224:CG224" si="183">BX124/$E24</f>
        <v>#DIV/0!</v>
      </c>
      <c r="BY224" s="4" t="str">
        <f t="shared" si="183"/>
        <v>#DIV/0!</v>
      </c>
      <c r="BZ224" s="4" t="str">
        <f t="shared" si="183"/>
        <v>#DIV/0!</v>
      </c>
      <c r="CA224" s="4" t="str">
        <f t="shared" si="183"/>
        <v>#DIV/0!</v>
      </c>
      <c r="CB224" s="4" t="str">
        <f t="shared" si="183"/>
        <v>#DIV/0!</v>
      </c>
      <c r="CC224" s="4" t="str">
        <f t="shared" si="183"/>
        <v>#DIV/0!</v>
      </c>
      <c r="CD224" s="4" t="str">
        <f t="shared" si="183"/>
        <v>#DIV/0!</v>
      </c>
      <c r="CE224" s="4" t="str">
        <f t="shared" si="183"/>
        <v>#DIV/0!</v>
      </c>
      <c r="CF224" s="4" t="str">
        <f t="shared" si="183"/>
        <v>#DIV/0!</v>
      </c>
      <c r="CG224" s="4" t="str">
        <f t="shared" si="183"/>
        <v>#DIV/0!</v>
      </c>
      <c r="CH224" s="4"/>
      <c r="CI224" s="4" t="str">
        <f t="shared" si="167"/>
        <v>#DIV/0!</v>
      </c>
      <c r="CJ224" s="4" t="str">
        <f t="shared" si="173"/>
        <v>#DIV/0!</v>
      </c>
      <c r="CK224" s="4"/>
      <c r="CL224" s="4" t="str">
        <f t="shared" ref="CL224:CN224" si="184">CL124/$E24</f>
        <v>#DIV/0!</v>
      </c>
      <c r="CM224" s="4" t="str">
        <f t="shared" si="184"/>
        <v>#DIV/0!</v>
      </c>
      <c r="CN224" s="4" t="str">
        <f t="shared" si="184"/>
        <v>#DIV/0!</v>
      </c>
    </row>
    <row r="225" ht="15.75" customHeight="1">
      <c r="A225" s="15"/>
      <c r="B225" s="4" t="s">
        <v>218</v>
      </c>
      <c r="C225" s="4" t="str">
        <f t="shared" ref="C225:AK225" si="185">C125/$E25</f>
        <v>#DIV/0!</v>
      </c>
      <c r="D225" s="4" t="str">
        <f t="shared" si="185"/>
        <v>#DIV/0!</v>
      </c>
      <c r="E225" s="4" t="str">
        <f t="shared" si="185"/>
        <v>#DIV/0!</v>
      </c>
      <c r="F225" s="4" t="str">
        <f t="shared" si="185"/>
        <v>#DIV/0!</v>
      </c>
      <c r="G225" s="4" t="str">
        <f t="shared" si="185"/>
        <v>#DIV/0!</v>
      </c>
      <c r="H225" s="4" t="str">
        <f t="shared" si="185"/>
        <v>#DIV/0!</v>
      </c>
      <c r="I225" s="4" t="str">
        <f t="shared" si="185"/>
        <v>#DIV/0!</v>
      </c>
      <c r="J225" s="4" t="str">
        <f t="shared" si="185"/>
        <v>#DIV/0!</v>
      </c>
      <c r="K225" s="4" t="str">
        <f t="shared" si="185"/>
        <v>#DIV/0!</v>
      </c>
      <c r="L225" s="4" t="str">
        <f t="shared" si="185"/>
        <v>#DIV/0!</v>
      </c>
      <c r="M225" s="4" t="str">
        <f t="shared" si="185"/>
        <v>#DIV/0!</v>
      </c>
      <c r="N225" s="4" t="str">
        <f t="shared" si="185"/>
        <v>#DIV/0!</v>
      </c>
      <c r="O225" s="4" t="str">
        <f t="shared" si="185"/>
        <v>#DIV/0!</v>
      </c>
      <c r="P225" s="4" t="str">
        <f t="shared" si="185"/>
        <v>#DIV/0!</v>
      </c>
      <c r="Q225" s="4" t="str">
        <f t="shared" si="185"/>
        <v>#DIV/0!</v>
      </c>
      <c r="R225" s="4" t="str">
        <f t="shared" si="185"/>
        <v>#DIV/0!</v>
      </c>
      <c r="S225" s="4" t="str">
        <f t="shared" si="185"/>
        <v>#DIV/0!</v>
      </c>
      <c r="T225" s="4" t="str">
        <f t="shared" si="185"/>
        <v>#DIV/0!</v>
      </c>
      <c r="U225" s="4" t="str">
        <f t="shared" si="185"/>
        <v>#DIV/0!</v>
      </c>
      <c r="V225" s="4" t="str">
        <f t="shared" si="185"/>
        <v>#DIV/0!</v>
      </c>
      <c r="W225" s="4" t="str">
        <f t="shared" si="185"/>
        <v>#DIV/0!</v>
      </c>
      <c r="X225" s="4" t="str">
        <f t="shared" si="185"/>
        <v>#DIV/0!</v>
      </c>
      <c r="Y225" s="4" t="str">
        <f t="shared" si="185"/>
        <v>#DIV/0!</v>
      </c>
      <c r="Z225" s="4" t="str">
        <f t="shared" si="185"/>
        <v>#DIV/0!</v>
      </c>
      <c r="AA225" s="4" t="str">
        <f t="shared" si="185"/>
        <v>#DIV/0!</v>
      </c>
      <c r="AB225" s="4" t="str">
        <f t="shared" si="185"/>
        <v>#DIV/0!</v>
      </c>
      <c r="AC225" s="4" t="str">
        <f t="shared" si="185"/>
        <v>#DIV/0!</v>
      </c>
      <c r="AD225" s="4" t="str">
        <f t="shared" si="185"/>
        <v>#DIV/0!</v>
      </c>
      <c r="AE225" s="4" t="str">
        <f t="shared" si="185"/>
        <v>#DIV/0!</v>
      </c>
      <c r="AF225" s="4" t="str">
        <f t="shared" si="185"/>
        <v>#DIV/0!</v>
      </c>
      <c r="AG225" s="4" t="str">
        <f t="shared" si="185"/>
        <v>#DIV/0!</v>
      </c>
      <c r="AH225" s="4" t="str">
        <f t="shared" si="185"/>
        <v>#DIV/0!</v>
      </c>
      <c r="AI225" s="4" t="str">
        <f t="shared" si="185"/>
        <v>#DIV/0!</v>
      </c>
      <c r="AJ225" s="4" t="str">
        <f t="shared" si="185"/>
        <v>#DIV/0!</v>
      </c>
      <c r="AK225" s="4" t="str">
        <f t="shared" si="185"/>
        <v>#DIV/0!</v>
      </c>
      <c r="AL225" s="4"/>
      <c r="AM225" s="4" t="str">
        <f t="shared" si="138"/>
        <v>#DIV/0!</v>
      </c>
      <c r="AN225" s="4"/>
      <c r="AO225" s="4" t="str">
        <f t="shared" ref="AO225:BH225" si="186">AO125/$E25</f>
        <v>#DIV/0!</v>
      </c>
      <c r="AP225" s="4" t="str">
        <f t="shared" si="186"/>
        <v>#DIV/0!</v>
      </c>
      <c r="AQ225" s="4" t="str">
        <f t="shared" si="186"/>
        <v>#DIV/0!</v>
      </c>
      <c r="AR225" s="4" t="str">
        <f t="shared" si="186"/>
        <v>#DIV/0!</v>
      </c>
      <c r="AS225" s="4" t="str">
        <f t="shared" si="186"/>
        <v>#DIV/0!</v>
      </c>
      <c r="AT225" s="4" t="str">
        <f t="shared" si="186"/>
        <v>#DIV/0!</v>
      </c>
      <c r="AU225" s="4" t="str">
        <f t="shared" si="186"/>
        <v>#DIV/0!</v>
      </c>
      <c r="AV225" s="4" t="str">
        <f t="shared" si="186"/>
        <v>#DIV/0!</v>
      </c>
      <c r="AW225" s="4" t="str">
        <f t="shared" si="186"/>
        <v>#DIV/0!</v>
      </c>
      <c r="AX225" s="4" t="str">
        <f t="shared" si="186"/>
        <v>#DIV/0!</v>
      </c>
      <c r="AY225" s="4" t="str">
        <f t="shared" si="186"/>
        <v>#DIV/0!</v>
      </c>
      <c r="AZ225" s="4" t="str">
        <f t="shared" si="186"/>
        <v>#DIV/0!</v>
      </c>
      <c r="BA225" s="4" t="str">
        <f t="shared" si="186"/>
        <v>#DIV/0!</v>
      </c>
      <c r="BB225" s="4" t="str">
        <f t="shared" si="186"/>
        <v>#DIV/0!</v>
      </c>
      <c r="BC225" s="4" t="str">
        <f t="shared" si="186"/>
        <v>#DIV/0!</v>
      </c>
      <c r="BD225" s="4" t="str">
        <f t="shared" si="186"/>
        <v>#DIV/0!</v>
      </c>
      <c r="BE225" s="4" t="str">
        <f t="shared" si="186"/>
        <v>#DIV/0!</v>
      </c>
      <c r="BF225" s="4" t="str">
        <f t="shared" si="186"/>
        <v>#DIV/0!</v>
      </c>
      <c r="BG225" s="4" t="str">
        <f t="shared" si="186"/>
        <v>#DIV/0!</v>
      </c>
      <c r="BH225" s="4" t="str">
        <f t="shared" si="186"/>
        <v>#DIV/0!</v>
      </c>
      <c r="BI225" s="4"/>
      <c r="BJ225" s="4" t="str">
        <f t="shared" ref="BJ225:BV225" si="187">BJ125/$E25</f>
        <v>#DIV/0!</v>
      </c>
      <c r="BK225" s="4" t="str">
        <f t="shared" si="187"/>
        <v>#DIV/0!</v>
      </c>
      <c r="BL225" s="4" t="str">
        <f t="shared" si="187"/>
        <v>#DIV/0!</v>
      </c>
      <c r="BM225" s="4" t="str">
        <f t="shared" si="187"/>
        <v>#DIV/0!</v>
      </c>
      <c r="BN225" s="4" t="str">
        <f t="shared" si="187"/>
        <v>#DIV/0!</v>
      </c>
      <c r="BO225" s="4" t="str">
        <f t="shared" si="187"/>
        <v>#DIV/0!</v>
      </c>
      <c r="BP225" s="4" t="str">
        <f t="shared" si="187"/>
        <v>#DIV/0!</v>
      </c>
      <c r="BQ225" s="4" t="str">
        <f t="shared" si="187"/>
        <v>#DIV/0!</v>
      </c>
      <c r="BR225" s="4" t="str">
        <f t="shared" si="187"/>
        <v>#DIV/0!</v>
      </c>
      <c r="BS225" s="4" t="str">
        <f t="shared" si="187"/>
        <v>#DIV/0!</v>
      </c>
      <c r="BT225" s="4" t="str">
        <f t="shared" si="187"/>
        <v>#DIV/0!</v>
      </c>
      <c r="BU225" s="4" t="str">
        <f t="shared" si="187"/>
        <v>#DIV/0!</v>
      </c>
      <c r="BV225" s="4" t="str">
        <f t="shared" si="187"/>
        <v>#DIV/0!</v>
      </c>
      <c r="BW225" s="4"/>
      <c r="BX225" s="4" t="str">
        <f t="shared" ref="BX225:CG225" si="188">BX125/$E25</f>
        <v>#DIV/0!</v>
      </c>
      <c r="BY225" s="4" t="str">
        <f t="shared" si="188"/>
        <v>#DIV/0!</v>
      </c>
      <c r="BZ225" s="4" t="str">
        <f t="shared" si="188"/>
        <v>#DIV/0!</v>
      </c>
      <c r="CA225" s="4" t="str">
        <f t="shared" si="188"/>
        <v>#DIV/0!</v>
      </c>
      <c r="CB225" s="4" t="str">
        <f t="shared" si="188"/>
        <v>#DIV/0!</v>
      </c>
      <c r="CC225" s="4" t="str">
        <f t="shared" si="188"/>
        <v>#DIV/0!</v>
      </c>
      <c r="CD225" s="4" t="str">
        <f t="shared" si="188"/>
        <v>#DIV/0!</v>
      </c>
      <c r="CE225" s="4" t="str">
        <f t="shared" si="188"/>
        <v>#DIV/0!</v>
      </c>
      <c r="CF225" s="4" t="str">
        <f t="shared" si="188"/>
        <v>#DIV/0!</v>
      </c>
      <c r="CG225" s="4" t="str">
        <f t="shared" si="188"/>
        <v>#DIV/0!</v>
      </c>
      <c r="CH225" s="4"/>
      <c r="CI225" s="4" t="str">
        <f t="shared" si="167"/>
        <v>#DIV/0!</v>
      </c>
      <c r="CJ225" s="4" t="str">
        <f t="shared" si="173"/>
        <v>#DIV/0!</v>
      </c>
      <c r="CK225" s="4"/>
      <c r="CL225" s="4" t="str">
        <f t="shared" ref="CL225:CN225" si="189">CL125/$E25</f>
        <v>#DIV/0!</v>
      </c>
      <c r="CM225" s="4" t="str">
        <f t="shared" si="189"/>
        <v>#DIV/0!</v>
      </c>
      <c r="CN225" s="4" t="str">
        <f t="shared" si="189"/>
        <v>#DIV/0!</v>
      </c>
    </row>
    <row r="226" ht="15.75" customHeight="1">
      <c r="A226" s="16"/>
      <c r="B226" s="4" t="s">
        <v>219</v>
      </c>
      <c r="C226" s="4" t="str">
        <f t="shared" ref="C226:AK226" si="190">C126/$E26</f>
        <v>#DIV/0!</v>
      </c>
      <c r="D226" s="4" t="str">
        <f t="shared" si="190"/>
        <v>#DIV/0!</v>
      </c>
      <c r="E226" s="4" t="str">
        <f t="shared" si="190"/>
        <v>#DIV/0!</v>
      </c>
      <c r="F226" s="4" t="str">
        <f t="shared" si="190"/>
        <v>#DIV/0!</v>
      </c>
      <c r="G226" s="4" t="str">
        <f t="shared" si="190"/>
        <v>#DIV/0!</v>
      </c>
      <c r="H226" s="4" t="str">
        <f t="shared" si="190"/>
        <v>#DIV/0!</v>
      </c>
      <c r="I226" s="4" t="str">
        <f t="shared" si="190"/>
        <v>#DIV/0!</v>
      </c>
      <c r="J226" s="4" t="str">
        <f t="shared" si="190"/>
        <v>#DIV/0!</v>
      </c>
      <c r="K226" s="4" t="str">
        <f t="shared" si="190"/>
        <v>#DIV/0!</v>
      </c>
      <c r="L226" s="4" t="str">
        <f t="shared" si="190"/>
        <v>#DIV/0!</v>
      </c>
      <c r="M226" s="4" t="str">
        <f t="shared" si="190"/>
        <v>#DIV/0!</v>
      </c>
      <c r="N226" s="4" t="str">
        <f t="shared" si="190"/>
        <v>#DIV/0!</v>
      </c>
      <c r="O226" s="4" t="str">
        <f t="shared" si="190"/>
        <v>#DIV/0!</v>
      </c>
      <c r="P226" s="4" t="str">
        <f t="shared" si="190"/>
        <v>#DIV/0!</v>
      </c>
      <c r="Q226" s="4" t="str">
        <f t="shared" si="190"/>
        <v>#DIV/0!</v>
      </c>
      <c r="R226" s="4" t="str">
        <f t="shared" si="190"/>
        <v>#DIV/0!</v>
      </c>
      <c r="S226" s="4" t="str">
        <f t="shared" si="190"/>
        <v>#DIV/0!</v>
      </c>
      <c r="T226" s="4" t="str">
        <f t="shared" si="190"/>
        <v>#DIV/0!</v>
      </c>
      <c r="U226" s="4" t="str">
        <f t="shared" si="190"/>
        <v>#DIV/0!</v>
      </c>
      <c r="V226" s="4" t="str">
        <f t="shared" si="190"/>
        <v>#DIV/0!</v>
      </c>
      <c r="W226" s="4" t="str">
        <f t="shared" si="190"/>
        <v>#DIV/0!</v>
      </c>
      <c r="X226" s="4" t="str">
        <f t="shared" si="190"/>
        <v>#DIV/0!</v>
      </c>
      <c r="Y226" s="4" t="str">
        <f t="shared" si="190"/>
        <v>#DIV/0!</v>
      </c>
      <c r="Z226" s="4" t="str">
        <f t="shared" si="190"/>
        <v>#DIV/0!</v>
      </c>
      <c r="AA226" s="4" t="str">
        <f t="shared" si="190"/>
        <v>#DIV/0!</v>
      </c>
      <c r="AB226" s="4" t="str">
        <f t="shared" si="190"/>
        <v>#DIV/0!</v>
      </c>
      <c r="AC226" s="4" t="str">
        <f t="shared" si="190"/>
        <v>#DIV/0!</v>
      </c>
      <c r="AD226" s="4" t="str">
        <f t="shared" si="190"/>
        <v>#DIV/0!</v>
      </c>
      <c r="AE226" s="4" t="str">
        <f t="shared" si="190"/>
        <v>#DIV/0!</v>
      </c>
      <c r="AF226" s="4" t="str">
        <f t="shared" si="190"/>
        <v>#DIV/0!</v>
      </c>
      <c r="AG226" s="4" t="str">
        <f t="shared" si="190"/>
        <v>#DIV/0!</v>
      </c>
      <c r="AH226" s="4" t="str">
        <f t="shared" si="190"/>
        <v>#DIV/0!</v>
      </c>
      <c r="AI226" s="4" t="str">
        <f t="shared" si="190"/>
        <v>#DIV/0!</v>
      </c>
      <c r="AJ226" s="4" t="str">
        <f t="shared" si="190"/>
        <v>#DIV/0!</v>
      </c>
      <c r="AK226" s="4" t="str">
        <f t="shared" si="190"/>
        <v>#DIV/0!</v>
      </c>
      <c r="AL226" s="4"/>
      <c r="AM226" s="4" t="str">
        <f t="shared" si="138"/>
        <v>#DIV/0!</v>
      </c>
      <c r="AN226" s="4"/>
      <c r="AO226" s="4" t="str">
        <f t="shared" ref="AO226:BH226" si="191">AO126/$E26</f>
        <v>#DIV/0!</v>
      </c>
      <c r="AP226" s="4" t="str">
        <f t="shared" si="191"/>
        <v>#DIV/0!</v>
      </c>
      <c r="AQ226" s="4" t="str">
        <f t="shared" si="191"/>
        <v>#DIV/0!</v>
      </c>
      <c r="AR226" s="4" t="str">
        <f t="shared" si="191"/>
        <v>#DIV/0!</v>
      </c>
      <c r="AS226" s="4" t="str">
        <f t="shared" si="191"/>
        <v>#DIV/0!</v>
      </c>
      <c r="AT226" s="4" t="str">
        <f t="shared" si="191"/>
        <v>#DIV/0!</v>
      </c>
      <c r="AU226" s="4" t="str">
        <f t="shared" si="191"/>
        <v>#DIV/0!</v>
      </c>
      <c r="AV226" s="4" t="str">
        <f t="shared" si="191"/>
        <v>#DIV/0!</v>
      </c>
      <c r="AW226" s="4" t="str">
        <f t="shared" si="191"/>
        <v>#DIV/0!</v>
      </c>
      <c r="AX226" s="4" t="str">
        <f t="shared" si="191"/>
        <v>#DIV/0!</v>
      </c>
      <c r="AY226" s="4" t="str">
        <f t="shared" si="191"/>
        <v>#DIV/0!</v>
      </c>
      <c r="AZ226" s="4" t="str">
        <f t="shared" si="191"/>
        <v>#DIV/0!</v>
      </c>
      <c r="BA226" s="4" t="str">
        <f t="shared" si="191"/>
        <v>#DIV/0!</v>
      </c>
      <c r="BB226" s="4" t="str">
        <f t="shared" si="191"/>
        <v>#DIV/0!</v>
      </c>
      <c r="BC226" s="4" t="str">
        <f t="shared" si="191"/>
        <v>#DIV/0!</v>
      </c>
      <c r="BD226" s="4" t="str">
        <f t="shared" si="191"/>
        <v>#DIV/0!</v>
      </c>
      <c r="BE226" s="4" t="str">
        <f t="shared" si="191"/>
        <v>#DIV/0!</v>
      </c>
      <c r="BF226" s="4" t="str">
        <f t="shared" si="191"/>
        <v>#DIV/0!</v>
      </c>
      <c r="BG226" s="4" t="str">
        <f t="shared" si="191"/>
        <v>#DIV/0!</v>
      </c>
      <c r="BH226" s="4" t="str">
        <f t="shared" si="191"/>
        <v>#DIV/0!</v>
      </c>
      <c r="BI226" s="4"/>
      <c r="BJ226" s="4" t="str">
        <f t="shared" ref="BJ226:BV226" si="192">BJ126/$E26</f>
        <v>#DIV/0!</v>
      </c>
      <c r="BK226" s="4" t="str">
        <f t="shared" si="192"/>
        <v>#DIV/0!</v>
      </c>
      <c r="BL226" s="4" t="str">
        <f t="shared" si="192"/>
        <v>#DIV/0!</v>
      </c>
      <c r="BM226" s="4" t="str">
        <f t="shared" si="192"/>
        <v>#DIV/0!</v>
      </c>
      <c r="BN226" s="4" t="str">
        <f t="shared" si="192"/>
        <v>#DIV/0!</v>
      </c>
      <c r="BO226" s="4" t="str">
        <f t="shared" si="192"/>
        <v>#DIV/0!</v>
      </c>
      <c r="BP226" s="4" t="str">
        <f t="shared" si="192"/>
        <v>#DIV/0!</v>
      </c>
      <c r="BQ226" s="4" t="str">
        <f t="shared" si="192"/>
        <v>#DIV/0!</v>
      </c>
      <c r="BR226" s="4" t="str">
        <f t="shared" si="192"/>
        <v>#DIV/0!</v>
      </c>
      <c r="BS226" s="4" t="str">
        <f t="shared" si="192"/>
        <v>#DIV/0!</v>
      </c>
      <c r="BT226" s="4" t="str">
        <f t="shared" si="192"/>
        <v>#DIV/0!</v>
      </c>
      <c r="BU226" s="4" t="str">
        <f t="shared" si="192"/>
        <v>#DIV/0!</v>
      </c>
      <c r="BV226" s="4" t="str">
        <f t="shared" si="192"/>
        <v>#DIV/0!</v>
      </c>
      <c r="BW226" s="4"/>
      <c r="BX226" s="4" t="str">
        <f t="shared" ref="BX226:CG226" si="193">BX126/$E26</f>
        <v>#DIV/0!</v>
      </c>
      <c r="BY226" s="4" t="str">
        <f t="shared" si="193"/>
        <v>#DIV/0!</v>
      </c>
      <c r="BZ226" s="4" t="str">
        <f t="shared" si="193"/>
        <v>#DIV/0!</v>
      </c>
      <c r="CA226" s="4" t="str">
        <f t="shared" si="193"/>
        <v>#DIV/0!</v>
      </c>
      <c r="CB226" s="4" t="str">
        <f t="shared" si="193"/>
        <v>#DIV/0!</v>
      </c>
      <c r="CC226" s="4" t="str">
        <f t="shared" si="193"/>
        <v>#DIV/0!</v>
      </c>
      <c r="CD226" s="4" t="str">
        <f t="shared" si="193"/>
        <v>#DIV/0!</v>
      </c>
      <c r="CE226" s="4" t="str">
        <f t="shared" si="193"/>
        <v>#DIV/0!</v>
      </c>
      <c r="CF226" s="4" t="str">
        <f t="shared" si="193"/>
        <v>#DIV/0!</v>
      </c>
      <c r="CG226" s="4" t="str">
        <f t="shared" si="193"/>
        <v>#DIV/0!</v>
      </c>
      <c r="CH226" s="4"/>
      <c r="CI226" s="4" t="str">
        <f t="shared" si="167"/>
        <v>#DIV/0!</v>
      </c>
      <c r="CJ226" s="4" t="str">
        <f t="shared" si="173"/>
        <v>#DIV/0!</v>
      </c>
      <c r="CK226" s="4"/>
      <c r="CL226" s="4" t="str">
        <f t="shared" ref="CL226:CN226" si="194">CL126/$E26</f>
        <v>#DIV/0!</v>
      </c>
      <c r="CM226" s="4" t="str">
        <f t="shared" si="194"/>
        <v>#DIV/0!</v>
      </c>
      <c r="CN226" s="4" t="str">
        <f t="shared" si="194"/>
        <v>#DIV/0!</v>
      </c>
    </row>
    <row r="227" ht="15.75" customHeight="1">
      <c r="A227" s="8" t="s">
        <v>124</v>
      </c>
      <c r="B227" s="4" t="s">
        <v>220</v>
      </c>
      <c r="C227" s="4">
        <f t="shared" ref="C227:AK227" si="195">C127/$E27</f>
        <v>0</v>
      </c>
      <c r="D227" s="4">
        <f t="shared" si="195"/>
        <v>0</v>
      </c>
      <c r="E227" s="4">
        <f t="shared" si="195"/>
        <v>0</v>
      </c>
      <c r="F227" s="4">
        <f t="shared" si="195"/>
        <v>0</v>
      </c>
      <c r="G227" s="4">
        <f t="shared" si="195"/>
        <v>0</v>
      </c>
      <c r="H227" s="4">
        <f t="shared" si="195"/>
        <v>0</v>
      </c>
      <c r="I227" s="4">
        <f t="shared" si="195"/>
        <v>0</v>
      </c>
      <c r="J227" s="4">
        <f t="shared" si="195"/>
        <v>0</v>
      </c>
      <c r="K227" s="4">
        <f t="shared" si="195"/>
        <v>0</v>
      </c>
      <c r="L227" s="4">
        <f t="shared" si="195"/>
        <v>0</v>
      </c>
      <c r="M227" s="4">
        <f t="shared" si="195"/>
        <v>0</v>
      </c>
      <c r="N227" s="4">
        <f t="shared" si="195"/>
        <v>0</v>
      </c>
      <c r="O227" s="4">
        <f t="shared" si="195"/>
        <v>0</v>
      </c>
      <c r="P227" s="4">
        <f t="shared" si="195"/>
        <v>0</v>
      </c>
      <c r="Q227" s="4">
        <f t="shared" si="195"/>
        <v>0</v>
      </c>
      <c r="R227" s="4">
        <f t="shared" si="195"/>
        <v>0</v>
      </c>
      <c r="S227" s="4">
        <f t="shared" si="195"/>
        <v>0</v>
      </c>
      <c r="T227" s="4">
        <f t="shared" si="195"/>
        <v>0</v>
      </c>
      <c r="U227" s="4">
        <f t="shared" si="195"/>
        <v>0</v>
      </c>
      <c r="V227" s="4">
        <f t="shared" si="195"/>
        <v>0</v>
      </c>
      <c r="W227" s="4">
        <f t="shared" si="195"/>
        <v>0</v>
      </c>
      <c r="X227" s="4">
        <f t="shared" si="195"/>
        <v>0</v>
      </c>
      <c r="Y227" s="4">
        <f t="shared" si="195"/>
        <v>0</v>
      </c>
      <c r="Z227" s="4">
        <f t="shared" si="195"/>
        <v>0</v>
      </c>
      <c r="AA227" s="4">
        <f t="shared" si="195"/>
        <v>0</v>
      </c>
      <c r="AB227" s="4">
        <f t="shared" si="195"/>
        <v>0</v>
      </c>
      <c r="AC227" s="4">
        <f t="shared" si="195"/>
        <v>0</v>
      </c>
      <c r="AD227" s="4">
        <f t="shared" si="195"/>
        <v>0</v>
      </c>
      <c r="AE227" s="4">
        <f t="shared" si="195"/>
        <v>0</v>
      </c>
      <c r="AF227" s="4">
        <f t="shared" si="195"/>
        <v>0</v>
      </c>
      <c r="AG227" s="4">
        <f t="shared" si="195"/>
        <v>0</v>
      </c>
      <c r="AH227" s="4">
        <f t="shared" si="195"/>
        <v>0</v>
      </c>
      <c r="AI227" s="4">
        <f t="shared" si="195"/>
        <v>0</v>
      </c>
      <c r="AJ227" s="4">
        <f t="shared" si="195"/>
        <v>0</v>
      </c>
      <c r="AK227" s="4">
        <f t="shared" si="195"/>
        <v>0</v>
      </c>
      <c r="AL227" s="4"/>
      <c r="AM227" s="4">
        <f t="shared" si="138"/>
        <v>0</v>
      </c>
      <c r="AN227" s="4"/>
      <c r="AO227" s="4">
        <f t="shared" ref="AO227:BH227" si="196">AO127/$E27</f>
        <v>0</v>
      </c>
      <c r="AP227" s="4">
        <f t="shared" si="196"/>
        <v>0</v>
      </c>
      <c r="AQ227" s="4">
        <f t="shared" si="196"/>
        <v>0</v>
      </c>
      <c r="AR227" s="4">
        <f t="shared" si="196"/>
        <v>0</v>
      </c>
      <c r="AS227" s="4">
        <f t="shared" si="196"/>
        <v>0</v>
      </c>
      <c r="AT227" s="4">
        <f t="shared" si="196"/>
        <v>0</v>
      </c>
      <c r="AU227" s="4">
        <f t="shared" si="196"/>
        <v>0</v>
      </c>
      <c r="AV227" s="4">
        <f t="shared" si="196"/>
        <v>0</v>
      </c>
      <c r="AW227" s="4">
        <f t="shared" si="196"/>
        <v>0</v>
      </c>
      <c r="AX227" s="4">
        <f t="shared" si="196"/>
        <v>0</v>
      </c>
      <c r="AY227" s="4">
        <f t="shared" si="196"/>
        <v>0</v>
      </c>
      <c r="AZ227" s="4">
        <f t="shared" si="196"/>
        <v>0</v>
      </c>
      <c r="BA227" s="4">
        <f t="shared" si="196"/>
        <v>0</v>
      </c>
      <c r="BB227" s="4">
        <f t="shared" si="196"/>
        <v>0</v>
      </c>
      <c r="BC227" s="4">
        <f t="shared" si="196"/>
        <v>0</v>
      </c>
      <c r="BD227" s="4">
        <f t="shared" si="196"/>
        <v>0</v>
      </c>
      <c r="BE227" s="4">
        <f t="shared" si="196"/>
        <v>0</v>
      </c>
      <c r="BF227" s="4">
        <f t="shared" si="196"/>
        <v>0</v>
      </c>
      <c r="BG227" s="4">
        <f t="shared" si="196"/>
        <v>0</v>
      </c>
      <c r="BH227" s="4">
        <f t="shared" si="196"/>
        <v>0</v>
      </c>
      <c r="BI227" s="4"/>
      <c r="BJ227" s="4">
        <f t="shared" ref="BJ227:BV227" si="197">BJ127/$E27</f>
        <v>0</v>
      </c>
      <c r="BK227" s="4">
        <f t="shared" si="197"/>
        <v>0</v>
      </c>
      <c r="BL227" s="4">
        <f t="shared" si="197"/>
        <v>0</v>
      </c>
      <c r="BM227" s="4">
        <f t="shared" si="197"/>
        <v>0</v>
      </c>
      <c r="BN227" s="4">
        <f t="shared" si="197"/>
        <v>0</v>
      </c>
      <c r="BO227" s="4">
        <f t="shared" si="197"/>
        <v>0</v>
      </c>
      <c r="BP227" s="4">
        <f t="shared" si="197"/>
        <v>0</v>
      </c>
      <c r="BQ227" s="4">
        <f t="shared" si="197"/>
        <v>0</v>
      </c>
      <c r="BR227" s="4">
        <f t="shared" si="197"/>
        <v>0</v>
      </c>
      <c r="BS227" s="4">
        <f t="shared" si="197"/>
        <v>0</v>
      </c>
      <c r="BT227" s="4">
        <f t="shared" si="197"/>
        <v>0</v>
      </c>
      <c r="BU227" s="4">
        <f t="shared" si="197"/>
        <v>0</v>
      </c>
      <c r="BV227" s="4">
        <f t="shared" si="197"/>
        <v>0</v>
      </c>
      <c r="BW227" s="4"/>
      <c r="BX227" s="4">
        <f t="shared" ref="BX227:CG227" si="198">BX127/$E27</f>
        <v>0</v>
      </c>
      <c r="BY227" s="4">
        <f t="shared" si="198"/>
        <v>0</v>
      </c>
      <c r="BZ227" s="4">
        <f t="shared" si="198"/>
        <v>0</v>
      </c>
      <c r="CA227" s="4">
        <f t="shared" si="198"/>
        <v>0</v>
      </c>
      <c r="CB227" s="4">
        <f t="shared" si="198"/>
        <v>0</v>
      </c>
      <c r="CC227" s="4">
        <f t="shared" si="198"/>
        <v>0</v>
      </c>
      <c r="CD227" s="4">
        <f t="shared" si="198"/>
        <v>0</v>
      </c>
      <c r="CE227" s="4">
        <f t="shared" si="198"/>
        <v>0</v>
      </c>
      <c r="CF227" s="4">
        <f t="shared" si="198"/>
        <v>0</v>
      </c>
      <c r="CG227" s="4">
        <f t="shared" si="198"/>
        <v>0</v>
      </c>
      <c r="CH227" s="4"/>
      <c r="CI227" s="4">
        <f t="shared" si="167"/>
        <v>0</v>
      </c>
      <c r="CJ227" s="4">
        <f t="shared" si="173"/>
        <v>0</v>
      </c>
      <c r="CK227" s="4"/>
      <c r="CL227" s="4">
        <f t="shared" ref="CL227:CN227" si="199">CL127/$E27</f>
        <v>0</v>
      </c>
      <c r="CM227" s="4">
        <f t="shared" si="199"/>
        <v>0</v>
      </c>
      <c r="CN227" s="4">
        <f t="shared" si="199"/>
        <v>0</v>
      </c>
    </row>
    <row r="228" ht="15.75" customHeight="1">
      <c r="A228" s="15"/>
      <c r="B228" s="4" t="s">
        <v>221</v>
      </c>
      <c r="C228" s="4">
        <f t="shared" ref="C228:AK228" si="200">C128/$E28</f>
        <v>0</v>
      </c>
      <c r="D228" s="4">
        <f t="shared" si="200"/>
        <v>0</v>
      </c>
      <c r="E228" s="4">
        <f t="shared" si="200"/>
        <v>0</v>
      </c>
      <c r="F228" s="4">
        <f t="shared" si="200"/>
        <v>0</v>
      </c>
      <c r="G228" s="4">
        <f t="shared" si="200"/>
        <v>0</v>
      </c>
      <c r="H228" s="4">
        <f t="shared" si="200"/>
        <v>0</v>
      </c>
      <c r="I228" s="4">
        <f t="shared" si="200"/>
        <v>0</v>
      </c>
      <c r="J228" s="4">
        <f t="shared" si="200"/>
        <v>0</v>
      </c>
      <c r="K228" s="4">
        <f t="shared" si="200"/>
        <v>0</v>
      </c>
      <c r="L228" s="4">
        <f t="shared" si="200"/>
        <v>0</v>
      </c>
      <c r="M228" s="4">
        <f t="shared" si="200"/>
        <v>0</v>
      </c>
      <c r="N228" s="4">
        <f t="shared" si="200"/>
        <v>0</v>
      </c>
      <c r="O228" s="4">
        <f t="shared" si="200"/>
        <v>0</v>
      </c>
      <c r="P228" s="4">
        <f t="shared" si="200"/>
        <v>0</v>
      </c>
      <c r="Q228" s="4">
        <f t="shared" si="200"/>
        <v>0</v>
      </c>
      <c r="R228" s="4">
        <f t="shared" si="200"/>
        <v>0</v>
      </c>
      <c r="S228" s="4">
        <f t="shared" si="200"/>
        <v>0</v>
      </c>
      <c r="T228" s="4">
        <f t="shared" si="200"/>
        <v>0</v>
      </c>
      <c r="U228" s="4">
        <f t="shared" si="200"/>
        <v>0</v>
      </c>
      <c r="V228" s="4">
        <f t="shared" si="200"/>
        <v>0</v>
      </c>
      <c r="W228" s="4">
        <f t="shared" si="200"/>
        <v>0</v>
      </c>
      <c r="X228" s="4">
        <f t="shared" si="200"/>
        <v>0</v>
      </c>
      <c r="Y228" s="4">
        <f t="shared" si="200"/>
        <v>0</v>
      </c>
      <c r="Z228" s="4">
        <f t="shared" si="200"/>
        <v>0</v>
      </c>
      <c r="AA228" s="4">
        <f t="shared" si="200"/>
        <v>0</v>
      </c>
      <c r="AB228" s="4">
        <f t="shared" si="200"/>
        <v>0</v>
      </c>
      <c r="AC228" s="4">
        <f t="shared" si="200"/>
        <v>0</v>
      </c>
      <c r="AD228" s="4">
        <f t="shared" si="200"/>
        <v>0</v>
      </c>
      <c r="AE228" s="4">
        <f t="shared" si="200"/>
        <v>0</v>
      </c>
      <c r="AF228" s="4">
        <f t="shared" si="200"/>
        <v>0</v>
      </c>
      <c r="AG228" s="4">
        <f t="shared" si="200"/>
        <v>0</v>
      </c>
      <c r="AH228" s="4">
        <f t="shared" si="200"/>
        <v>0</v>
      </c>
      <c r="AI228" s="4">
        <f t="shared" si="200"/>
        <v>0</v>
      </c>
      <c r="AJ228" s="4">
        <f t="shared" si="200"/>
        <v>0</v>
      </c>
      <c r="AK228" s="4">
        <f t="shared" si="200"/>
        <v>0</v>
      </c>
      <c r="AL228" s="4"/>
      <c r="AM228" s="4">
        <f t="shared" si="138"/>
        <v>0</v>
      </c>
      <c r="AN228" s="4"/>
      <c r="AO228" s="4">
        <f t="shared" ref="AO228:BH228" si="201">AO128/$E28</f>
        <v>0</v>
      </c>
      <c r="AP228" s="4">
        <f t="shared" si="201"/>
        <v>0</v>
      </c>
      <c r="AQ228" s="4">
        <f t="shared" si="201"/>
        <v>0</v>
      </c>
      <c r="AR228" s="4">
        <f t="shared" si="201"/>
        <v>0</v>
      </c>
      <c r="AS228" s="4">
        <f t="shared" si="201"/>
        <v>0</v>
      </c>
      <c r="AT228" s="4">
        <f t="shared" si="201"/>
        <v>0</v>
      </c>
      <c r="AU228" s="4">
        <f t="shared" si="201"/>
        <v>0</v>
      </c>
      <c r="AV228" s="4">
        <f t="shared" si="201"/>
        <v>0</v>
      </c>
      <c r="AW228" s="4">
        <f t="shared" si="201"/>
        <v>0</v>
      </c>
      <c r="AX228" s="4">
        <f t="shared" si="201"/>
        <v>0</v>
      </c>
      <c r="AY228" s="4">
        <f t="shared" si="201"/>
        <v>0</v>
      </c>
      <c r="AZ228" s="4">
        <f t="shared" si="201"/>
        <v>0</v>
      </c>
      <c r="BA228" s="4">
        <f t="shared" si="201"/>
        <v>0</v>
      </c>
      <c r="BB228" s="4">
        <f t="shared" si="201"/>
        <v>0</v>
      </c>
      <c r="BC228" s="4">
        <f t="shared" si="201"/>
        <v>0</v>
      </c>
      <c r="BD228" s="4">
        <f t="shared" si="201"/>
        <v>0</v>
      </c>
      <c r="BE228" s="4">
        <f t="shared" si="201"/>
        <v>0</v>
      </c>
      <c r="BF228" s="4">
        <f t="shared" si="201"/>
        <v>0</v>
      </c>
      <c r="BG228" s="4">
        <f t="shared" si="201"/>
        <v>0</v>
      </c>
      <c r="BH228" s="4">
        <f t="shared" si="201"/>
        <v>0</v>
      </c>
      <c r="BI228" s="4"/>
      <c r="BJ228" s="4">
        <f t="shared" ref="BJ228:BV228" si="202">BJ128/$E28</f>
        <v>0</v>
      </c>
      <c r="BK228" s="4">
        <f t="shared" si="202"/>
        <v>0</v>
      </c>
      <c r="BL228" s="4">
        <f t="shared" si="202"/>
        <v>0</v>
      </c>
      <c r="BM228" s="4">
        <f t="shared" si="202"/>
        <v>0</v>
      </c>
      <c r="BN228" s="4">
        <f t="shared" si="202"/>
        <v>0</v>
      </c>
      <c r="BO228" s="4">
        <f t="shared" si="202"/>
        <v>0</v>
      </c>
      <c r="BP228" s="4">
        <f t="shared" si="202"/>
        <v>0</v>
      </c>
      <c r="BQ228" s="4">
        <f t="shared" si="202"/>
        <v>0</v>
      </c>
      <c r="BR228" s="4">
        <f t="shared" si="202"/>
        <v>0</v>
      </c>
      <c r="BS228" s="4">
        <f t="shared" si="202"/>
        <v>0</v>
      </c>
      <c r="BT228" s="4">
        <f t="shared" si="202"/>
        <v>0</v>
      </c>
      <c r="BU228" s="4">
        <f t="shared" si="202"/>
        <v>0</v>
      </c>
      <c r="BV228" s="4">
        <f t="shared" si="202"/>
        <v>0</v>
      </c>
      <c r="BW228" s="4"/>
      <c r="BX228" s="4">
        <f t="shared" ref="BX228:CG228" si="203">BX128/$E28</f>
        <v>0</v>
      </c>
      <c r="BY228" s="4">
        <f t="shared" si="203"/>
        <v>0</v>
      </c>
      <c r="BZ228" s="4">
        <f t="shared" si="203"/>
        <v>0</v>
      </c>
      <c r="CA228" s="4">
        <f t="shared" si="203"/>
        <v>0</v>
      </c>
      <c r="CB228" s="4">
        <f t="shared" si="203"/>
        <v>0</v>
      </c>
      <c r="CC228" s="4">
        <f t="shared" si="203"/>
        <v>0</v>
      </c>
      <c r="CD228" s="4">
        <f t="shared" si="203"/>
        <v>0</v>
      </c>
      <c r="CE228" s="4">
        <f t="shared" si="203"/>
        <v>0</v>
      </c>
      <c r="CF228" s="4">
        <f t="shared" si="203"/>
        <v>0</v>
      </c>
      <c r="CG228" s="4">
        <f t="shared" si="203"/>
        <v>0</v>
      </c>
      <c r="CH228" s="4"/>
      <c r="CI228" s="4">
        <f t="shared" si="167"/>
        <v>0</v>
      </c>
      <c r="CJ228" s="4">
        <f t="shared" si="173"/>
        <v>0</v>
      </c>
      <c r="CK228" s="4"/>
      <c r="CL228" s="4">
        <f t="shared" ref="CL228:CN228" si="204">CL128/$E28</f>
        <v>0</v>
      </c>
      <c r="CM228" s="4">
        <f t="shared" si="204"/>
        <v>0</v>
      </c>
      <c r="CN228" s="4">
        <f t="shared" si="204"/>
        <v>0</v>
      </c>
    </row>
    <row r="229" ht="15.75" customHeight="1">
      <c r="A229" s="15"/>
      <c r="B229" s="4" t="s">
        <v>222</v>
      </c>
      <c r="C229" s="4">
        <f t="shared" ref="C229:AK229" si="205">C129/$E29</f>
        <v>0</v>
      </c>
      <c r="D229" s="4">
        <f t="shared" si="205"/>
        <v>0</v>
      </c>
      <c r="E229" s="4">
        <f t="shared" si="205"/>
        <v>0</v>
      </c>
      <c r="F229" s="4">
        <f t="shared" si="205"/>
        <v>0</v>
      </c>
      <c r="G229" s="4">
        <f t="shared" si="205"/>
        <v>0</v>
      </c>
      <c r="H229" s="4">
        <f t="shared" si="205"/>
        <v>0</v>
      </c>
      <c r="I229" s="4">
        <f t="shared" si="205"/>
        <v>0</v>
      </c>
      <c r="J229" s="4">
        <f t="shared" si="205"/>
        <v>0</v>
      </c>
      <c r="K229" s="4">
        <f t="shared" si="205"/>
        <v>0</v>
      </c>
      <c r="L229" s="4">
        <f t="shared" si="205"/>
        <v>0</v>
      </c>
      <c r="M229" s="4">
        <f t="shared" si="205"/>
        <v>0</v>
      </c>
      <c r="N229" s="4">
        <f t="shared" si="205"/>
        <v>0</v>
      </c>
      <c r="O229" s="4">
        <f t="shared" si="205"/>
        <v>0</v>
      </c>
      <c r="P229" s="4">
        <f t="shared" si="205"/>
        <v>0</v>
      </c>
      <c r="Q229" s="4">
        <f t="shared" si="205"/>
        <v>0</v>
      </c>
      <c r="R229" s="4">
        <f t="shared" si="205"/>
        <v>0</v>
      </c>
      <c r="S229" s="4">
        <f t="shared" si="205"/>
        <v>0</v>
      </c>
      <c r="T229" s="4">
        <f t="shared" si="205"/>
        <v>0</v>
      </c>
      <c r="U229" s="4">
        <f t="shared" si="205"/>
        <v>0</v>
      </c>
      <c r="V229" s="4">
        <f t="shared" si="205"/>
        <v>0</v>
      </c>
      <c r="W229" s="4">
        <f t="shared" si="205"/>
        <v>0</v>
      </c>
      <c r="X229" s="4">
        <f t="shared" si="205"/>
        <v>0</v>
      </c>
      <c r="Y229" s="4">
        <f t="shared" si="205"/>
        <v>0</v>
      </c>
      <c r="Z229" s="4">
        <f t="shared" si="205"/>
        <v>0</v>
      </c>
      <c r="AA229" s="4">
        <f t="shared" si="205"/>
        <v>0</v>
      </c>
      <c r="AB229" s="4">
        <f t="shared" si="205"/>
        <v>0</v>
      </c>
      <c r="AC229" s="4">
        <f t="shared" si="205"/>
        <v>0</v>
      </c>
      <c r="AD229" s="4">
        <f t="shared" si="205"/>
        <v>0</v>
      </c>
      <c r="AE229" s="4">
        <f t="shared" si="205"/>
        <v>0</v>
      </c>
      <c r="AF229" s="4">
        <f t="shared" si="205"/>
        <v>0</v>
      </c>
      <c r="AG229" s="4">
        <f t="shared" si="205"/>
        <v>0</v>
      </c>
      <c r="AH229" s="4">
        <f t="shared" si="205"/>
        <v>0</v>
      </c>
      <c r="AI229" s="4">
        <f t="shared" si="205"/>
        <v>0</v>
      </c>
      <c r="AJ229" s="4">
        <f t="shared" si="205"/>
        <v>0</v>
      </c>
      <c r="AK229" s="4">
        <f t="shared" si="205"/>
        <v>0</v>
      </c>
      <c r="AL229" s="4"/>
      <c r="AM229" s="4">
        <f t="shared" si="138"/>
        <v>0</v>
      </c>
      <c r="AN229" s="4"/>
      <c r="AO229" s="4">
        <f t="shared" ref="AO229:BH229" si="206">AO129/$E29</f>
        <v>0</v>
      </c>
      <c r="AP229" s="4">
        <f t="shared" si="206"/>
        <v>0</v>
      </c>
      <c r="AQ229" s="4">
        <f t="shared" si="206"/>
        <v>0</v>
      </c>
      <c r="AR229" s="4">
        <f t="shared" si="206"/>
        <v>0</v>
      </c>
      <c r="AS229" s="4">
        <f t="shared" si="206"/>
        <v>0</v>
      </c>
      <c r="AT229" s="4">
        <f t="shared" si="206"/>
        <v>0</v>
      </c>
      <c r="AU229" s="4">
        <f t="shared" si="206"/>
        <v>0</v>
      </c>
      <c r="AV229" s="4">
        <f t="shared" si="206"/>
        <v>0</v>
      </c>
      <c r="AW229" s="4">
        <f t="shared" si="206"/>
        <v>0</v>
      </c>
      <c r="AX229" s="4">
        <f t="shared" si="206"/>
        <v>0</v>
      </c>
      <c r="AY229" s="4">
        <f t="shared" si="206"/>
        <v>0</v>
      </c>
      <c r="AZ229" s="4">
        <f t="shared" si="206"/>
        <v>0</v>
      </c>
      <c r="BA229" s="4">
        <f t="shared" si="206"/>
        <v>0</v>
      </c>
      <c r="BB229" s="4">
        <f t="shared" si="206"/>
        <v>0</v>
      </c>
      <c r="BC229" s="4">
        <f t="shared" si="206"/>
        <v>0</v>
      </c>
      <c r="BD229" s="4">
        <f t="shared" si="206"/>
        <v>0</v>
      </c>
      <c r="BE229" s="4">
        <f t="shared" si="206"/>
        <v>0</v>
      </c>
      <c r="BF229" s="4">
        <f t="shared" si="206"/>
        <v>0</v>
      </c>
      <c r="BG229" s="4">
        <f t="shared" si="206"/>
        <v>0</v>
      </c>
      <c r="BH229" s="4">
        <f t="shared" si="206"/>
        <v>0</v>
      </c>
      <c r="BI229" s="4"/>
      <c r="BJ229" s="4">
        <f t="shared" ref="BJ229:BV229" si="207">BJ129/$E29</f>
        <v>0</v>
      </c>
      <c r="BK229" s="4">
        <f t="shared" si="207"/>
        <v>0</v>
      </c>
      <c r="BL229" s="4">
        <f t="shared" si="207"/>
        <v>0</v>
      </c>
      <c r="BM229" s="4">
        <f t="shared" si="207"/>
        <v>0</v>
      </c>
      <c r="BN229" s="4">
        <f t="shared" si="207"/>
        <v>0</v>
      </c>
      <c r="BO229" s="4">
        <f t="shared" si="207"/>
        <v>0</v>
      </c>
      <c r="BP229" s="4">
        <f t="shared" si="207"/>
        <v>0</v>
      </c>
      <c r="BQ229" s="4">
        <f t="shared" si="207"/>
        <v>0</v>
      </c>
      <c r="BR229" s="4">
        <f t="shared" si="207"/>
        <v>0</v>
      </c>
      <c r="BS229" s="4">
        <f t="shared" si="207"/>
        <v>0</v>
      </c>
      <c r="BT229" s="4">
        <f t="shared" si="207"/>
        <v>0</v>
      </c>
      <c r="BU229" s="4">
        <f t="shared" si="207"/>
        <v>0</v>
      </c>
      <c r="BV229" s="4">
        <f t="shared" si="207"/>
        <v>0</v>
      </c>
      <c r="BW229" s="4"/>
      <c r="BX229" s="4">
        <f t="shared" ref="BX229:CG229" si="208">BX129/$E29</f>
        <v>0</v>
      </c>
      <c r="BY229" s="4">
        <f t="shared" si="208"/>
        <v>0</v>
      </c>
      <c r="BZ229" s="4">
        <f t="shared" si="208"/>
        <v>0</v>
      </c>
      <c r="CA229" s="4">
        <f t="shared" si="208"/>
        <v>0</v>
      </c>
      <c r="CB229" s="4">
        <f t="shared" si="208"/>
        <v>0</v>
      </c>
      <c r="CC229" s="4">
        <f t="shared" si="208"/>
        <v>0</v>
      </c>
      <c r="CD229" s="4">
        <f t="shared" si="208"/>
        <v>0</v>
      </c>
      <c r="CE229" s="4">
        <f t="shared" si="208"/>
        <v>0</v>
      </c>
      <c r="CF229" s="4">
        <f t="shared" si="208"/>
        <v>0</v>
      </c>
      <c r="CG229" s="4">
        <f t="shared" si="208"/>
        <v>0</v>
      </c>
      <c r="CH229" s="4"/>
      <c r="CI229" s="4">
        <f t="shared" si="167"/>
        <v>0</v>
      </c>
      <c r="CJ229" s="4">
        <f t="shared" si="173"/>
        <v>0</v>
      </c>
      <c r="CK229" s="4"/>
      <c r="CL229" s="4">
        <f t="shared" ref="CL229:CN229" si="209">CL129/$E29</f>
        <v>0</v>
      </c>
      <c r="CM229" s="4">
        <f t="shared" si="209"/>
        <v>0</v>
      </c>
      <c r="CN229" s="4">
        <f t="shared" si="209"/>
        <v>0</v>
      </c>
    </row>
    <row r="230" ht="15.75" customHeight="1">
      <c r="A230" s="15"/>
      <c r="B230" s="4" t="s">
        <v>223</v>
      </c>
      <c r="C230" s="4">
        <f t="shared" ref="C230:AK230" si="210">C130/$E30</f>
        <v>0</v>
      </c>
      <c r="D230" s="4">
        <f t="shared" si="210"/>
        <v>0</v>
      </c>
      <c r="E230" s="4">
        <f t="shared" si="210"/>
        <v>0</v>
      </c>
      <c r="F230" s="4">
        <f t="shared" si="210"/>
        <v>0</v>
      </c>
      <c r="G230" s="4">
        <f t="shared" si="210"/>
        <v>0</v>
      </c>
      <c r="H230" s="4">
        <f t="shared" si="210"/>
        <v>0</v>
      </c>
      <c r="I230" s="4">
        <f t="shared" si="210"/>
        <v>0</v>
      </c>
      <c r="J230" s="4">
        <f t="shared" si="210"/>
        <v>0</v>
      </c>
      <c r="K230" s="4">
        <f t="shared" si="210"/>
        <v>0</v>
      </c>
      <c r="L230" s="4">
        <f t="shared" si="210"/>
        <v>0</v>
      </c>
      <c r="M230" s="4">
        <f t="shared" si="210"/>
        <v>0</v>
      </c>
      <c r="N230" s="4">
        <f t="shared" si="210"/>
        <v>0</v>
      </c>
      <c r="O230" s="4">
        <f t="shared" si="210"/>
        <v>0</v>
      </c>
      <c r="P230" s="4">
        <f t="shared" si="210"/>
        <v>0</v>
      </c>
      <c r="Q230" s="4">
        <f t="shared" si="210"/>
        <v>0</v>
      </c>
      <c r="R230" s="4">
        <f t="shared" si="210"/>
        <v>0</v>
      </c>
      <c r="S230" s="4">
        <f t="shared" si="210"/>
        <v>0</v>
      </c>
      <c r="T230" s="4">
        <f t="shared" si="210"/>
        <v>0</v>
      </c>
      <c r="U230" s="4">
        <f t="shared" si="210"/>
        <v>0</v>
      </c>
      <c r="V230" s="4">
        <f t="shared" si="210"/>
        <v>0</v>
      </c>
      <c r="W230" s="4">
        <f t="shared" si="210"/>
        <v>0</v>
      </c>
      <c r="X230" s="4">
        <f t="shared" si="210"/>
        <v>0</v>
      </c>
      <c r="Y230" s="4">
        <f t="shared" si="210"/>
        <v>0</v>
      </c>
      <c r="Z230" s="4">
        <f t="shared" si="210"/>
        <v>0</v>
      </c>
      <c r="AA230" s="4">
        <f t="shared" si="210"/>
        <v>0</v>
      </c>
      <c r="AB230" s="4">
        <f t="shared" si="210"/>
        <v>0</v>
      </c>
      <c r="AC230" s="4">
        <f t="shared" si="210"/>
        <v>0</v>
      </c>
      <c r="AD230" s="4">
        <f t="shared" si="210"/>
        <v>0</v>
      </c>
      <c r="AE230" s="4">
        <f t="shared" si="210"/>
        <v>0</v>
      </c>
      <c r="AF230" s="4">
        <f t="shared" si="210"/>
        <v>0</v>
      </c>
      <c r="AG230" s="4">
        <f t="shared" si="210"/>
        <v>0</v>
      </c>
      <c r="AH230" s="4">
        <f t="shared" si="210"/>
        <v>0</v>
      </c>
      <c r="AI230" s="4">
        <f t="shared" si="210"/>
        <v>0</v>
      </c>
      <c r="AJ230" s="4">
        <f t="shared" si="210"/>
        <v>0</v>
      </c>
      <c r="AK230" s="4">
        <f t="shared" si="210"/>
        <v>0</v>
      </c>
      <c r="AL230" s="4"/>
      <c r="AM230" s="4">
        <f t="shared" si="138"/>
        <v>0</v>
      </c>
      <c r="AN230" s="4"/>
      <c r="AO230" s="4">
        <f t="shared" ref="AO230:BH230" si="211">AO130/$E30</f>
        <v>0</v>
      </c>
      <c r="AP230" s="4">
        <f t="shared" si="211"/>
        <v>0</v>
      </c>
      <c r="AQ230" s="4">
        <f t="shared" si="211"/>
        <v>0</v>
      </c>
      <c r="AR230" s="4">
        <f t="shared" si="211"/>
        <v>0</v>
      </c>
      <c r="AS230" s="4">
        <f t="shared" si="211"/>
        <v>0</v>
      </c>
      <c r="AT230" s="4">
        <f t="shared" si="211"/>
        <v>0</v>
      </c>
      <c r="AU230" s="4">
        <f t="shared" si="211"/>
        <v>0</v>
      </c>
      <c r="AV230" s="4">
        <f t="shared" si="211"/>
        <v>0</v>
      </c>
      <c r="AW230" s="4">
        <f t="shared" si="211"/>
        <v>0</v>
      </c>
      <c r="AX230" s="4">
        <f t="shared" si="211"/>
        <v>0</v>
      </c>
      <c r="AY230" s="4">
        <f t="shared" si="211"/>
        <v>0</v>
      </c>
      <c r="AZ230" s="4">
        <f t="shared" si="211"/>
        <v>0</v>
      </c>
      <c r="BA230" s="4">
        <f t="shared" si="211"/>
        <v>0</v>
      </c>
      <c r="BB230" s="4">
        <f t="shared" si="211"/>
        <v>0</v>
      </c>
      <c r="BC230" s="4">
        <f t="shared" si="211"/>
        <v>0</v>
      </c>
      <c r="BD230" s="4">
        <f t="shared" si="211"/>
        <v>0</v>
      </c>
      <c r="BE230" s="4">
        <f t="shared" si="211"/>
        <v>0</v>
      </c>
      <c r="BF230" s="4">
        <f t="shared" si="211"/>
        <v>0</v>
      </c>
      <c r="BG230" s="4">
        <f t="shared" si="211"/>
        <v>0</v>
      </c>
      <c r="BH230" s="4">
        <f t="shared" si="211"/>
        <v>0</v>
      </c>
      <c r="BI230" s="4"/>
      <c r="BJ230" s="4">
        <f t="shared" ref="BJ230:BV230" si="212">BJ130/$E30</f>
        <v>0</v>
      </c>
      <c r="BK230" s="4">
        <f t="shared" si="212"/>
        <v>0</v>
      </c>
      <c r="BL230" s="4">
        <f t="shared" si="212"/>
        <v>0</v>
      </c>
      <c r="BM230" s="4">
        <f t="shared" si="212"/>
        <v>0</v>
      </c>
      <c r="BN230" s="4">
        <f t="shared" si="212"/>
        <v>0</v>
      </c>
      <c r="BO230" s="4">
        <f t="shared" si="212"/>
        <v>0</v>
      </c>
      <c r="BP230" s="4">
        <f t="shared" si="212"/>
        <v>0</v>
      </c>
      <c r="BQ230" s="4">
        <f t="shared" si="212"/>
        <v>0</v>
      </c>
      <c r="BR230" s="4">
        <f t="shared" si="212"/>
        <v>0</v>
      </c>
      <c r="BS230" s="4">
        <f t="shared" si="212"/>
        <v>0</v>
      </c>
      <c r="BT230" s="4">
        <f t="shared" si="212"/>
        <v>0</v>
      </c>
      <c r="BU230" s="4">
        <f t="shared" si="212"/>
        <v>0</v>
      </c>
      <c r="BV230" s="4">
        <f t="shared" si="212"/>
        <v>0</v>
      </c>
      <c r="BW230" s="4"/>
      <c r="BX230" s="4">
        <f t="shared" ref="BX230:CG230" si="213">BX130/$E30</f>
        <v>0</v>
      </c>
      <c r="BY230" s="4">
        <f t="shared" si="213"/>
        <v>0</v>
      </c>
      <c r="BZ230" s="4">
        <f t="shared" si="213"/>
        <v>0</v>
      </c>
      <c r="CA230" s="4">
        <f t="shared" si="213"/>
        <v>0</v>
      </c>
      <c r="CB230" s="4">
        <f t="shared" si="213"/>
        <v>0</v>
      </c>
      <c r="CC230" s="4">
        <f t="shared" si="213"/>
        <v>0</v>
      </c>
      <c r="CD230" s="4">
        <f t="shared" si="213"/>
        <v>0</v>
      </c>
      <c r="CE230" s="4">
        <f t="shared" si="213"/>
        <v>0</v>
      </c>
      <c r="CF230" s="4">
        <f t="shared" si="213"/>
        <v>0</v>
      </c>
      <c r="CG230" s="4">
        <f t="shared" si="213"/>
        <v>0</v>
      </c>
      <c r="CH230" s="4"/>
      <c r="CI230" s="4">
        <f t="shared" si="167"/>
        <v>0</v>
      </c>
      <c r="CJ230" s="4">
        <f t="shared" si="173"/>
        <v>0</v>
      </c>
      <c r="CK230" s="4"/>
      <c r="CL230" s="4">
        <f t="shared" ref="CL230:CN230" si="214">CL130/$E30</f>
        <v>0</v>
      </c>
      <c r="CM230" s="4">
        <f t="shared" si="214"/>
        <v>0</v>
      </c>
      <c r="CN230" s="4">
        <f t="shared" si="214"/>
        <v>0</v>
      </c>
    </row>
    <row r="231" ht="15.75" customHeight="1">
      <c r="A231" s="15"/>
      <c r="B231" s="4" t="s">
        <v>224</v>
      </c>
      <c r="C231" s="4">
        <f t="shared" ref="C231:AK231" si="215">C131/$E31</f>
        <v>0</v>
      </c>
      <c r="D231" s="4">
        <f t="shared" si="215"/>
        <v>0</v>
      </c>
      <c r="E231" s="4">
        <f t="shared" si="215"/>
        <v>0</v>
      </c>
      <c r="F231" s="4">
        <f t="shared" si="215"/>
        <v>0</v>
      </c>
      <c r="G231" s="4">
        <f t="shared" si="215"/>
        <v>0</v>
      </c>
      <c r="H231" s="4">
        <f t="shared" si="215"/>
        <v>0</v>
      </c>
      <c r="I231" s="4">
        <f t="shared" si="215"/>
        <v>0</v>
      </c>
      <c r="J231" s="4">
        <f t="shared" si="215"/>
        <v>0</v>
      </c>
      <c r="K231" s="4">
        <f t="shared" si="215"/>
        <v>0</v>
      </c>
      <c r="L231" s="4">
        <f t="shared" si="215"/>
        <v>0</v>
      </c>
      <c r="M231" s="4">
        <f t="shared" si="215"/>
        <v>0</v>
      </c>
      <c r="N231" s="4">
        <f t="shared" si="215"/>
        <v>0</v>
      </c>
      <c r="O231" s="4">
        <f t="shared" si="215"/>
        <v>0</v>
      </c>
      <c r="P231" s="4">
        <f t="shared" si="215"/>
        <v>0</v>
      </c>
      <c r="Q231" s="4">
        <f t="shared" si="215"/>
        <v>0</v>
      </c>
      <c r="R231" s="4">
        <f t="shared" si="215"/>
        <v>0</v>
      </c>
      <c r="S231" s="4">
        <f t="shared" si="215"/>
        <v>0</v>
      </c>
      <c r="T231" s="4">
        <f t="shared" si="215"/>
        <v>0</v>
      </c>
      <c r="U231" s="4">
        <f t="shared" si="215"/>
        <v>0</v>
      </c>
      <c r="V231" s="4">
        <f t="shared" si="215"/>
        <v>0</v>
      </c>
      <c r="W231" s="4">
        <f t="shared" si="215"/>
        <v>0</v>
      </c>
      <c r="X231" s="4">
        <f t="shared" si="215"/>
        <v>0</v>
      </c>
      <c r="Y231" s="4">
        <f t="shared" si="215"/>
        <v>0</v>
      </c>
      <c r="Z231" s="4">
        <f t="shared" si="215"/>
        <v>0</v>
      </c>
      <c r="AA231" s="4">
        <f t="shared" si="215"/>
        <v>0</v>
      </c>
      <c r="AB231" s="4">
        <f t="shared" si="215"/>
        <v>0</v>
      </c>
      <c r="AC231" s="4">
        <f t="shared" si="215"/>
        <v>0</v>
      </c>
      <c r="AD231" s="4">
        <f t="shared" si="215"/>
        <v>0</v>
      </c>
      <c r="AE231" s="4">
        <f t="shared" si="215"/>
        <v>0</v>
      </c>
      <c r="AF231" s="4">
        <f t="shared" si="215"/>
        <v>0</v>
      </c>
      <c r="AG231" s="4">
        <f t="shared" si="215"/>
        <v>0</v>
      </c>
      <c r="AH231" s="4">
        <f t="shared" si="215"/>
        <v>0</v>
      </c>
      <c r="AI231" s="4">
        <f t="shared" si="215"/>
        <v>0</v>
      </c>
      <c r="AJ231" s="4">
        <f t="shared" si="215"/>
        <v>0</v>
      </c>
      <c r="AK231" s="4">
        <f t="shared" si="215"/>
        <v>0</v>
      </c>
      <c r="AL231" s="4"/>
      <c r="AM231" s="4">
        <f t="shared" si="138"/>
        <v>0</v>
      </c>
      <c r="AN231" s="4"/>
      <c r="AO231" s="4">
        <f t="shared" ref="AO231:BH231" si="216">AO131/$E31</f>
        <v>0</v>
      </c>
      <c r="AP231" s="4">
        <f t="shared" si="216"/>
        <v>0</v>
      </c>
      <c r="AQ231" s="4">
        <f t="shared" si="216"/>
        <v>0</v>
      </c>
      <c r="AR231" s="4">
        <f t="shared" si="216"/>
        <v>0</v>
      </c>
      <c r="AS231" s="4">
        <f t="shared" si="216"/>
        <v>0</v>
      </c>
      <c r="AT231" s="4">
        <f t="shared" si="216"/>
        <v>0</v>
      </c>
      <c r="AU231" s="4">
        <f t="shared" si="216"/>
        <v>0</v>
      </c>
      <c r="AV231" s="4">
        <f t="shared" si="216"/>
        <v>0</v>
      </c>
      <c r="AW231" s="4">
        <f t="shared" si="216"/>
        <v>0</v>
      </c>
      <c r="AX231" s="4">
        <f t="shared" si="216"/>
        <v>0</v>
      </c>
      <c r="AY231" s="4">
        <f t="shared" si="216"/>
        <v>0</v>
      </c>
      <c r="AZ231" s="4">
        <f t="shared" si="216"/>
        <v>0</v>
      </c>
      <c r="BA231" s="4">
        <f t="shared" si="216"/>
        <v>0</v>
      </c>
      <c r="BB231" s="4">
        <f t="shared" si="216"/>
        <v>0</v>
      </c>
      <c r="BC231" s="4">
        <f t="shared" si="216"/>
        <v>0</v>
      </c>
      <c r="BD231" s="4">
        <f t="shared" si="216"/>
        <v>0</v>
      </c>
      <c r="BE231" s="4">
        <f t="shared" si="216"/>
        <v>0</v>
      </c>
      <c r="BF231" s="4">
        <f t="shared" si="216"/>
        <v>0</v>
      </c>
      <c r="BG231" s="4">
        <f t="shared" si="216"/>
        <v>0</v>
      </c>
      <c r="BH231" s="4">
        <f t="shared" si="216"/>
        <v>0</v>
      </c>
      <c r="BI231" s="4"/>
      <c r="BJ231" s="4">
        <f t="shared" ref="BJ231:BV231" si="217">BJ131/$E31</f>
        <v>0</v>
      </c>
      <c r="BK231" s="4">
        <f t="shared" si="217"/>
        <v>0</v>
      </c>
      <c r="BL231" s="4">
        <f t="shared" si="217"/>
        <v>0</v>
      </c>
      <c r="BM231" s="4">
        <f t="shared" si="217"/>
        <v>0</v>
      </c>
      <c r="BN231" s="4">
        <f t="shared" si="217"/>
        <v>0</v>
      </c>
      <c r="BO231" s="4">
        <f t="shared" si="217"/>
        <v>0</v>
      </c>
      <c r="BP231" s="4">
        <f t="shared" si="217"/>
        <v>0</v>
      </c>
      <c r="BQ231" s="4">
        <f t="shared" si="217"/>
        <v>0</v>
      </c>
      <c r="BR231" s="4">
        <f t="shared" si="217"/>
        <v>0</v>
      </c>
      <c r="BS231" s="4">
        <f t="shared" si="217"/>
        <v>0</v>
      </c>
      <c r="BT231" s="4">
        <f t="shared" si="217"/>
        <v>0</v>
      </c>
      <c r="BU231" s="4">
        <f t="shared" si="217"/>
        <v>0</v>
      </c>
      <c r="BV231" s="4">
        <f t="shared" si="217"/>
        <v>0</v>
      </c>
      <c r="BW231" s="4"/>
      <c r="BX231" s="4">
        <f t="shared" ref="BX231:CG231" si="218">BX131/$E31</f>
        <v>0</v>
      </c>
      <c r="BY231" s="4">
        <f t="shared" si="218"/>
        <v>0</v>
      </c>
      <c r="BZ231" s="4">
        <f t="shared" si="218"/>
        <v>0</v>
      </c>
      <c r="CA231" s="4">
        <f t="shared" si="218"/>
        <v>0</v>
      </c>
      <c r="CB231" s="4">
        <f t="shared" si="218"/>
        <v>0</v>
      </c>
      <c r="CC231" s="4">
        <f t="shared" si="218"/>
        <v>0</v>
      </c>
      <c r="CD231" s="4">
        <f t="shared" si="218"/>
        <v>0</v>
      </c>
      <c r="CE231" s="4">
        <f t="shared" si="218"/>
        <v>0</v>
      </c>
      <c r="CF231" s="4">
        <f t="shared" si="218"/>
        <v>0</v>
      </c>
      <c r="CG231" s="4">
        <f t="shared" si="218"/>
        <v>0</v>
      </c>
      <c r="CH231" s="4"/>
      <c r="CI231" s="4">
        <f t="shared" si="167"/>
        <v>0</v>
      </c>
      <c r="CJ231" s="4">
        <f t="shared" si="173"/>
        <v>0</v>
      </c>
      <c r="CK231" s="4"/>
      <c r="CL231" s="4">
        <f t="shared" ref="CL231:CN231" si="219">CL131/$E31</f>
        <v>0</v>
      </c>
      <c r="CM231" s="4">
        <f t="shared" si="219"/>
        <v>0</v>
      </c>
      <c r="CN231" s="4">
        <f t="shared" si="219"/>
        <v>0</v>
      </c>
    </row>
    <row r="232" ht="15.75" customHeight="1">
      <c r="A232" s="15"/>
      <c r="B232" s="4" t="s">
        <v>225</v>
      </c>
      <c r="C232" s="4">
        <f t="shared" ref="C232:AK232" si="220">C132/$E32</f>
        <v>0</v>
      </c>
      <c r="D232" s="4">
        <f t="shared" si="220"/>
        <v>0</v>
      </c>
      <c r="E232" s="4">
        <f t="shared" si="220"/>
        <v>0</v>
      </c>
      <c r="F232" s="4">
        <f t="shared" si="220"/>
        <v>0</v>
      </c>
      <c r="G232" s="4">
        <f t="shared" si="220"/>
        <v>0</v>
      </c>
      <c r="H232" s="4">
        <f t="shared" si="220"/>
        <v>0</v>
      </c>
      <c r="I232" s="4">
        <f t="shared" si="220"/>
        <v>0</v>
      </c>
      <c r="J232" s="4">
        <f t="shared" si="220"/>
        <v>0</v>
      </c>
      <c r="K232" s="4">
        <f t="shared" si="220"/>
        <v>0</v>
      </c>
      <c r="L232" s="4">
        <f t="shared" si="220"/>
        <v>0</v>
      </c>
      <c r="M232" s="4">
        <f t="shared" si="220"/>
        <v>0</v>
      </c>
      <c r="N232" s="4">
        <f t="shared" si="220"/>
        <v>0</v>
      </c>
      <c r="O232" s="4">
        <f t="shared" si="220"/>
        <v>0</v>
      </c>
      <c r="P232" s="4">
        <f t="shared" si="220"/>
        <v>0</v>
      </c>
      <c r="Q232" s="4">
        <f t="shared" si="220"/>
        <v>0</v>
      </c>
      <c r="R232" s="4">
        <f t="shared" si="220"/>
        <v>0</v>
      </c>
      <c r="S232" s="4">
        <f t="shared" si="220"/>
        <v>0</v>
      </c>
      <c r="T232" s="4">
        <f t="shared" si="220"/>
        <v>0</v>
      </c>
      <c r="U232" s="4">
        <f t="shared" si="220"/>
        <v>0</v>
      </c>
      <c r="V232" s="4">
        <f t="shared" si="220"/>
        <v>0</v>
      </c>
      <c r="W232" s="4">
        <f t="shared" si="220"/>
        <v>0</v>
      </c>
      <c r="X232" s="4">
        <f t="shared" si="220"/>
        <v>0</v>
      </c>
      <c r="Y232" s="4">
        <f t="shared" si="220"/>
        <v>0</v>
      </c>
      <c r="Z232" s="4">
        <f t="shared" si="220"/>
        <v>0</v>
      </c>
      <c r="AA232" s="4">
        <f t="shared" si="220"/>
        <v>0</v>
      </c>
      <c r="AB232" s="4">
        <f t="shared" si="220"/>
        <v>0</v>
      </c>
      <c r="AC232" s="4">
        <f t="shared" si="220"/>
        <v>0</v>
      </c>
      <c r="AD232" s="4">
        <f t="shared" si="220"/>
        <v>0</v>
      </c>
      <c r="AE232" s="4">
        <f t="shared" si="220"/>
        <v>0</v>
      </c>
      <c r="AF232" s="4">
        <f t="shared" si="220"/>
        <v>0</v>
      </c>
      <c r="AG232" s="4">
        <f t="shared" si="220"/>
        <v>0</v>
      </c>
      <c r="AH232" s="4">
        <f t="shared" si="220"/>
        <v>0</v>
      </c>
      <c r="AI232" s="4">
        <f t="shared" si="220"/>
        <v>0</v>
      </c>
      <c r="AJ232" s="4">
        <f t="shared" si="220"/>
        <v>0</v>
      </c>
      <c r="AK232" s="4">
        <f t="shared" si="220"/>
        <v>0</v>
      </c>
      <c r="AL232" s="4"/>
      <c r="AM232" s="4">
        <f t="shared" si="138"/>
        <v>0</v>
      </c>
      <c r="AN232" s="4"/>
      <c r="AO232" s="4">
        <f t="shared" ref="AO232:BH232" si="221">AO132/$E32</f>
        <v>0</v>
      </c>
      <c r="AP232" s="4">
        <f t="shared" si="221"/>
        <v>0</v>
      </c>
      <c r="AQ232" s="4">
        <f t="shared" si="221"/>
        <v>0</v>
      </c>
      <c r="AR232" s="4">
        <f t="shared" si="221"/>
        <v>0</v>
      </c>
      <c r="AS232" s="4">
        <f t="shared" si="221"/>
        <v>0</v>
      </c>
      <c r="AT232" s="4">
        <f t="shared" si="221"/>
        <v>0</v>
      </c>
      <c r="AU232" s="4">
        <f t="shared" si="221"/>
        <v>0</v>
      </c>
      <c r="AV232" s="4">
        <f t="shared" si="221"/>
        <v>0</v>
      </c>
      <c r="AW232" s="4">
        <f t="shared" si="221"/>
        <v>0</v>
      </c>
      <c r="AX232" s="4">
        <f t="shared" si="221"/>
        <v>0</v>
      </c>
      <c r="AY232" s="4">
        <f t="shared" si="221"/>
        <v>0</v>
      </c>
      <c r="AZ232" s="4">
        <f t="shared" si="221"/>
        <v>0</v>
      </c>
      <c r="BA232" s="4">
        <f t="shared" si="221"/>
        <v>0</v>
      </c>
      <c r="BB232" s="4">
        <f t="shared" si="221"/>
        <v>0</v>
      </c>
      <c r="BC232" s="4">
        <f t="shared" si="221"/>
        <v>0</v>
      </c>
      <c r="BD232" s="4">
        <f t="shared" si="221"/>
        <v>0</v>
      </c>
      <c r="BE232" s="4">
        <f t="shared" si="221"/>
        <v>0</v>
      </c>
      <c r="BF232" s="4">
        <f t="shared" si="221"/>
        <v>0</v>
      </c>
      <c r="BG232" s="4">
        <f t="shared" si="221"/>
        <v>0</v>
      </c>
      <c r="BH232" s="4">
        <f t="shared" si="221"/>
        <v>0</v>
      </c>
      <c r="BI232" s="4"/>
      <c r="BJ232" s="4">
        <f t="shared" ref="BJ232:BV232" si="222">BJ132/$E32</f>
        <v>0</v>
      </c>
      <c r="BK232" s="4">
        <f t="shared" si="222"/>
        <v>0</v>
      </c>
      <c r="BL232" s="4">
        <f t="shared" si="222"/>
        <v>0</v>
      </c>
      <c r="BM232" s="4">
        <f t="shared" si="222"/>
        <v>0</v>
      </c>
      <c r="BN232" s="4">
        <f t="shared" si="222"/>
        <v>0</v>
      </c>
      <c r="BO232" s="4">
        <f t="shared" si="222"/>
        <v>0</v>
      </c>
      <c r="BP232" s="4">
        <f t="shared" si="222"/>
        <v>0</v>
      </c>
      <c r="BQ232" s="4">
        <f t="shared" si="222"/>
        <v>0</v>
      </c>
      <c r="BR232" s="4">
        <f t="shared" si="222"/>
        <v>0</v>
      </c>
      <c r="BS232" s="4">
        <f t="shared" si="222"/>
        <v>0</v>
      </c>
      <c r="BT232" s="4">
        <f t="shared" si="222"/>
        <v>0</v>
      </c>
      <c r="BU232" s="4">
        <f t="shared" si="222"/>
        <v>0</v>
      </c>
      <c r="BV232" s="4">
        <f t="shared" si="222"/>
        <v>0</v>
      </c>
      <c r="BW232" s="4"/>
      <c r="BX232" s="4">
        <f t="shared" ref="BX232:CG232" si="223">BX132/$E32</f>
        <v>0</v>
      </c>
      <c r="BY232" s="4">
        <f t="shared" si="223"/>
        <v>0</v>
      </c>
      <c r="BZ232" s="4">
        <f t="shared" si="223"/>
        <v>0</v>
      </c>
      <c r="CA232" s="4">
        <f t="shared" si="223"/>
        <v>0</v>
      </c>
      <c r="CB232" s="4">
        <f t="shared" si="223"/>
        <v>0</v>
      </c>
      <c r="CC232" s="4">
        <f t="shared" si="223"/>
        <v>0</v>
      </c>
      <c r="CD232" s="4">
        <f t="shared" si="223"/>
        <v>0</v>
      </c>
      <c r="CE232" s="4">
        <f t="shared" si="223"/>
        <v>0</v>
      </c>
      <c r="CF232" s="4">
        <f t="shared" si="223"/>
        <v>0</v>
      </c>
      <c r="CG232" s="4">
        <f t="shared" si="223"/>
        <v>0</v>
      </c>
      <c r="CH232" s="4"/>
      <c r="CI232" s="4">
        <f t="shared" si="167"/>
        <v>0</v>
      </c>
      <c r="CJ232" s="4">
        <f t="shared" si="173"/>
        <v>0</v>
      </c>
      <c r="CK232" s="4"/>
      <c r="CL232" s="4">
        <f t="shared" ref="CL232:CN232" si="224">CL132/$E32</f>
        <v>0</v>
      </c>
      <c r="CM232" s="4">
        <f t="shared" si="224"/>
        <v>0</v>
      </c>
      <c r="CN232" s="4">
        <f t="shared" si="224"/>
        <v>0</v>
      </c>
    </row>
    <row r="233" ht="15.75" customHeight="1">
      <c r="A233" s="15"/>
      <c r="B233" s="4" t="s">
        <v>226</v>
      </c>
      <c r="C233" s="4">
        <f t="shared" ref="C233:AK233" si="225">C133/$E33</f>
        <v>0</v>
      </c>
      <c r="D233" s="4">
        <f t="shared" si="225"/>
        <v>0</v>
      </c>
      <c r="E233" s="4">
        <f t="shared" si="225"/>
        <v>0</v>
      </c>
      <c r="F233" s="4">
        <f t="shared" si="225"/>
        <v>0</v>
      </c>
      <c r="G233" s="4">
        <f t="shared" si="225"/>
        <v>0</v>
      </c>
      <c r="H233" s="4">
        <f t="shared" si="225"/>
        <v>0</v>
      </c>
      <c r="I233" s="4">
        <f t="shared" si="225"/>
        <v>0</v>
      </c>
      <c r="J233" s="4">
        <f t="shared" si="225"/>
        <v>0</v>
      </c>
      <c r="K233" s="4">
        <f t="shared" si="225"/>
        <v>0</v>
      </c>
      <c r="L233" s="4">
        <f t="shared" si="225"/>
        <v>0</v>
      </c>
      <c r="M233" s="4">
        <f t="shared" si="225"/>
        <v>0</v>
      </c>
      <c r="N233" s="4">
        <f t="shared" si="225"/>
        <v>0</v>
      </c>
      <c r="O233" s="4">
        <f t="shared" si="225"/>
        <v>0</v>
      </c>
      <c r="P233" s="4">
        <f t="shared" si="225"/>
        <v>0</v>
      </c>
      <c r="Q233" s="4">
        <f t="shared" si="225"/>
        <v>0</v>
      </c>
      <c r="R233" s="4">
        <f t="shared" si="225"/>
        <v>0</v>
      </c>
      <c r="S233" s="4">
        <f t="shared" si="225"/>
        <v>0</v>
      </c>
      <c r="T233" s="4">
        <f t="shared" si="225"/>
        <v>0</v>
      </c>
      <c r="U233" s="4">
        <f t="shared" si="225"/>
        <v>0</v>
      </c>
      <c r="V233" s="4">
        <f t="shared" si="225"/>
        <v>0</v>
      </c>
      <c r="W233" s="4">
        <f t="shared" si="225"/>
        <v>0</v>
      </c>
      <c r="X233" s="4">
        <f t="shared" si="225"/>
        <v>0</v>
      </c>
      <c r="Y233" s="4">
        <f t="shared" si="225"/>
        <v>0</v>
      </c>
      <c r="Z233" s="4">
        <f t="shared" si="225"/>
        <v>0</v>
      </c>
      <c r="AA233" s="4">
        <f t="shared" si="225"/>
        <v>0</v>
      </c>
      <c r="AB233" s="4">
        <f t="shared" si="225"/>
        <v>0</v>
      </c>
      <c r="AC233" s="4">
        <f t="shared" si="225"/>
        <v>0</v>
      </c>
      <c r="AD233" s="4">
        <f t="shared" si="225"/>
        <v>0</v>
      </c>
      <c r="AE233" s="4">
        <f t="shared" si="225"/>
        <v>0</v>
      </c>
      <c r="AF233" s="4">
        <f t="shared" si="225"/>
        <v>0</v>
      </c>
      <c r="AG233" s="4">
        <f t="shared" si="225"/>
        <v>0</v>
      </c>
      <c r="AH233" s="4">
        <f t="shared" si="225"/>
        <v>0</v>
      </c>
      <c r="AI233" s="4">
        <f t="shared" si="225"/>
        <v>0</v>
      </c>
      <c r="AJ233" s="4">
        <f t="shared" si="225"/>
        <v>0</v>
      </c>
      <c r="AK233" s="4">
        <f t="shared" si="225"/>
        <v>0</v>
      </c>
      <c r="AL233" s="4"/>
      <c r="AM233" s="4">
        <f t="shared" si="138"/>
        <v>0</v>
      </c>
      <c r="AN233" s="4"/>
      <c r="AO233" s="4">
        <f t="shared" ref="AO233:BH233" si="226">AO133/$E33</f>
        <v>0</v>
      </c>
      <c r="AP233" s="4">
        <f t="shared" si="226"/>
        <v>0</v>
      </c>
      <c r="AQ233" s="4">
        <f t="shared" si="226"/>
        <v>0</v>
      </c>
      <c r="AR233" s="4">
        <f t="shared" si="226"/>
        <v>0</v>
      </c>
      <c r="AS233" s="4">
        <f t="shared" si="226"/>
        <v>0</v>
      </c>
      <c r="AT233" s="4">
        <f t="shared" si="226"/>
        <v>0</v>
      </c>
      <c r="AU233" s="4">
        <f t="shared" si="226"/>
        <v>0</v>
      </c>
      <c r="AV233" s="4">
        <f t="shared" si="226"/>
        <v>0</v>
      </c>
      <c r="AW233" s="4">
        <f t="shared" si="226"/>
        <v>0</v>
      </c>
      <c r="AX233" s="4">
        <f t="shared" si="226"/>
        <v>0</v>
      </c>
      <c r="AY233" s="4">
        <f t="shared" si="226"/>
        <v>0</v>
      </c>
      <c r="AZ233" s="4">
        <f t="shared" si="226"/>
        <v>0</v>
      </c>
      <c r="BA233" s="4">
        <f t="shared" si="226"/>
        <v>0</v>
      </c>
      <c r="BB233" s="4">
        <f t="shared" si="226"/>
        <v>0</v>
      </c>
      <c r="BC233" s="4">
        <f t="shared" si="226"/>
        <v>0</v>
      </c>
      <c r="BD233" s="4">
        <f t="shared" si="226"/>
        <v>0</v>
      </c>
      <c r="BE233" s="4">
        <f t="shared" si="226"/>
        <v>0</v>
      </c>
      <c r="BF233" s="4">
        <f t="shared" si="226"/>
        <v>0</v>
      </c>
      <c r="BG233" s="4">
        <f t="shared" si="226"/>
        <v>0</v>
      </c>
      <c r="BH233" s="4">
        <f t="shared" si="226"/>
        <v>0</v>
      </c>
      <c r="BI233" s="4"/>
      <c r="BJ233" s="4">
        <f t="shared" ref="BJ233:BV233" si="227">BJ133/$E33</f>
        <v>0</v>
      </c>
      <c r="BK233" s="4">
        <f t="shared" si="227"/>
        <v>0</v>
      </c>
      <c r="BL233" s="4">
        <f t="shared" si="227"/>
        <v>0</v>
      </c>
      <c r="BM233" s="4">
        <f t="shared" si="227"/>
        <v>0</v>
      </c>
      <c r="BN233" s="4">
        <f t="shared" si="227"/>
        <v>0</v>
      </c>
      <c r="BO233" s="4">
        <f t="shared" si="227"/>
        <v>0</v>
      </c>
      <c r="BP233" s="4">
        <f t="shared" si="227"/>
        <v>0</v>
      </c>
      <c r="BQ233" s="4">
        <f t="shared" si="227"/>
        <v>0</v>
      </c>
      <c r="BR233" s="4">
        <f t="shared" si="227"/>
        <v>0</v>
      </c>
      <c r="BS233" s="4">
        <f t="shared" si="227"/>
        <v>0</v>
      </c>
      <c r="BT233" s="4">
        <f t="shared" si="227"/>
        <v>0</v>
      </c>
      <c r="BU233" s="4">
        <f t="shared" si="227"/>
        <v>0</v>
      </c>
      <c r="BV233" s="4">
        <f t="shared" si="227"/>
        <v>0</v>
      </c>
      <c r="BW233" s="4"/>
      <c r="BX233" s="4">
        <f t="shared" ref="BX233:CG233" si="228">BX133/$E33</f>
        <v>0</v>
      </c>
      <c r="BY233" s="4">
        <f t="shared" si="228"/>
        <v>0</v>
      </c>
      <c r="BZ233" s="4">
        <f t="shared" si="228"/>
        <v>0</v>
      </c>
      <c r="CA233" s="4">
        <f t="shared" si="228"/>
        <v>0</v>
      </c>
      <c r="CB233" s="4">
        <f t="shared" si="228"/>
        <v>0</v>
      </c>
      <c r="CC233" s="4">
        <f t="shared" si="228"/>
        <v>0</v>
      </c>
      <c r="CD233" s="4">
        <f t="shared" si="228"/>
        <v>0</v>
      </c>
      <c r="CE233" s="4">
        <f t="shared" si="228"/>
        <v>0</v>
      </c>
      <c r="CF233" s="4">
        <f t="shared" si="228"/>
        <v>0</v>
      </c>
      <c r="CG233" s="4">
        <f t="shared" si="228"/>
        <v>0</v>
      </c>
      <c r="CH233" s="4"/>
      <c r="CI233" s="4">
        <f t="shared" si="167"/>
        <v>0</v>
      </c>
      <c r="CJ233" s="4">
        <f t="shared" si="173"/>
        <v>0</v>
      </c>
      <c r="CK233" s="4"/>
      <c r="CL233" s="4">
        <f t="shared" ref="CL233:CN233" si="229">CL133/$E33</f>
        <v>0</v>
      </c>
      <c r="CM233" s="4">
        <f t="shared" si="229"/>
        <v>0</v>
      </c>
      <c r="CN233" s="4">
        <f t="shared" si="229"/>
        <v>0</v>
      </c>
    </row>
    <row r="234" ht="15.75" customHeight="1">
      <c r="A234" s="16"/>
      <c r="B234" s="4" t="s">
        <v>219</v>
      </c>
      <c r="C234" s="4">
        <f t="shared" ref="C234:AK234" si="230">C134/$E34</f>
        <v>0</v>
      </c>
      <c r="D234" s="4">
        <f t="shared" si="230"/>
        <v>0</v>
      </c>
      <c r="E234" s="4">
        <f t="shared" si="230"/>
        <v>0</v>
      </c>
      <c r="F234" s="4">
        <f t="shared" si="230"/>
        <v>0</v>
      </c>
      <c r="G234" s="4">
        <f t="shared" si="230"/>
        <v>0</v>
      </c>
      <c r="H234" s="4">
        <f t="shared" si="230"/>
        <v>0</v>
      </c>
      <c r="I234" s="4">
        <f t="shared" si="230"/>
        <v>0</v>
      </c>
      <c r="J234" s="4">
        <f t="shared" si="230"/>
        <v>0</v>
      </c>
      <c r="K234" s="4">
        <f t="shared" si="230"/>
        <v>0</v>
      </c>
      <c r="L234" s="4">
        <f t="shared" si="230"/>
        <v>0</v>
      </c>
      <c r="M234" s="4">
        <f t="shared" si="230"/>
        <v>0</v>
      </c>
      <c r="N234" s="4">
        <f t="shared" si="230"/>
        <v>0</v>
      </c>
      <c r="O234" s="4">
        <f t="shared" si="230"/>
        <v>0</v>
      </c>
      <c r="P234" s="4">
        <f t="shared" si="230"/>
        <v>0</v>
      </c>
      <c r="Q234" s="4">
        <f t="shared" si="230"/>
        <v>0</v>
      </c>
      <c r="R234" s="4">
        <f t="shared" si="230"/>
        <v>0</v>
      </c>
      <c r="S234" s="4">
        <f t="shared" si="230"/>
        <v>0</v>
      </c>
      <c r="T234" s="4">
        <f t="shared" si="230"/>
        <v>0</v>
      </c>
      <c r="U234" s="4">
        <f t="shared" si="230"/>
        <v>0</v>
      </c>
      <c r="V234" s="4">
        <f t="shared" si="230"/>
        <v>0</v>
      </c>
      <c r="W234" s="4">
        <f t="shared" si="230"/>
        <v>0</v>
      </c>
      <c r="X234" s="4">
        <f t="shared" si="230"/>
        <v>0</v>
      </c>
      <c r="Y234" s="4">
        <f t="shared" si="230"/>
        <v>0</v>
      </c>
      <c r="Z234" s="4">
        <f t="shared" si="230"/>
        <v>0</v>
      </c>
      <c r="AA234" s="4">
        <f t="shared" si="230"/>
        <v>0</v>
      </c>
      <c r="AB234" s="4">
        <f t="shared" si="230"/>
        <v>0</v>
      </c>
      <c r="AC234" s="4">
        <f t="shared" si="230"/>
        <v>0</v>
      </c>
      <c r="AD234" s="4">
        <f t="shared" si="230"/>
        <v>0</v>
      </c>
      <c r="AE234" s="4">
        <f t="shared" si="230"/>
        <v>0</v>
      </c>
      <c r="AF234" s="4">
        <f t="shared" si="230"/>
        <v>0</v>
      </c>
      <c r="AG234" s="4">
        <f t="shared" si="230"/>
        <v>0</v>
      </c>
      <c r="AH234" s="4">
        <f t="shared" si="230"/>
        <v>0</v>
      </c>
      <c r="AI234" s="4">
        <f t="shared" si="230"/>
        <v>0</v>
      </c>
      <c r="AJ234" s="4">
        <f t="shared" si="230"/>
        <v>0</v>
      </c>
      <c r="AK234" s="4">
        <f t="shared" si="230"/>
        <v>0</v>
      </c>
      <c r="AL234" s="4"/>
      <c r="AM234" s="4">
        <f t="shared" si="138"/>
        <v>0</v>
      </c>
      <c r="AN234" s="4"/>
      <c r="AO234" s="4">
        <f t="shared" ref="AO234:BH234" si="231">AO134/$E34</f>
        <v>0</v>
      </c>
      <c r="AP234" s="4">
        <f t="shared" si="231"/>
        <v>0</v>
      </c>
      <c r="AQ234" s="4">
        <f t="shared" si="231"/>
        <v>0</v>
      </c>
      <c r="AR234" s="4">
        <f t="shared" si="231"/>
        <v>0</v>
      </c>
      <c r="AS234" s="4">
        <f t="shared" si="231"/>
        <v>0</v>
      </c>
      <c r="AT234" s="4">
        <f t="shared" si="231"/>
        <v>0</v>
      </c>
      <c r="AU234" s="4">
        <f t="shared" si="231"/>
        <v>0</v>
      </c>
      <c r="AV234" s="4">
        <f t="shared" si="231"/>
        <v>0</v>
      </c>
      <c r="AW234" s="4">
        <f t="shared" si="231"/>
        <v>0</v>
      </c>
      <c r="AX234" s="4">
        <f t="shared" si="231"/>
        <v>0</v>
      </c>
      <c r="AY234" s="4">
        <f t="shared" si="231"/>
        <v>0</v>
      </c>
      <c r="AZ234" s="4">
        <f t="shared" si="231"/>
        <v>0</v>
      </c>
      <c r="BA234" s="4">
        <f t="shared" si="231"/>
        <v>0</v>
      </c>
      <c r="BB234" s="4">
        <f t="shared" si="231"/>
        <v>0</v>
      </c>
      <c r="BC234" s="4">
        <f t="shared" si="231"/>
        <v>0</v>
      </c>
      <c r="BD234" s="4">
        <f t="shared" si="231"/>
        <v>0</v>
      </c>
      <c r="BE234" s="4">
        <f t="shared" si="231"/>
        <v>0</v>
      </c>
      <c r="BF234" s="4">
        <f t="shared" si="231"/>
        <v>0</v>
      </c>
      <c r="BG234" s="4">
        <f t="shared" si="231"/>
        <v>0</v>
      </c>
      <c r="BH234" s="4">
        <f t="shared" si="231"/>
        <v>0</v>
      </c>
      <c r="BI234" s="4"/>
      <c r="BJ234" s="4">
        <f t="shared" ref="BJ234:BV234" si="232">BJ134/$E34</f>
        <v>0</v>
      </c>
      <c r="BK234" s="4">
        <f t="shared" si="232"/>
        <v>0</v>
      </c>
      <c r="BL234" s="4">
        <f t="shared" si="232"/>
        <v>0</v>
      </c>
      <c r="BM234" s="4">
        <f t="shared" si="232"/>
        <v>0</v>
      </c>
      <c r="BN234" s="4">
        <f t="shared" si="232"/>
        <v>0</v>
      </c>
      <c r="BO234" s="4">
        <f t="shared" si="232"/>
        <v>0</v>
      </c>
      <c r="BP234" s="4">
        <f t="shared" si="232"/>
        <v>0</v>
      </c>
      <c r="BQ234" s="4">
        <f t="shared" si="232"/>
        <v>0</v>
      </c>
      <c r="BR234" s="4">
        <f t="shared" si="232"/>
        <v>0</v>
      </c>
      <c r="BS234" s="4">
        <f t="shared" si="232"/>
        <v>0</v>
      </c>
      <c r="BT234" s="4">
        <f t="shared" si="232"/>
        <v>0</v>
      </c>
      <c r="BU234" s="4">
        <f t="shared" si="232"/>
        <v>0</v>
      </c>
      <c r="BV234" s="4">
        <f t="shared" si="232"/>
        <v>0</v>
      </c>
      <c r="BW234" s="4"/>
      <c r="BX234" s="4">
        <f t="shared" ref="BX234:CG234" si="233">BX134/$E34</f>
        <v>0</v>
      </c>
      <c r="BY234" s="4">
        <f t="shared" si="233"/>
        <v>0</v>
      </c>
      <c r="BZ234" s="4">
        <f t="shared" si="233"/>
        <v>0</v>
      </c>
      <c r="CA234" s="4">
        <f t="shared" si="233"/>
        <v>0</v>
      </c>
      <c r="CB234" s="4">
        <f t="shared" si="233"/>
        <v>0</v>
      </c>
      <c r="CC234" s="4">
        <f t="shared" si="233"/>
        <v>0</v>
      </c>
      <c r="CD234" s="4">
        <f t="shared" si="233"/>
        <v>0</v>
      </c>
      <c r="CE234" s="4">
        <f t="shared" si="233"/>
        <v>0</v>
      </c>
      <c r="CF234" s="4">
        <f t="shared" si="233"/>
        <v>0</v>
      </c>
      <c r="CG234" s="4">
        <f t="shared" si="233"/>
        <v>0</v>
      </c>
      <c r="CH234" s="4"/>
      <c r="CI234" s="4">
        <f t="shared" si="167"/>
        <v>0</v>
      </c>
      <c r="CJ234" s="4">
        <f t="shared" si="173"/>
        <v>0</v>
      </c>
      <c r="CK234" s="4"/>
      <c r="CL234" s="4">
        <f t="shared" ref="CL234:CN234" si="234">CL134/$E34</f>
        <v>0</v>
      </c>
      <c r="CM234" s="4">
        <f t="shared" si="234"/>
        <v>0</v>
      </c>
      <c r="CN234" s="4">
        <f t="shared" si="234"/>
        <v>0</v>
      </c>
    </row>
    <row r="235" ht="15.75" customHeight="1">
      <c r="A235" s="8" t="s">
        <v>24</v>
      </c>
      <c r="B235" s="4" t="s">
        <v>228</v>
      </c>
      <c r="C235" s="4" t="str">
        <f t="shared" ref="C235:AK235" si="235">C135/$E35</f>
        <v>#DIV/0!</v>
      </c>
      <c r="D235" s="4" t="str">
        <f t="shared" si="235"/>
        <v>#DIV/0!</v>
      </c>
      <c r="E235" s="4" t="str">
        <f t="shared" si="235"/>
        <v>#DIV/0!</v>
      </c>
      <c r="F235" s="4" t="str">
        <f t="shared" si="235"/>
        <v>#DIV/0!</v>
      </c>
      <c r="G235" s="4" t="str">
        <f t="shared" si="235"/>
        <v>#DIV/0!</v>
      </c>
      <c r="H235" s="4" t="str">
        <f t="shared" si="235"/>
        <v>#DIV/0!</v>
      </c>
      <c r="I235" s="4" t="str">
        <f t="shared" si="235"/>
        <v>#DIV/0!</v>
      </c>
      <c r="J235" s="4" t="str">
        <f t="shared" si="235"/>
        <v>#DIV/0!</v>
      </c>
      <c r="K235" s="4" t="str">
        <f t="shared" si="235"/>
        <v>#DIV/0!</v>
      </c>
      <c r="L235" s="4" t="str">
        <f t="shared" si="235"/>
        <v>#DIV/0!</v>
      </c>
      <c r="M235" s="4" t="str">
        <f t="shared" si="235"/>
        <v>#DIV/0!</v>
      </c>
      <c r="N235" s="4" t="str">
        <f t="shared" si="235"/>
        <v>#DIV/0!</v>
      </c>
      <c r="O235" s="4" t="str">
        <f t="shared" si="235"/>
        <v>#DIV/0!</v>
      </c>
      <c r="P235" s="4" t="str">
        <f t="shared" si="235"/>
        <v>#DIV/0!</v>
      </c>
      <c r="Q235" s="4" t="str">
        <f t="shared" si="235"/>
        <v>#DIV/0!</v>
      </c>
      <c r="R235" s="4" t="str">
        <f t="shared" si="235"/>
        <v>#DIV/0!</v>
      </c>
      <c r="S235" s="4" t="str">
        <f t="shared" si="235"/>
        <v>#DIV/0!</v>
      </c>
      <c r="T235" s="4" t="str">
        <f t="shared" si="235"/>
        <v>#DIV/0!</v>
      </c>
      <c r="U235" s="4" t="str">
        <f t="shared" si="235"/>
        <v>#DIV/0!</v>
      </c>
      <c r="V235" s="4" t="str">
        <f t="shared" si="235"/>
        <v>#DIV/0!</v>
      </c>
      <c r="W235" s="4" t="str">
        <f t="shared" si="235"/>
        <v>#DIV/0!</v>
      </c>
      <c r="X235" s="4" t="str">
        <f t="shared" si="235"/>
        <v>#DIV/0!</v>
      </c>
      <c r="Y235" s="4" t="str">
        <f t="shared" si="235"/>
        <v>#DIV/0!</v>
      </c>
      <c r="Z235" s="4" t="str">
        <f t="shared" si="235"/>
        <v>#DIV/0!</v>
      </c>
      <c r="AA235" s="4" t="str">
        <f t="shared" si="235"/>
        <v>#DIV/0!</v>
      </c>
      <c r="AB235" s="4" t="str">
        <f t="shared" si="235"/>
        <v>#DIV/0!</v>
      </c>
      <c r="AC235" s="4" t="str">
        <f t="shared" si="235"/>
        <v>#DIV/0!</v>
      </c>
      <c r="AD235" s="4" t="str">
        <f t="shared" si="235"/>
        <v>#DIV/0!</v>
      </c>
      <c r="AE235" s="4" t="str">
        <f t="shared" si="235"/>
        <v>#DIV/0!</v>
      </c>
      <c r="AF235" s="4" t="str">
        <f t="shared" si="235"/>
        <v>#DIV/0!</v>
      </c>
      <c r="AG235" s="4" t="str">
        <f t="shared" si="235"/>
        <v>#DIV/0!</v>
      </c>
      <c r="AH235" s="4" t="str">
        <f t="shared" si="235"/>
        <v>#DIV/0!</v>
      </c>
      <c r="AI235" s="4" t="str">
        <f t="shared" si="235"/>
        <v>#DIV/0!</v>
      </c>
      <c r="AJ235" s="4" t="str">
        <f t="shared" si="235"/>
        <v>#DIV/0!</v>
      </c>
      <c r="AK235" s="4" t="str">
        <f t="shared" si="235"/>
        <v>#DIV/0!</v>
      </c>
      <c r="AL235" s="4"/>
      <c r="AM235" s="4" t="str">
        <f t="shared" si="138"/>
        <v>#DIV/0!</v>
      </c>
      <c r="AN235" s="4"/>
      <c r="AO235" s="4" t="str">
        <f t="shared" ref="AO235:BH235" si="236">AO135/$E35</f>
        <v>#DIV/0!</v>
      </c>
      <c r="AP235" s="4" t="str">
        <f t="shared" si="236"/>
        <v>#DIV/0!</v>
      </c>
      <c r="AQ235" s="4" t="str">
        <f t="shared" si="236"/>
        <v>#DIV/0!</v>
      </c>
      <c r="AR235" s="4" t="str">
        <f t="shared" si="236"/>
        <v>#DIV/0!</v>
      </c>
      <c r="AS235" s="4" t="str">
        <f t="shared" si="236"/>
        <v>#DIV/0!</v>
      </c>
      <c r="AT235" s="4" t="str">
        <f t="shared" si="236"/>
        <v>#DIV/0!</v>
      </c>
      <c r="AU235" s="4" t="str">
        <f t="shared" si="236"/>
        <v>#DIV/0!</v>
      </c>
      <c r="AV235" s="4" t="str">
        <f t="shared" si="236"/>
        <v>#DIV/0!</v>
      </c>
      <c r="AW235" s="4" t="str">
        <f t="shared" si="236"/>
        <v>#DIV/0!</v>
      </c>
      <c r="AX235" s="4" t="str">
        <f t="shared" si="236"/>
        <v>#DIV/0!</v>
      </c>
      <c r="AY235" s="4" t="str">
        <f t="shared" si="236"/>
        <v>#DIV/0!</v>
      </c>
      <c r="AZ235" s="4" t="str">
        <f t="shared" si="236"/>
        <v>#DIV/0!</v>
      </c>
      <c r="BA235" s="4" t="str">
        <f t="shared" si="236"/>
        <v>#DIV/0!</v>
      </c>
      <c r="BB235" s="4" t="str">
        <f t="shared" si="236"/>
        <v>#DIV/0!</v>
      </c>
      <c r="BC235" s="4" t="str">
        <f t="shared" si="236"/>
        <v>#DIV/0!</v>
      </c>
      <c r="BD235" s="4" t="str">
        <f t="shared" si="236"/>
        <v>#DIV/0!</v>
      </c>
      <c r="BE235" s="4" t="str">
        <f t="shared" si="236"/>
        <v>#DIV/0!</v>
      </c>
      <c r="BF235" s="4" t="str">
        <f t="shared" si="236"/>
        <v>#DIV/0!</v>
      </c>
      <c r="BG235" s="4" t="str">
        <f t="shared" si="236"/>
        <v>#DIV/0!</v>
      </c>
      <c r="BH235" s="4" t="str">
        <f t="shared" si="236"/>
        <v>#DIV/0!</v>
      </c>
      <c r="BI235" s="4"/>
      <c r="BJ235" s="4" t="str">
        <f t="shared" ref="BJ235:BV235" si="237">BJ135/$E35</f>
        <v>#DIV/0!</v>
      </c>
      <c r="BK235" s="4" t="str">
        <f t="shared" si="237"/>
        <v>#DIV/0!</v>
      </c>
      <c r="BL235" s="4" t="str">
        <f t="shared" si="237"/>
        <v>#DIV/0!</v>
      </c>
      <c r="BM235" s="4" t="str">
        <f t="shared" si="237"/>
        <v>#DIV/0!</v>
      </c>
      <c r="BN235" s="4" t="str">
        <f t="shared" si="237"/>
        <v>#DIV/0!</v>
      </c>
      <c r="BO235" s="4" t="str">
        <f t="shared" si="237"/>
        <v>#DIV/0!</v>
      </c>
      <c r="BP235" s="4" t="str">
        <f t="shared" si="237"/>
        <v>#DIV/0!</v>
      </c>
      <c r="BQ235" s="4" t="str">
        <f t="shared" si="237"/>
        <v>#DIV/0!</v>
      </c>
      <c r="BR235" s="4" t="str">
        <f t="shared" si="237"/>
        <v>#DIV/0!</v>
      </c>
      <c r="BS235" s="4" t="str">
        <f t="shared" si="237"/>
        <v>#DIV/0!</v>
      </c>
      <c r="BT235" s="4" t="str">
        <f t="shared" si="237"/>
        <v>#DIV/0!</v>
      </c>
      <c r="BU235" s="4" t="str">
        <f t="shared" si="237"/>
        <v>#DIV/0!</v>
      </c>
      <c r="BV235" s="4" t="str">
        <f t="shared" si="237"/>
        <v>#DIV/0!</v>
      </c>
      <c r="BW235" s="4"/>
      <c r="BX235" s="4" t="str">
        <f t="shared" ref="BX235:CG235" si="238">BX135/$E35</f>
        <v>#DIV/0!</v>
      </c>
      <c r="BY235" s="4" t="str">
        <f t="shared" si="238"/>
        <v>#DIV/0!</v>
      </c>
      <c r="BZ235" s="4" t="str">
        <f t="shared" si="238"/>
        <v>#DIV/0!</v>
      </c>
      <c r="CA235" s="4" t="str">
        <f t="shared" si="238"/>
        <v>#DIV/0!</v>
      </c>
      <c r="CB235" s="4" t="str">
        <f t="shared" si="238"/>
        <v>#DIV/0!</v>
      </c>
      <c r="CC235" s="4" t="str">
        <f t="shared" si="238"/>
        <v>#DIV/0!</v>
      </c>
      <c r="CD235" s="4" t="str">
        <f t="shared" si="238"/>
        <v>#DIV/0!</v>
      </c>
      <c r="CE235" s="4" t="str">
        <f t="shared" si="238"/>
        <v>#DIV/0!</v>
      </c>
      <c r="CF235" s="4" t="str">
        <f t="shared" si="238"/>
        <v>#DIV/0!</v>
      </c>
      <c r="CG235" s="4" t="str">
        <f t="shared" si="238"/>
        <v>#DIV/0!</v>
      </c>
      <c r="CH235" s="4"/>
      <c r="CI235" s="4" t="str">
        <f t="shared" si="167"/>
        <v>#DIV/0!</v>
      </c>
      <c r="CJ235" s="4" t="str">
        <f t="shared" si="173"/>
        <v>#DIV/0!</v>
      </c>
      <c r="CK235" s="4"/>
      <c r="CL235" s="4" t="str">
        <f t="shared" ref="CL235:CN235" si="239">CL135/$E35</f>
        <v>#DIV/0!</v>
      </c>
      <c r="CM235" s="4" t="str">
        <f t="shared" si="239"/>
        <v>#DIV/0!</v>
      </c>
      <c r="CN235" s="4" t="str">
        <f t="shared" si="239"/>
        <v>#DIV/0!</v>
      </c>
    </row>
    <row r="236" ht="15.75" customHeight="1">
      <c r="A236" s="15"/>
      <c r="B236" s="4" t="s">
        <v>229</v>
      </c>
      <c r="C236" s="4" t="str">
        <f t="shared" ref="C236:AK236" si="240">C136/$E36</f>
        <v>#DIV/0!</v>
      </c>
      <c r="D236" s="4" t="str">
        <f t="shared" si="240"/>
        <v>#DIV/0!</v>
      </c>
      <c r="E236" s="4" t="str">
        <f t="shared" si="240"/>
        <v>#DIV/0!</v>
      </c>
      <c r="F236" s="4" t="str">
        <f t="shared" si="240"/>
        <v>#DIV/0!</v>
      </c>
      <c r="G236" s="4" t="str">
        <f t="shared" si="240"/>
        <v>#DIV/0!</v>
      </c>
      <c r="H236" s="4" t="str">
        <f t="shared" si="240"/>
        <v>#DIV/0!</v>
      </c>
      <c r="I236" s="4" t="str">
        <f t="shared" si="240"/>
        <v>#DIV/0!</v>
      </c>
      <c r="J236" s="4" t="str">
        <f t="shared" si="240"/>
        <v>#DIV/0!</v>
      </c>
      <c r="K236" s="4" t="str">
        <f t="shared" si="240"/>
        <v>#DIV/0!</v>
      </c>
      <c r="L236" s="4" t="str">
        <f t="shared" si="240"/>
        <v>#DIV/0!</v>
      </c>
      <c r="M236" s="4" t="str">
        <f t="shared" si="240"/>
        <v>#DIV/0!</v>
      </c>
      <c r="N236" s="4" t="str">
        <f t="shared" si="240"/>
        <v>#DIV/0!</v>
      </c>
      <c r="O236" s="4" t="str">
        <f t="shared" si="240"/>
        <v>#DIV/0!</v>
      </c>
      <c r="P236" s="4" t="str">
        <f t="shared" si="240"/>
        <v>#DIV/0!</v>
      </c>
      <c r="Q236" s="4" t="str">
        <f t="shared" si="240"/>
        <v>#DIV/0!</v>
      </c>
      <c r="R236" s="4" t="str">
        <f t="shared" si="240"/>
        <v>#DIV/0!</v>
      </c>
      <c r="S236" s="4" t="str">
        <f t="shared" si="240"/>
        <v>#DIV/0!</v>
      </c>
      <c r="T236" s="4" t="str">
        <f t="shared" si="240"/>
        <v>#DIV/0!</v>
      </c>
      <c r="U236" s="4" t="str">
        <f t="shared" si="240"/>
        <v>#DIV/0!</v>
      </c>
      <c r="V236" s="4" t="str">
        <f t="shared" si="240"/>
        <v>#DIV/0!</v>
      </c>
      <c r="W236" s="4" t="str">
        <f t="shared" si="240"/>
        <v>#DIV/0!</v>
      </c>
      <c r="X236" s="4" t="str">
        <f t="shared" si="240"/>
        <v>#DIV/0!</v>
      </c>
      <c r="Y236" s="4" t="str">
        <f t="shared" si="240"/>
        <v>#DIV/0!</v>
      </c>
      <c r="Z236" s="4" t="str">
        <f t="shared" si="240"/>
        <v>#DIV/0!</v>
      </c>
      <c r="AA236" s="4" t="str">
        <f t="shared" si="240"/>
        <v>#DIV/0!</v>
      </c>
      <c r="AB236" s="4" t="str">
        <f t="shared" si="240"/>
        <v>#DIV/0!</v>
      </c>
      <c r="AC236" s="4" t="str">
        <f t="shared" si="240"/>
        <v>#DIV/0!</v>
      </c>
      <c r="AD236" s="4" t="str">
        <f t="shared" si="240"/>
        <v>#DIV/0!</v>
      </c>
      <c r="AE236" s="4" t="str">
        <f t="shared" si="240"/>
        <v>#DIV/0!</v>
      </c>
      <c r="AF236" s="4" t="str">
        <f t="shared" si="240"/>
        <v>#DIV/0!</v>
      </c>
      <c r="AG236" s="4" t="str">
        <f t="shared" si="240"/>
        <v>#DIV/0!</v>
      </c>
      <c r="AH236" s="4" t="str">
        <f t="shared" si="240"/>
        <v>#DIV/0!</v>
      </c>
      <c r="AI236" s="4" t="str">
        <f t="shared" si="240"/>
        <v>#DIV/0!</v>
      </c>
      <c r="AJ236" s="4" t="str">
        <f t="shared" si="240"/>
        <v>#DIV/0!</v>
      </c>
      <c r="AK236" s="4" t="str">
        <f t="shared" si="240"/>
        <v>#DIV/0!</v>
      </c>
      <c r="AL236" s="4"/>
      <c r="AM236" s="4" t="str">
        <f t="shared" si="138"/>
        <v>#DIV/0!</v>
      </c>
      <c r="AN236" s="4"/>
      <c r="AO236" s="4" t="str">
        <f t="shared" ref="AO236:BH236" si="241">AO136/$E36</f>
        <v>#DIV/0!</v>
      </c>
      <c r="AP236" s="4" t="str">
        <f t="shared" si="241"/>
        <v>#DIV/0!</v>
      </c>
      <c r="AQ236" s="4" t="str">
        <f t="shared" si="241"/>
        <v>#DIV/0!</v>
      </c>
      <c r="AR236" s="4" t="str">
        <f t="shared" si="241"/>
        <v>#DIV/0!</v>
      </c>
      <c r="AS236" s="4" t="str">
        <f t="shared" si="241"/>
        <v>#DIV/0!</v>
      </c>
      <c r="AT236" s="4" t="str">
        <f t="shared" si="241"/>
        <v>#DIV/0!</v>
      </c>
      <c r="AU236" s="4" t="str">
        <f t="shared" si="241"/>
        <v>#DIV/0!</v>
      </c>
      <c r="AV236" s="4" t="str">
        <f t="shared" si="241"/>
        <v>#DIV/0!</v>
      </c>
      <c r="AW236" s="4" t="str">
        <f t="shared" si="241"/>
        <v>#DIV/0!</v>
      </c>
      <c r="AX236" s="4" t="str">
        <f t="shared" si="241"/>
        <v>#DIV/0!</v>
      </c>
      <c r="AY236" s="4" t="str">
        <f t="shared" si="241"/>
        <v>#DIV/0!</v>
      </c>
      <c r="AZ236" s="4" t="str">
        <f t="shared" si="241"/>
        <v>#DIV/0!</v>
      </c>
      <c r="BA236" s="4" t="str">
        <f t="shared" si="241"/>
        <v>#DIV/0!</v>
      </c>
      <c r="BB236" s="4" t="str">
        <f t="shared" si="241"/>
        <v>#DIV/0!</v>
      </c>
      <c r="BC236" s="4" t="str">
        <f t="shared" si="241"/>
        <v>#DIV/0!</v>
      </c>
      <c r="BD236" s="4" t="str">
        <f t="shared" si="241"/>
        <v>#DIV/0!</v>
      </c>
      <c r="BE236" s="4" t="str">
        <f t="shared" si="241"/>
        <v>#DIV/0!</v>
      </c>
      <c r="BF236" s="4" t="str">
        <f t="shared" si="241"/>
        <v>#DIV/0!</v>
      </c>
      <c r="BG236" s="4" t="str">
        <f t="shared" si="241"/>
        <v>#DIV/0!</v>
      </c>
      <c r="BH236" s="4" t="str">
        <f t="shared" si="241"/>
        <v>#DIV/0!</v>
      </c>
      <c r="BI236" s="4"/>
      <c r="BJ236" s="4" t="str">
        <f t="shared" ref="BJ236:BV236" si="242">BJ136/$E36</f>
        <v>#DIV/0!</v>
      </c>
      <c r="BK236" s="4" t="str">
        <f t="shared" si="242"/>
        <v>#DIV/0!</v>
      </c>
      <c r="BL236" s="4" t="str">
        <f t="shared" si="242"/>
        <v>#DIV/0!</v>
      </c>
      <c r="BM236" s="4" t="str">
        <f t="shared" si="242"/>
        <v>#DIV/0!</v>
      </c>
      <c r="BN236" s="4" t="str">
        <f t="shared" si="242"/>
        <v>#DIV/0!</v>
      </c>
      <c r="BO236" s="4" t="str">
        <f t="shared" si="242"/>
        <v>#DIV/0!</v>
      </c>
      <c r="BP236" s="4" t="str">
        <f t="shared" si="242"/>
        <v>#DIV/0!</v>
      </c>
      <c r="BQ236" s="4" t="str">
        <f t="shared" si="242"/>
        <v>#DIV/0!</v>
      </c>
      <c r="BR236" s="4" t="str">
        <f t="shared" si="242"/>
        <v>#DIV/0!</v>
      </c>
      <c r="BS236" s="4" t="str">
        <f t="shared" si="242"/>
        <v>#DIV/0!</v>
      </c>
      <c r="BT236" s="4" t="str">
        <f t="shared" si="242"/>
        <v>#DIV/0!</v>
      </c>
      <c r="BU236" s="4" t="str">
        <f t="shared" si="242"/>
        <v>#DIV/0!</v>
      </c>
      <c r="BV236" s="4" t="str">
        <f t="shared" si="242"/>
        <v>#DIV/0!</v>
      </c>
      <c r="BW236" s="4"/>
      <c r="BX236" s="4" t="str">
        <f t="shared" ref="BX236:CG236" si="243">BX136/$E36</f>
        <v>#DIV/0!</v>
      </c>
      <c r="BY236" s="4" t="str">
        <f t="shared" si="243"/>
        <v>#DIV/0!</v>
      </c>
      <c r="BZ236" s="4" t="str">
        <f t="shared" si="243"/>
        <v>#DIV/0!</v>
      </c>
      <c r="CA236" s="4" t="str">
        <f t="shared" si="243"/>
        <v>#DIV/0!</v>
      </c>
      <c r="CB236" s="4" t="str">
        <f t="shared" si="243"/>
        <v>#DIV/0!</v>
      </c>
      <c r="CC236" s="4" t="str">
        <f t="shared" si="243"/>
        <v>#DIV/0!</v>
      </c>
      <c r="CD236" s="4" t="str">
        <f t="shared" si="243"/>
        <v>#DIV/0!</v>
      </c>
      <c r="CE236" s="4" t="str">
        <f t="shared" si="243"/>
        <v>#DIV/0!</v>
      </c>
      <c r="CF236" s="4" t="str">
        <f t="shared" si="243"/>
        <v>#DIV/0!</v>
      </c>
      <c r="CG236" s="4" t="str">
        <f t="shared" si="243"/>
        <v>#DIV/0!</v>
      </c>
      <c r="CH236" s="4"/>
      <c r="CI236" s="4" t="str">
        <f t="shared" si="167"/>
        <v>#DIV/0!</v>
      </c>
      <c r="CJ236" s="4" t="str">
        <f t="shared" si="173"/>
        <v>#DIV/0!</v>
      </c>
      <c r="CK236" s="4"/>
      <c r="CL236" s="4" t="str">
        <f t="shared" ref="CL236:CN236" si="244">CL136/$E36</f>
        <v>#DIV/0!</v>
      </c>
      <c r="CM236" s="4" t="str">
        <f t="shared" si="244"/>
        <v>#DIV/0!</v>
      </c>
      <c r="CN236" s="4" t="str">
        <f t="shared" si="244"/>
        <v>#DIV/0!</v>
      </c>
    </row>
    <row r="237" ht="15.75" customHeight="1">
      <c r="A237" s="15"/>
      <c r="B237" s="4" t="s">
        <v>230</v>
      </c>
      <c r="C237" s="4" t="str">
        <f t="shared" ref="C237:AK237" si="245">C137/$E37</f>
        <v>#DIV/0!</v>
      </c>
      <c r="D237" s="4" t="str">
        <f t="shared" si="245"/>
        <v>#DIV/0!</v>
      </c>
      <c r="E237" s="4" t="str">
        <f t="shared" si="245"/>
        <v>#DIV/0!</v>
      </c>
      <c r="F237" s="4" t="str">
        <f t="shared" si="245"/>
        <v>#DIV/0!</v>
      </c>
      <c r="G237" s="4" t="str">
        <f t="shared" si="245"/>
        <v>#DIV/0!</v>
      </c>
      <c r="H237" s="4" t="str">
        <f t="shared" si="245"/>
        <v>#DIV/0!</v>
      </c>
      <c r="I237" s="4" t="str">
        <f t="shared" si="245"/>
        <v>#DIV/0!</v>
      </c>
      <c r="J237" s="4" t="str">
        <f t="shared" si="245"/>
        <v>#DIV/0!</v>
      </c>
      <c r="K237" s="4" t="str">
        <f t="shared" si="245"/>
        <v>#DIV/0!</v>
      </c>
      <c r="L237" s="4" t="str">
        <f t="shared" si="245"/>
        <v>#DIV/0!</v>
      </c>
      <c r="M237" s="4" t="str">
        <f t="shared" si="245"/>
        <v>#DIV/0!</v>
      </c>
      <c r="N237" s="4" t="str">
        <f t="shared" si="245"/>
        <v>#DIV/0!</v>
      </c>
      <c r="O237" s="4" t="str">
        <f t="shared" si="245"/>
        <v>#DIV/0!</v>
      </c>
      <c r="P237" s="4" t="str">
        <f t="shared" si="245"/>
        <v>#DIV/0!</v>
      </c>
      <c r="Q237" s="4" t="str">
        <f t="shared" si="245"/>
        <v>#DIV/0!</v>
      </c>
      <c r="R237" s="4" t="str">
        <f t="shared" si="245"/>
        <v>#DIV/0!</v>
      </c>
      <c r="S237" s="4" t="str">
        <f t="shared" si="245"/>
        <v>#DIV/0!</v>
      </c>
      <c r="T237" s="4" t="str">
        <f t="shared" si="245"/>
        <v>#DIV/0!</v>
      </c>
      <c r="U237" s="4" t="str">
        <f t="shared" si="245"/>
        <v>#DIV/0!</v>
      </c>
      <c r="V237" s="4" t="str">
        <f t="shared" si="245"/>
        <v>#DIV/0!</v>
      </c>
      <c r="W237" s="4" t="str">
        <f t="shared" si="245"/>
        <v>#DIV/0!</v>
      </c>
      <c r="X237" s="4" t="str">
        <f t="shared" si="245"/>
        <v>#DIV/0!</v>
      </c>
      <c r="Y237" s="4" t="str">
        <f t="shared" si="245"/>
        <v>#DIV/0!</v>
      </c>
      <c r="Z237" s="4" t="str">
        <f t="shared" si="245"/>
        <v>#DIV/0!</v>
      </c>
      <c r="AA237" s="4" t="str">
        <f t="shared" si="245"/>
        <v>#DIV/0!</v>
      </c>
      <c r="AB237" s="4" t="str">
        <f t="shared" si="245"/>
        <v>#DIV/0!</v>
      </c>
      <c r="AC237" s="4" t="str">
        <f t="shared" si="245"/>
        <v>#DIV/0!</v>
      </c>
      <c r="AD237" s="4" t="str">
        <f t="shared" si="245"/>
        <v>#DIV/0!</v>
      </c>
      <c r="AE237" s="4" t="str">
        <f t="shared" si="245"/>
        <v>#DIV/0!</v>
      </c>
      <c r="AF237" s="4" t="str">
        <f t="shared" si="245"/>
        <v>#DIV/0!</v>
      </c>
      <c r="AG237" s="4" t="str">
        <f t="shared" si="245"/>
        <v>#DIV/0!</v>
      </c>
      <c r="AH237" s="4" t="str">
        <f t="shared" si="245"/>
        <v>#DIV/0!</v>
      </c>
      <c r="AI237" s="4" t="str">
        <f t="shared" si="245"/>
        <v>#DIV/0!</v>
      </c>
      <c r="AJ237" s="4" t="str">
        <f t="shared" si="245"/>
        <v>#DIV/0!</v>
      </c>
      <c r="AK237" s="4" t="str">
        <f t="shared" si="245"/>
        <v>#DIV/0!</v>
      </c>
      <c r="AL237" s="4"/>
      <c r="AM237" s="4" t="str">
        <f t="shared" si="138"/>
        <v>#DIV/0!</v>
      </c>
      <c r="AN237" s="4"/>
      <c r="AO237" s="4" t="str">
        <f t="shared" ref="AO237:BH237" si="246">AO137/$E37</f>
        <v>#DIV/0!</v>
      </c>
      <c r="AP237" s="4" t="str">
        <f t="shared" si="246"/>
        <v>#DIV/0!</v>
      </c>
      <c r="AQ237" s="4" t="str">
        <f t="shared" si="246"/>
        <v>#DIV/0!</v>
      </c>
      <c r="AR237" s="4" t="str">
        <f t="shared" si="246"/>
        <v>#DIV/0!</v>
      </c>
      <c r="AS237" s="4" t="str">
        <f t="shared" si="246"/>
        <v>#DIV/0!</v>
      </c>
      <c r="AT237" s="4" t="str">
        <f t="shared" si="246"/>
        <v>#DIV/0!</v>
      </c>
      <c r="AU237" s="4" t="str">
        <f t="shared" si="246"/>
        <v>#DIV/0!</v>
      </c>
      <c r="AV237" s="4" t="str">
        <f t="shared" si="246"/>
        <v>#DIV/0!</v>
      </c>
      <c r="AW237" s="4" t="str">
        <f t="shared" si="246"/>
        <v>#DIV/0!</v>
      </c>
      <c r="AX237" s="4" t="str">
        <f t="shared" si="246"/>
        <v>#DIV/0!</v>
      </c>
      <c r="AY237" s="4" t="str">
        <f t="shared" si="246"/>
        <v>#DIV/0!</v>
      </c>
      <c r="AZ237" s="4" t="str">
        <f t="shared" si="246"/>
        <v>#DIV/0!</v>
      </c>
      <c r="BA237" s="4" t="str">
        <f t="shared" si="246"/>
        <v>#DIV/0!</v>
      </c>
      <c r="BB237" s="4" t="str">
        <f t="shared" si="246"/>
        <v>#DIV/0!</v>
      </c>
      <c r="BC237" s="4" t="str">
        <f t="shared" si="246"/>
        <v>#DIV/0!</v>
      </c>
      <c r="BD237" s="4" t="str">
        <f t="shared" si="246"/>
        <v>#DIV/0!</v>
      </c>
      <c r="BE237" s="4" t="str">
        <f t="shared" si="246"/>
        <v>#DIV/0!</v>
      </c>
      <c r="BF237" s="4" t="str">
        <f t="shared" si="246"/>
        <v>#DIV/0!</v>
      </c>
      <c r="BG237" s="4" t="str">
        <f t="shared" si="246"/>
        <v>#DIV/0!</v>
      </c>
      <c r="BH237" s="4" t="str">
        <f t="shared" si="246"/>
        <v>#DIV/0!</v>
      </c>
      <c r="BI237" s="4"/>
      <c r="BJ237" s="4" t="str">
        <f t="shared" ref="BJ237:BV237" si="247">BJ137/$E37</f>
        <v>#DIV/0!</v>
      </c>
      <c r="BK237" s="4" t="str">
        <f t="shared" si="247"/>
        <v>#DIV/0!</v>
      </c>
      <c r="BL237" s="4" t="str">
        <f t="shared" si="247"/>
        <v>#DIV/0!</v>
      </c>
      <c r="BM237" s="4" t="str">
        <f t="shared" si="247"/>
        <v>#DIV/0!</v>
      </c>
      <c r="BN237" s="4" t="str">
        <f t="shared" si="247"/>
        <v>#DIV/0!</v>
      </c>
      <c r="BO237" s="4" t="str">
        <f t="shared" si="247"/>
        <v>#DIV/0!</v>
      </c>
      <c r="BP237" s="4" t="str">
        <f t="shared" si="247"/>
        <v>#DIV/0!</v>
      </c>
      <c r="BQ237" s="4" t="str">
        <f t="shared" si="247"/>
        <v>#DIV/0!</v>
      </c>
      <c r="BR237" s="4" t="str">
        <f t="shared" si="247"/>
        <v>#DIV/0!</v>
      </c>
      <c r="BS237" s="4" t="str">
        <f t="shared" si="247"/>
        <v>#DIV/0!</v>
      </c>
      <c r="BT237" s="4" t="str">
        <f t="shared" si="247"/>
        <v>#DIV/0!</v>
      </c>
      <c r="BU237" s="4" t="str">
        <f t="shared" si="247"/>
        <v>#DIV/0!</v>
      </c>
      <c r="BV237" s="4" t="str">
        <f t="shared" si="247"/>
        <v>#DIV/0!</v>
      </c>
      <c r="BW237" s="4"/>
      <c r="BX237" s="4" t="str">
        <f t="shared" ref="BX237:CG237" si="248">BX137/$E37</f>
        <v>#DIV/0!</v>
      </c>
      <c r="BY237" s="4" t="str">
        <f t="shared" si="248"/>
        <v>#DIV/0!</v>
      </c>
      <c r="BZ237" s="4" t="str">
        <f t="shared" si="248"/>
        <v>#DIV/0!</v>
      </c>
      <c r="CA237" s="4" t="str">
        <f t="shared" si="248"/>
        <v>#DIV/0!</v>
      </c>
      <c r="CB237" s="4" t="str">
        <f t="shared" si="248"/>
        <v>#DIV/0!</v>
      </c>
      <c r="CC237" s="4" t="str">
        <f t="shared" si="248"/>
        <v>#DIV/0!</v>
      </c>
      <c r="CD237" s="4" t="str">
        <f t="shared" si="248"/>
        <v>#DIV/0!</v>
      </c>
      <c r="CE237" s="4" t="str">
        <f t="shared" si="248"/>
        <v>#DIV/0!</v>
      </c>
      <c r="CF237" s="4" t="str">
        <f t="shared" si="248"/>
        <v>#DIV/0!</v>
      </c>
      <c r="CG237" s="4" t="str">
        <f t="shared" si="248"/>
        <v>#DIV/0!</v>
      </c>
      <c r="CH237" s="4"/>
      <c r="CI237" s="4" t="str">
        <f t="shared" si="167"/>
        <v>#DIV/0!</v>
      </c>
      <c r="CJ237" s="4" t="str">
        <f t="shared" si="173"/>
        <v>#DIV/0!</v>
      </c>
      <c r="CK237" s="4"/>
      <c r="CL237" s="4" t="str">
        <f t="shared" ref="CL237:CN237" si="249">CL137/$E37</f>
        <v>#DIV/0!</v>
      </c>
      <c r="CM237" s="4" t="str">
        <f t="shared" si="249"/>
        <v>#DIV/0!</v>
      </c>
      <c r="CN237" s="4" t="str">
        <f t="shared" si="249"/>
        <v>#DIV/0!</v>
      </c>
    </row>
    <row r="238" ht="15.75" customHeight="1">
      <c r="A238" s="15"/>
      <c r="B238" s="4" t="s">
        <v>231</v>
      </c>
      <c r="C238" s="4" t="str">
        <f t="shared" ref="C238:AK238" si="250">C138/$E38</f>
        <v>#DIV/0!</v>
      </c>
      <c r="D238" s="4" t="str">
        <f t="shared" si="250"/>
        <v>#DIV/0!</v>
      </c>
      <c r="E238" s="4" t="str">
        <f t="shared" si="250"/>
        <v>#DIV/0!</v>
      </c>
      <c r="F238" s="4" t="str">
        <f t="shared" si="250"/>
        <v>#DIV/0!</v>
      </c>
      <c r="G238" s="4" t="str">
        <f t="shared" si="250"/>
        <v>#DIV/0!</v>
      </c>
      <c r="H238" s="4" t="str">
        <f t="shared" si="250"/>
        <v>#DIV/0!</v>
      </c>
      <c r="I238" s="4" t="str">
        <f t="shared" si="250"/>
        <v>#DIV/0!</v>
      </c>
      <c r="J238" s="4" t="str">
        <f t="shared" si="250"/>
        <v>#DIV/0!</v>
      </c>
      <c r="K238" s="4" t="str">
        <f t="shared" si="250"/>
        <v>#DIV/0!</v>
      </c>
      <c r="L238" s="4" t="str">
        <f t="shared" si="250"/>
        <v>#DIV/0!</v>
      </c>
      <c r="M238" s="4" t="str">
        <f t="shared" si="250"/>
        <v>#DIV/0!</v>
      </c>
      <c r="N238" s="4" t="str">
        <f t="shared" si="250"/>
        <v>#DIV/0!</v>
      </c>
      <c r="O238" s="4" t="str">
        <f t="shared" si="250"/>
        <v>#DIV/0!</v>
      </c>
      <c r="P238" s="4" t="str">
        <f t="shared" si="250"/>
        <v>#DIV/0!</v>
      </c>
      <c r="Q238" s="4" t="str">
        <f t="shared" si="250"/>
        <v>#DIV/0!</v>
      </c>
      <c r="R238" s="4" t="str">
        <f t="shared" si="250"/>
        <v>#DIV/0!</v>
      </c>
      <c r="S238" s="4" t="str">
        <f t="shared" si="250"/>
        <v>#DIV/0!</v>
      </c>
      <c r="T238" s="4" t="str">
        <f t="shared" si="250"/>
        <v>#DIV/0!</v>
      </c>
      <c r="U238" s="4" t="str">
        <f t="shared" si="250"/>
        <v>#DIV/0!</v>
      </c>
      <c r="V238" s="4" t="str">
        <f t="shared" si="250"/>
        <v>#DIV/0!</v>
      </c>
      <c r="W238" s="4" t="str">
        <f t="shared" si="250"/>
        <v>#DIV/0!</v>
      </c>
      <c r="X238" s="4" t="str">
        <f t="shared" si="250"/>
        <v>#DIV/0!</v>
      </c>
      <c r="Y238" s="4" t="str">
        <f t="shared" si="250"/>
        <v>#DIV/0!</v>
      </c>
      <c r="Z238" s="4" t="str">
        <f t="shared" si="250"/>
        <v>#DIV/0!</v>
      </c>
      <c r="AA238" s="4" t="str">
        <f t="shared" si="250"/>
        <v>#DIV/0!</v>
      </c>
      <c r="AB238" s="4" t="str">
        <f t="shared" si="250"/>
        <v>#DIV/0!</v>
      </c>
      <c r="AC238" s="4" t="str">
        <f t="shared" si="250"/>
        <v>#DIV/0!</v>
      </c>
      <c r="AD238" s="4" t="str">
        <f t="shared" si="250"/>
        <v>#DIV/0!</v>
      </c>
      <c r="AE238" s="4" t="str">
        <f t="shared" si="250"/>
        <v>#DIV/0!</v>
      </c>
      <c r="AF238" s="4" t="str">
        <f t="shared" si="250"/>
        <v>#DIV/0!</v>
      </c>
      <c r="AG238" s="4" t="str">
        <f t="shared" si="250"/>
        <v>#DIV/0!</v>
      </c>
      <c r="AH238" s="4" t="str">
        <f t="shared" si="250"/>
        <v>#DIV/0!</v>
      </c>
      <c r="AI238" s="4" t="str">
        <f t="shared" si="250"/>
        <v>#DIV/0!</v>
      </c>
      <c r="AJ238" s="4" t="str">
        <f t="shared" si="250"/>
        <v>#DIV/0!</v>
      </c>
      <c r="AK238" s="4" t="str">
        <f t="shared" si="250"/>
        <v>#DIV/0!</v>
      </c>
      <c r="AL238" s="4"/>
      <c r="AM238" s="4" t="str">
        <f t="shared" si="138"/>
        <v>#DIV/0!</v>
      </c>
      <c r="AN238" s="4"/>
      <c r="AO238" s="4" t="str">
        <f t="shared" ref="AO238:BH238" si="251">AO138/$E38</f>
        <v>#DIV/0!</v>
      </c>
      <c r="AP238" s="4" t="str">
        <f t="shared" si="251"/>
        <v>#DIV/0!</v>
      </c>
      <c r="AQ238" s="4" t="str">
        <f t="shared" si="251"/>
        <v>#DIV/0!</v>
      </c>
      <c r="AR238" s="4" t="str">
        <f t="shared" si="251"/>
        <v>#DIV/0!</v>
      </c>
      <c r="AS238" s="4" t="str">
        <f t="shared" si="251"/>
        <v>#DIV/0!</v>
      </c>
      <c r="AT238" s="4" t="str">
        <f t="shared" si="251"/>
        <v>#DIV/0!</v>
      </c>
      <c r="AU238" s="4" t="str">
        <f t="shared" si="251"/>
        <v>#DIV/0!</v>
      </c>
      <c r="AV238" s="4" t="str">
        <f t="shared" si="251"/>
        <v>#DIV/0!</v>
      </c>
      <c r="AW238" s="4" t="str">
        <f t="shared" si="251"/>
        <v>#DIV/0!</v>
      </c>
      <c r="AX238" s="4" t="str">
        <f t="shared" si="251"/>
        <v>#DIV/0!</v>
      </c>
      <c r="AY238" s="4" t="str">
        <f t="shared" si="251"/>
        <v>#DIV/0!</v>
      </c>
      <c r="AZ238" s="4" t="str">
        <f t="shared" si="251"/>
        <v>#DIV/0!</v>
      </c>
      <c r="BA238" s="4" t="str">
        <f t="shared" si="251"/>
        <v>#DIV/0!</v>
      </c>
      <c r="BB238" s="4" t="str">
        <f t="shared" si="251"/>
        <v>#DIV/0!</v>
      </c>
      <c r="BC238" s="4" t="str">
        <f t="shared" si="251"/>
        <v>#DIV/0!</v>
      </c>
      <c r="BD238" s="4" t="str">
        <f t="shared" si="251"/>
        <v>#DIV/0!</v>
      </c>
      <c r="BE238" s="4" t="str">
        <f t="shared" si="251"/>
        <v>#DIV/0!</v>
      </c>
      <c r="BF238" s="4" t="str">
        <f t="shared" si="251"/>
        <v>#DIV/0!</v>
      </c>
      <c r="BG238" s="4" t="str">
        <f t="shared" si="251"/>
        <v>#DIV/0!</v>
      </c>
      <c r="BH238" s="4" t="str">
        <f t="shared" si="251"/>
        <v>#DIV/0!</v>
      </c>
      <c r="BI238" s="4"/>
      <c r="BJ238" s="4" t="str">
        <f t="shared" ref="BJ238:BV238" si="252">BJ138/$E38</f>
        <v>#DIV/0!</v>
      </c>
      <c r="BK238" s="4" t="str">
        <f t="shared" si="252"/>
        <v>#DIV/0!</v>
      </c>
      <c r="BL238" s="4" t="str">
        <f t="shared" si="252"/>
        <v>#DIV/0!</v>
      </c>
      <c r="BM238" s="4" t="str">
        <f t="shared" si="252"/>
        <v>#DIV/0!</v>
      </c>
      <c r="BN238" s="4" t="str">
        <f t="shared" si="252"/>
        <v>#DIV/0!</v>
      </c>
      <c r="BO238" s="4" t="str">
        <f t="shared" si="252"/>
        <v>#DIV/0!</v>
      </c>
      <c r="BP238" s="4" t="str">
        <f t="shared" si="252"/>
        <v>#DIV/0!</v>
      </c>
      <c r="BQ238" s="4" t="str">
        <f t="shared" si="252"/>
        <v>#DIV/0!</v>
      </c>
      <c r="BR238" s="4" t="str">
        <f t="shared" si="252"/>
        <v>#DIV/0!</v>
      </c>
      <c r="BS238" s="4" t="str">
        <f t="shared" si="252"/>
        <v>#DIV/0!</v>
      </c>
      <c r="BT238" s="4" t="str">
        <f t="shared" si="252"/>
        <v>#DIV/0!</v>
      </c>
      <c r="BU238" s="4" t="str">
        <f t="shared" si="252"/>
        <v>#DIV/0!</v>
      </c>
      <c r="BV238" s="4" t="str">
        <f t="shared" si="252"/>
        <v>#DIV/0!</v>
      </c>
      <c r="BW238" s="4"/>
      <c r="BX238" s="4" t="str">
        <f t="shared" ref="BX238:CG238" si="253">BX138/$E38</f>
        <v>#DIV/0!</v>
      </c>
      <c r="BY238" s="4" t="str">
        <f t="shared" si="253"/>
        <v>#DIV/0!</v>
      </c>
      <c r="BZ238" s="4" t="str">
        <f t="shared" si="253"/>
        <v>#DIV/0!</v>
      </c>
      <c r="CA238" s="4" t="str">
        <f t="shared" si="253"/>
        <v>#DIV/0!</v>
      </c>
      <c r="CB238" s="4" t="str">
        <f t="shared" si="253"/>
        <v>#DIV/0!</v>
      </c>
      <c r="CC238" s="4" t="str">
        <f t="shared" si="253"/>
        <v>#DIV/0!</v>
      </c>
      <c r="CD238" s="4" t="str">
        <f t="shared" si="253"/>
        <v>#DIV/0!</v>
      </c>
      <c r="CE238" s="4" t="str">
        <f t="shared" si="253"/>
        <v>#DIV/0!</v>
      </c>
      <c r="CF238" s="4" t="str">
        <f t="shared" si="253"/>
        <v>#DIV/0!</v>
      </c>
      <c r="CG238" s="4" t="str">
        <f t="shared" si="253"/>
        <v>#DIV/0!</v>
      </c>
      <c r="CH238" s="4"/>
      <c r="CI238" s="4" t="str">
        <f t="shared" si="167"/>
        <v>#DIV/0!</v>
      </c>
      <c r="CJ238" s="4" t="str">
        <f t="shared" si="173"/>
        <v>#DIV/0!</v>
      </c>
      <c r="CK238" s="4"/>
      <c r="CL238" s="4" t="str">
        <f t="shared" ref="CL238:CN238" si="254">CL138/$E38</f>
        <v>#DIV/0!</v>
      </c>
      <c r="CM238" s="4" t="str">
        <f t="shared" si="254"/>
        <v>#DIV/0!</v>
      </c>
      <c r="CN238" s="4" t="str">
        <f t="shared" si="254"/>
        <v>#DIV/0!</v>
      </c>
    </row>
    <row r="239" ht="15.75" customHeight="1">
      <c r="A239" s="15"/>
      <c r="B239" s="4" t="s">
        <v>232</v>
      </c>
      <c r="C239" s="4" t="str">
        <f t="shared" ref="C239:AK239" si="255">C139/$E39</f>
        <v>#DIV/0!</v>
      </c>
      <c r="D239" s="4" t="str">
        <f t="shared" si="255"/>
        <v>#DIV/0!</v>
      </c>
      <c r="E239" s="4" t="str">
        <f t="shared" si="255"/>
        <v>#DIV/0!</v>
      </c>
      <c r="F239" s="4" t="str">
        <f t="shared" si="255"/>
        <v>#DIV/0!</v>
      </c>
      <c r="G239" s="4" t="str">
        <f t="shared" si="255"/>
        <v>#DIV/0!</v>
      </c>
      <c r="H239" s="4" t="str">
        <f t="shared" si="255"/>
        <v>#DIV/0!</v>
      </c>
      <c r="I239" s="4" t="str">
        <f t="shared" si="255"/>
        <v>#DIV/0!</v>
      </c>
      <c r="J239" s="4" t="str">
        <f t="shared" si="255"/>
        <v>#DIV/0!</v>
      </c>
      <c r="K239" s="4" t="str">
        <f t="shared" si="255"/>
        <v>#DIV/0!</v>
      </c>
      <c r="L239" s="4" t="str">
        <f t="shared" si="255"/>
        <v>#DIV/0!</v>
      </c>
      <c r="M239" s="4" t="str">
        <f t="shared" si="255"/>
        <v>#DIV/0!</v>
      </c>
      <c r="N239" s="4" t="str">
        <f t="shared" si="255"/>
        <v>#DIV/0!</v>
      </c>
      <c r="O239" s="4" t="str">
        <f t="shared" si="255"/>
        <v>#DIV/0!</v>
      </c>
      <c r="P239" s="4" t="str">
        <f t="shared" si="255"/>
        <v>#DIV/0!</v>
      </c>
      <c r="Q239" s="4" t="str">
        <f t="shared" si="255"/>
        <v>#DIV/0!</v>
      </c>
      <c r="R239" s="4" t="str">
        <f t="shared" si="255"/>
        <v>#DIV/0!</v>
      </c>
      <c r="S239" s="4" t="str">
        <f t="shared" si="255"/>
        <v>#DIV/0!</v>
      </c>
      <c r="T239" s="4" t="str">
        <f t="shared" si="255"/>
        <v>#DIV/0!</v>
      </c>
      <c r="U239" s="4" t="str">
        <f t="shared" si="255"/>
        <v>#DIV/0!</v>
      </c>
      <c r="V239" s="4" t="str">
        <f t="shared" si="255"/>
        <v>#DIV/0!</v>
      </c>
      <c r="W239" s="4" t="str">
        <f t="shared" si="255"/>
        <v>#DIV/0!</v>
      </c>
      <c r="X239" s="4" t="str">
        <f t="shared" si="255"/>
        <v>#DIV/0!</v>
      </c>
      <c r="Y239" s="4" t="str">
        <f t="shared" si="255"/>
        <v>#DIV/0!</v>
      </c>
      <c r="Z239" s="4" t="str">
        <f t="shared" si="255"/>
        <v>#DIV/0!</v>
      </c>
      <c r="AA239" s="4" t="str">
        <f t="shared" si="255"/>
        <v>#DIV/0!</v>
      </c>
      <c r="AB239" s="4" t="str">
        <f t="shared" si="255"/>
        <v>#DIV/0!</v>
      </c>
      <c r="AC239" s="4" t="str">
        <f t="shared" si="255"/>
        <v>#DIV/0!</v>
      </c>
      <c r="AD239" s="4" t="str">
        <f t="shared" si="255"/>
        <v>#DIV/0!</v>
      </c>
      <c r="AE239" s="4" t="str">
        <f t="shared" si="255"/>
        <v>#DIV/0!</v>
      </c>
      <c r="AF239" s="4" t="str">
        <f t="shared" si="255"/>
        <v>#DIV/0!</v>
      </c>
      <c r="AG239" s="4" t="str">
        <f t="shared" si="255"/>
        <v>#DIV/0!</v>
      </c>
      <c r="AH239" s="4" t="str">
        <f t="shared" si="255"/>
        <v>#DIV/0!</v>
      </c>
      <c r="AI239" s="4" t="str">
        <f t="shared" si="255"/>
        <v>#DIV/0!</v>
      </c>
      <c r="AJ239" s="4" t="str">
        <f t="shared" si="255"/>
        <v>#DIV/0!</v>
      </c>
      <c r="AK239" s="4" t="str">
        <f t="shared" si="255"/>
        <v>#DIV/0!</v>
      </c>
      <c r="AL239" s="4"/>
      <c r="AM239" s="4" t="str">
        <f t="shared" si="138"/>
        <v>#DIV/0!</v>
      </c>
      <c r="AN239" s="4"/>
      <c r="AO239" s="4" t="str">
        <f t="shared" ref="AO239:BH239" si="256">AO139/$E39</f>
        <v>#DIV/0!</v>
      </c>
      <c r="AP239" s="4" t="str">
        <f t="shared" si="256"/>
        <v>#DIV/0!</v>
      </c>
      <c r="AQ239" s="4" t="str">
        <f t="shared" si="256"/>
        <v>#DIV/0!</v>
      </c>
      <c r="AR239" s="4" t="str">
        <f t="shared" si="256"/>
        <v>#DIV/0!</v>
      </c>
      <c r="AS239" s="4" t="str">
        <f t="shared" si="256"/>
        <v>#DIV/0!</v>
      </c>
      <c r="AT239" s="4" t="str">
        <f t="shared" si="256"/>
        <v>#DIV/0!</v>
      </c>
      <c r="AU239" s="4" t="str">
        <f t="shared" si="256"/>
        <v>#DIV/0!</v>
      </c>
      <c r="AV239" s="4" t="str">
        <f t="shared" si="256"/>
        <v>#DIV/0!</v>
      </c>
      <c r="AW239" s="4" t="str">
        <f t="shared" si="256"/>
        <v>#DIV/0!</v>
      </c>
      <c r="AX239" s="4" t="str">
        <f t="shared" si="256"/>
        <v>#DIV/0!</v>
      </c>
      <c r="AY239" s="4" t="str">
        <f t="shared" si="256"/>
        <v>#DIV/0!</v>
      </c>
      <c r="AZ239" s="4" t="str">
        <f t="shared" si="256"/>
        <v>#DIV/0!</v>
      </c>
      <c r="BA239" s="4" t="str">
        <f t="shared" si="256"/>
        <v>#DIV/0!</v>
      </c>
      <c r="BB239" s="4" t="str">
        <f t="shared" si="256"/>
        <v>#DIV/0!</v>
      </c>
      <c r="BC239" s="4" t="str">
        <f t="shared" si="256"/>
        <v>#DIV/0!</v>
      </c>
      <c r="BD239" s="4" t="str">
        <f t="shared" si="256"/>
        <v>#DIV/0!</v>
      </c>
      <c r="BE239" s="4" t="str">
        <f t="shared" si="256"/>
        <v>#DIV/0!</v>
      </c>
      <c r="BF239" s="4" t="str">
        <f t="shared" si="256"/>
        <v>#DIV/0!</v>
      </c>
      <c r="BG239" s="4" t="str">
        <f t="shared" si="256"/>
        <v>#DIV/0!</v>
      </c>
      <c r="BH239" s="4" t="str">
        <f t="shared" si="256"/>
        <v>#DIV/0!</v>
      </c>
      <c r="BI239" s="4"/>
      <c r="BJ239" s="4" t="str">
        <f t="shared" ref="BJ239:BV239" si="257">BJ139/$E39</f>
        <v>#DIV/0!</v>
      </c>
      <c r="BK239" s="4" t="str">
        <f t="shared" si="257"/>
        <v>#DIV/0!</v>
      </c>
      <c r="BL239" s="4" t="str">
        <f t="shared" si="257"/>
        <v>#DIV/0!</v>
      </c>
      <c r="BM239" s="4" t="str">
        <f t="shared" si="257"/>
        <v>#DIV/0!</v>
      </c>
      <c r="BN239" s="4" t="str">
        <f t="shared" si="257"/>
        <v>#DIV/0!</v>
      </c>
      <c r="BO239" s="4" t="str">
        <f t="shared" si="257"/>
        <v>#DIV/0!</v>
      </c>
      <c r="BP239" s="4" t="str">
        <f t="shared" si="257"/>
        <v>#DIV/0!</v>
      </c>
      <c r="BQ239" s="4" t="str">
        <f t="shared" si="257"/>
        <v>#DIV/0!</v>
      </c>
      <c r="BR239" s="4" t="str">
        <f t="shared" si="257"/>
        <v>#DIV/0!</v>
      </c>
      <c r="BS239" s="4" t="str">
        <f t="shared" si="257"/>
        <v>#DIV/0!</v>
      </c>
      <c r="BT239" s="4" t="str">
        <f t="shared" si="257"/>
        <v>#DIV/0!</v>
      </c>
      <c r="BU239" s="4" t="str">
        <f t="shared" si="257"/>
        <v>#DIV/0!</v>
      </c>
      <c r="BV239" s="4" t="str">
        <f t="shared" si="257"/>
        <v>#DIV/0!</v>
      </c>
      <c r="BW239" s="4"/>
      <c r="BX239" s="4" t="str">
        <f t="shared" ref="BX239:CG239" si="258">BX139/$E39</f>
        <v>#DIV/0!</v>
      </c>
      <c r="BY239" s="4" t="str">
        <f t="shared" si="258"/>
        <v>#DIV/0!</v>
      </c>
      <c r="BZ239" s="4" t="str">
        <f t="shared" si="258"/>
        <v>#DIV/0!</v>
      </c>
      <c r="CA239" s="4" t="str">
        <f t="shared" si="258"/>
        <v>#DIV/0!</v>
      </c>
      <c r="CB239" s="4" t="str">
        <f t="shared" si="258"/>
        <v>#DIV/0!</v>
      </c>
      <c r="CC239" s="4" t="str">
        <f t="shared" si="258"/>
        <v>#DIV/0!</v>
      </c>
      <c r="CD239" s="4" t="str">
        <f t="shared" si="258"/>
        <v>#DIV/0!</v>
      </c>
      <c r="CE239" s="4" t="str">
        <f t="shared" si="258"/>
        <v>#DIV/0!</v>
      </c>
      <c r="CF239" s="4" t="str">
        <f t="shared" si="258"/>
        <v>#DIV/0!</v>
      </c>
      <c r="CG239" s="4" t="str">
        <f t="shared" si="258"/>
        <v>#DIV/0!</v>
      </c>
      <c r="CH239" s="4"/>
      <c r="CI239" s="4" t="str">
        <f t="shared" si="167"/>
        <v>#DIV/0!</v>
      </c>
      <c r="CJ239" s="4" t="str">
        <f t="shared" si="173"/>
        <v>#DIV/0!</v>
      </c>
      <c r="CK239" s="4"/>
      <c r="CL239" s="4" t="str">
        <f t="shared" ref="CL239:CN239" si="259">CL139/$E39</f>
        <v>#DIV/0!</v>
      </c>
      <c r="CM239" s="4" t="str">
        <f t="shared" si="259"/>
        <v>#DIV/0!</v>
      </c>
      <c r="CN239" s="4" t="str">
        <f t="shared" si="259"/>
        <v>#DIV/0!</v>
      </c>
    </row>
    <row r="240" ht="15.75" customHeight="1">
      <c r="A240" s="15"/>
      <c r="B240" s="4" t="s">
        <v>233</v>
      </c>
      <c r="C240" s="4" t="str">
        <f t="shared" ref="C240:AK240" si="260">C140/$E40</f>
        <v>#DIV/0!</v>
      </c>
      <c r="D240" s="4" t="str">
        <f t="shared" si="260"/>
        <v>#DIV/0!</v>
      </c>
      <c r="E240" s="4" t="str">
        <f t="shared" si="260"/>
        <v>#DIV/0!</v>
      </c>
      <c r="F240" s="4" t="str">
        <f t="shared" si="260"/>
        <v>#DIV/0!</v>
      </c>
      <c r="G240" s="4" t="str">
        <f t="shared" si="260"/>
        <v>#DIV/0!</v>
      </c>
      <c r="H240" s="4" t="str">
        <f t="shared" si="260"/>
        <v>#DIV/0!</v>
      </c>
      <c r="I240" s="4" t="str">
        <f t="shared" si="260"/>
        <v>#DIV/0!</v>
      </c>
      <c r="J240" s="4" t="str">
        <f t="shared" si="260"/>
        <v>#DIV/0!</v>
      </c>
      <c r="K240" s="4" t="str">
        <f t="shared" si="260"/>
        <v>#DIV/0!</v>
      </c>
      <c r="L240" s="4" t="str">
        <f t="shared" si="260"/>
        <v>#DIV/0!</v>
      </c>
      <c r="M240" s="4" t="str">
        <f t="shared" si="260"/>
        <v>#DIV/0!</v>
      </c>
      <c r="N240" s="4" t="str">
        <f t="shared" si="260"/>
        <v>#DIV/0!</v>
      </c>
      <c r="O240" s="4" t="str">
        <f t="shared" si="260"/>
        <v>#DIV/0!</v>
      </c>
      <c r="P240" s="4" t="str">
        <f t="shared" si="260"/>
        <v>#DIV/0!</v>
      </c>
      <c r="Q240" s="4" t="str">
        <f t="shared" si="260"/>
        <v>#DIV/0!</v>
      </c>
      <c r="R240" s="4" t="str">
        <f t="shared" si="260"/>
        <v>#DIV/0!</v>
      </c>
      <c r="S240" s="4" t="str">
        <f t="shared" si="260"/>
        <v>#DIV/0!</v>
      </c>
      <c r="T240" s="4" t="str">
        <f t="shared" si="260"/>
        <v>#DIV/0!</v>
      </c>
      <c r="U240" s="4" t="str">
        <f t="shared" si="260"/>
        <v>#DIV/0!</v>
      </c>
      <c r="V240" s="4" t="str">
        <f t="shared" si="260"/>
        <v>#DIV/0!</v>
      </c>
      <c r="W240" s="4" t="str">
        <f t="shared" si="260"/>
        <v>#DIV/0!</v>
      </c>
      <c r="X240" s="4" t="str">
        <f t="shared" si="260"/>
        <v>#DIV/0!</v>
      </c>
      <c r="Y240" s="4" t="str">
        <f t="shared" si="260"/>
        <v>#DIV/0!</v>
      </c>
      <c r="Z240" s="4" t="str">
        <f t="shared" si="260"/>
        <v>#DIV/0!</v>
      </c>
      <c r="AA240" s="4" t="str">
        <f t="shared" si="260"/>
        <v>#DIV/0!</v>
      </c>
      <c r="AB240" s="4" t="str">
        <f t="shared" si="260"/>
        <v>#DIV/0!</v>
      </c>
      <c r="AC240" s="4" t="str">
        <f t="shared" si="260"/>
        <v>#DIV/0!</v>
      </c>
      <c r="AD240" s="4" t="str">
        <f t="shared" si="260"/>
        <v>#DIV/0!</v>
      </c>
      <c r="AE240" s="4" t="str">
        <f t="shared" si="260"/>
        <v>#DIV/0!</v>
      </c>
      <c r="AF240" s="4" t="str">
        <f t="shared" si="260"/>
        <v>#DIV/0!</v>
      </c>
      <c r="AG240" s="4" t="str">
        <f t="shared" si="260"/>
        <v>#DIV/0!</v>
      </c>
      <c r="AH240" s="4" t="str">
        <f t="shared" si="260"/>
        <v>#DIV/0!</v>
      </c>
      <c r="AI240" s="4" t="str">
        <f t="shared" si="260"/>
        <v>#DIV/0!</v>
      </c>
      <c r="AJ240" s="4" t="str">
        <f t="shared" si="260"/>
        <v>#DIV/0!</v>
      </c>
      <c r="AK240" s="4" t="str">
        <f t="shared" si="260"/>
        <v>#DIV/0!</v>
      </c>
      <c r="AL240" s="4"/>
      <c r="AM240" s="4" t="str">
        <f t="shared" si="138"/>
        <v>#DIV/0!</v>
      </c>
      <c r="AN240" s="4"/>
      <c r="AO240" s="4" t="str">
        <f t="shared" ref="AO240:BH240" si="261">AO140/$E40</f>
        <v>#DIV/0!</v>
      </c>
      <c r="AP240" s="4" t="str">
        <f t="shared" si="261"/>
        <v>#DIV/0!</v>
      </c>
      <c r="AQ240" s="4" t="str">
        <f t="shared" si="261"/>
        <v>#DIV/0!</v>
      </c>
      <c r="AR240" s="4" t="str">
        <f t="shared" si="261"/>
        <v>#DIV/0!</v>
      </c>
      <c r="AS240" s="4" t="str">
        <f t="shared" si="261"/>
        <v>#DIV/0!</v>
      </c>
      <c r="AT240" s="4" t="str">
        <f t="shared" si="261"/>
        <v>#DIV/0!</v>
      </c>
      <c r="AU240" s="4" t="str">
        <f t="shared" si="261"/>
        <v>#DIV/0!</v>
      </c>
      <c r="AV240" s="4" t="str">
        <f t="shared" si="261"/>
        <v>#DIV/0!</v>
      </c>
      <c r="AW240" s="4" t="str">
        <f t="shared" si="261"/>
        <v>#DIV/0!</v>
      </c>
      <c r="AX240" s="4" t="str">
        <f t="shared" si="261"/>
        <v>#DIV/0!</v>
      </c>
      <c r="AY240" s="4" t="str">
        <f t="shared" si="261"/>
        <v>#DIV/0!</v>
      </c>
      <c r="AZ240" s="4" t="str">
        <f t="shared" si="261"/>
        <v>#DIV/0!</v>
      </c>
      <c r="BA240" s="4" t="str">
        <f t="shared" si="261"/>
        <v>#DIV/0!</v>
      </c>
      <c r="BB240" s="4" t="str">
        <f t="shared" si="261"/>
        <v>#DIV/0!</v>
      </c>
      <c r="BC240" s="4" t="str">
        <f t="shared" si="261"/>
        <v>#DIV/0!</v>
      </c>
      <c r="BD240" s="4" t="str">
        <f t="shared" si="261"/>
        <v>#DIV/0!</v>
      </c>
      <c r="BE240" s="4" t="str">
        <f t="shared" si="261"/>
        <v>#DIV/0!</v>
      </c>
      <c r="BF240" s="4" t="str">
        <f t="shared" si="261"/>
        <v>#DIV/0!</v>
      </c>
      <c r="BG240" s="4" t="str">
        <f t="shared" si="261"/>
        <v>#DIV/0!</v>
      </c>
      <c r="BH240" s="4" t="str">
        <f t="shared" si="261"/>
        <v>#DIV/0!</v>
      </c>
      <c r="BI240" s="4"/>
      <c r="BJ240" s="4" t="str">
        <f t="shared" ref="BJ240:BV240" si="262">BJ140/$E40</f>
        <v>#DIV/0!</v>
      </c>
      <c r="BK240" s="4" t="str">
        <f t="shared" si="262"/>
        <v>#DIV/0!</v>
      </c>
      <c r="BL240" s="4" t="str">
        <f t="shared" si="262"/>
        <v>#DIV/0!</v>
      </c>
      <c r="BM240" s="4" t="str">
        <f t="shared" si="262"/>
        <v>#DIV/0!</v>
      </c>
      <c r="BN240" s="4" t="str">
        <f t="shared" si="262"/>
        <v>#DIV/0!</v>
      </c>
      <c r="BO240" s="4" t="str">
        <f t="shared" si="262"/>
        <v>#DIV/0!</v>
      </c>
      <c r="BP240" s="4" t="str">
        <f t="shared" si="262"/>
        <v>#DIV/0!</v>
      </c>
      <c r="BQ240" s="4" t="str">
        <f t="shared" si="262"/>
        <v>#DIV/0!</v>
      </c>
      <c r="BR240" s="4" t="str">
        <f t="shared" si="262"/>
        <v>#DIV/0!</v>
      </c>
      <c r="BS240" s="4" t="str">
        <f t="shared" si="262"/>
        <v>#DIV/0!</v>
      </c>
      <c r="BT240" s="4" t="str">
        <f t="shared" si="262"/>
        <v>#DIV/0!</v>
      </c>
      <c r="BU240" s="4" t="str">
        <f t="shared" si="262"/>
        <v>#DIV/0!</v>
      </c>
      <c r="BV240" s="4" t="str">
        <f t="shared" si="262"/>
        <v>#DIV/0!</v>
      </c>
      <c r="BW240" s="4"/>
      <c r="BX240" s="4" t="str">
        <f t="shared" ref="BX240:CG240" si="263">BX140/$E40</f>
        <v>#DIV/0!</v>
      </c>
      <c r="BY240" s="4" t="str">
        <f t="shared" si="263"/>
        <v>#DIV/0!</v>
      </c>
      <c r="BZ240" s="4" t="str">
        <f t="shared" si="263"/>
        <v>#DIV/0!</v>
      </c>
      <c r="CA240" s="4" t="str">
        <f t="shared" si="263"/>
        <v>#DIV/0!</v>
      </c>
      <c r="CB240" s="4" t="str">
        <f t="shared" si="263"/>
        <v>#DIV/0!</v>
      </c>
      <c r="CC240" s="4" t="str">
        <f t="shared" si="263"/>
        <v>#DIV/0!</v>
      </c>
      <c r="CD240" s="4" t="str">
        <f t="shared" si="263"/>
        <v>#DIV/0!</v>
      </c>
      <c r="CE240" s="4" t="str">
        <f t="shared" si="263"/>
        <v>#DIV/0!</v>
      </c>
      <c r="CF240" s="4" t="str">
        <f t="shared" si="263"/>
        <v>#DIV/0!</v>
      </c>
      <c r="CG240" s="4" t="str">
        <f t="shared" si="263"/>
        <v>#DIV/0!</v>
      </c>
      <c r="CH240" s="4"/>
      <c r="CI240" s="4" t="str">
        <f t="shared" si="167"/>
        <v>#DIV/0!</v>
      </c>
      <c r="CJ240" s="4" t="str">
        <f t="shared" si="173"/>
        <v>#DIV/0!</v>
      </c>
      <c r="CK240" s="4"/>
      <c r="CL240" s="4" t="str">
        <f t="shared" ref="CL240:CN240" si="264">CL140/$E40</f>
        <v>#DIV/0!</v>
      </c>
      <c r="CM240" s="4" t="str">
        <f t="shared" si="264"/>
        <v>#DIV/0!</v>
      </c>
      <c r="CN240" s="4" t="str">
        <f t="shared" si="264"/>
        <v>#DIV/0!</v>
      </c>
    </row>
    <row r="241" ht="15.75" customHeight="1">
      <c r="A241" s="15"/>
      <c r="B241" s="4" t="s">
        <v>234</v>
      </c>
      <c r="C241" s="4" t="str">
        <f t="shared" ref="C241:AK241" si="265">C141/$E41</f>
        <v>#DIV/0!</v>
      </c>
      <c r="D241" s="4" t="str">
        <f t="shared" si="265"/>
        <v>#DIV/0!</v>
      </c>
      <c r="E241" s="4" t="str">
        <f t="shared" si="265"/>
        <v>#DIV/0!</v>
      </c>
      <c r="F241" s="4" t="str">
        <f t="shared" si="265"/>
        <v>#DIV/0!</v>
      </c>
      <c r="G241" s="4" t="str">
        <f t="shared" si="265"/>
        <v>#DIV/0!</v>
      </c>
      <c r="H241" s="4" t="str">
        <f t="shared" si="265"/>
        <v>#DIV/0!</v>
      </c>
      <c r="I241" s="4" t="str">
        <f t="shared" si="265"/>
        <v>#DIV/0!</v>
      </c>
      <c r="J241" s="4" t="str">
        <f t="shared" si="265"/>
        <v>#DIV/0!</v>
      </c>
      <c r="K241" s="4" t="str">
        <f t="shared" si="265"/>
        <v>#DIV/0!</v>
      </c>
      <c r="L241" s="4" t="str">
        <f t="shared" si="265"/>
        <v>#DIV/0!</v>
      </c>
      <c r="M241" s="4" t="str">
        <f t="shared" si="265"/>
        <v>#DIV/0!</v>
      </c>
      <c r="N241" s="4" t="str">
        <f t="shared" si="265"/>
        <v>#DIV/0!</v>
      </c>
      <c r="O241" s="4" t="str">
        <f t="shared" si="265"/>
        <v>#DIV/0!</v>
      </c>
      <c r="P241" s="4" t="str">
        <f t="shared" si="265"/>
        <v>#DIV/0!</v>
      </c>
      <c r="Q241" s="4" t="str">
        <f t="shared" si="265"/>
        <v>#DIV/0!</v>
      </c>
      <c r="R241" s="4" t="str">
        <f t="shared" si="265"/>
        <v>#DIV/0!</v>
      </c>
      <c r="S241" s="4" t="str">
        <f t="shared" si="265"/>
        <v>#DIV/0!</v>
      </c>
      <c r="T241" s="4" t="str">
        <f t="shared" si="265"/>
        <v>#DIV/0!</v>
      </c>
      <c r="U241" s="4" t="str">
        <f t="shared" si="265"/>
        <v>#DIV/0!</v>
      </c>
      <c r="V241" s="4" t="str">
        <f t="shared" si="265"/>
        <v>#DIV/0!</v>
      </c>
      <c r="W241" s="4" t="str">
        <f t="shared" si="265"/>
        <v>#DIV/0!</v>
      </c>
      <c r="X241" s="4" t="str">
        <f t="shared" si="265"/>
        <v>#DIV/0!</v>
      </c>
      <c r="Y241" s="4" t="str">
        <f t="shared" si="265"/>
        <v>#DIV/0!</v>
      </c>
      <c r="Z241" s="4" t="str">
        <f t="shared" si="265"/>
        <v>#DIV/0!</v>
      </c>
      <c r="AA241" s="4" t="str">
        <f t="shared" si="265"/>
        <v>#DIV/0!</v>
      </c>
      <c r="AB241" s="4" t="str">
        <f t="shared" si="265"/>
        <v>#DIV/0!</v>
      </c>
      <c r="AC241" s="4" t="str">
        <f t="shared" si="265"/>
        <v>#DIV/0!</v>
      </c>
      <c r="AD241" s="4" t="str">
        <f t="shared" si="265"/>
        <v>#DIV/0!</v>
      </c>
      <c r="AE241" s="4" t="str">
        <f t="shared" si="265"/>
        <v>#DIV/0!</v>
      </c>
      <c r="AF241" s="4" t="str">
        <f t="shared" si="265"/>
        <v>#DIV/0!</v>
      </c>
      <c r="AG241" s="4" t="str">
        <f t="shared" si="265"/>
        <v>#DIV/0!</v>
      </c>
      <c r="AH241" s="4" t="str">
        <f t="shared" si="265"/>
        <v>#DIV/0!</v>
      </c>
      <c r="AI241" s="4" t="str">
        <f t="shared" si="265"/>
        <v>#DIV/0!</v>
      </c>
      <c r="AJ241" s="4" t="str">
        <f t="shared" si="265"/>
        <v>#DIV/0!</v>
      </c>
      <c r="AK241" s="4" t="str">
        <f t="shared" si="265"/>
        <v>#DIV/0!</v>
      </c>
      <c r="AL241" s="4"/>
      <c r="AM241" s="4" t="str">
        <f t="shared" si="138"/>
        <v>#DIV/0!</v>
      </c>
      <c r="AN241" s="4"/>
      <c r="AO241" s="4" t="str">
        <f t="shared" ref="AO241:BH241" si="266">AO141/$E41</f>
        <v>#DIV/0!</v>
      </c>
      <c r="AP241" s="4" t="str">
        <f t="shared" si="266"/>
        <v>#DIV/0!</v>
      </c>
      <c r="AQ241" s="4" t="str">
        <f t="shared" si="266"/>
        <v>#DIV/0!</v>
      </c>
      <c r="AR241" s="4" t="str">
        <f t="shared" si="266"/>
        <v>#DIV/0!</v>
      </c>
      <c r="AS241" s="4" t="str">
        <f t="shared" si="266"/>
        <v>#DIV/0!</v>
      </c>
      <c r="AT241" s="4" t="str">
        <f t="shared" si="266"/>
        <v>#DIV/0!</v>
      </c>
      <c r="AU241" s="4" t="str">
        <f t="shared" si="266"/>
        <v>#DIV/0!</v>
      </c>
      <c r="AV241" s="4" t="str">
        <f t="shared" si="266"/>
        <v>#DIV/0!</v>
      </c>
      <c r="AW241" s="4" t="str">
        <f t="shared" si="266"/>
        <v>#DIV/0!</v>
      </c>
      <c r="AX241" s="4" t="str">
        <f t="shared" si="266"/>
        <v>#DIV/0!</v>
      </c>
      <c r="AY241" s="4" t="str">
        <f t="shared" si="266"/>
        <v>#DIV/0!</v>
      </c>
      <c r="AZ241" s="4" t="str">
        <f t="shared" si="266"/>
        <v>#DIV/0!</v>
      </c>
      <c r="BA241" s="4" t="str">
        <f t="shared" si="266"/>
        <v>#DIV/0!</v>
      </c>
      <c r="BB241" s="4" t="str">
        <f t="shared" si="266"/>
        <v>#DIV/0!</v>
      </c>
      <c r="BC241" s="4" t="str">
        <f t="shared" si="266"/>
        <v>#DIV/0!</v>
      </c>
      <c r="BD241" s="4" t="str">
        <f t="shared" si="266"/>
        <v>#DIV/0!</v>
      </c>
      <c r="BE241" s="4" t="str">
        <f t="shared" si="266"/>
        <v>#DIV/0!</v>
      </c>
      <c r="BF241" s="4" t="str">
        <f t="shared" si="266"/>
        <v>#DIV/0!</v>
      </c>
      <c r="BG241" s="4" t="str">
        <f t="shared" si="266"/>
        <v>#DIV/0!</v>
      </c>
      <c r="BH241" s="4" t="str">
        <f t="shared" si="266"/>
        <v>#DIV/0!</v>
      </c>
      <c r="BI241" s="4"/>
      <c r="BJ241" s="4" t="str">
        <f t="shared" ref="BJ241:BV241" si="267">BJ141/$E41</f>
        <v>#DIV/0!</v>
      </c>
      <c r="BK241" s="4" t="str">
        <f t="shared" si="267"/>
        <v>#DIV/0!</v>
      </c>
      <c r="BL241" s="4" t="str">
        <f t="shared" si="267"/>
        <v>#DIV/0!</v>
      </c>
      <c r="BM241" s="4" t="str">
        <f t="shared" si="267"/>
        <v>#DIV/0!</v>
      </c>
      <c r="BN241" s="4" t="str">
        <f t="shared" si="267"/>
        <v>#DIV/0!</v>
      </c>
      <c r="BO241" s="4" t="str">
        <f t="shared" si="267"/>
        <v>#DIV/0!</v>
      </c>
      <c r="BP241" s="4" t="str">
        <f t="shared" si="267"/>
        <v>#DIV/0!</v>
      </c>
      <c r="BQ241" s="4" t="str">
        <f t="shared" si="267"/>
        <v>#DIV/0!</v>
      </c>
      <c r="BR241" s="4" t="str">
        <f t="shared" si="267"/>
        <v>#DIV/0!</v>
      </c>
      <c r="BS241" s="4" t="str">
        <f t="shared" si="267"/>
        <v>#DIV/0!</v>
      </c>
      <c r="BT241" s="4" t="str">
        <f t="shared" si="267"/>
        <v>#DIV/0!</v>
      </c>
      <c r="BU241" s="4" t="str">
        <f t="shared" si="267"/>
        <v>#DIV/0!</v>
      </c>
      <c r="BV241" s="4" t="str">
        <f t="shared" si="267"/>
        <v>#DIV/0!</v>
      </c>
      <c r="BW241" s="4"/>
      <c r="BX241" s="4" t="str">
        <f t="shared" ref="BX241:CG241" si="268">BX141/$E41</f>
        <v>#DIV/0!</v>
      </c>
      <c r="BY241" s="4" t="str">
        <f t="shared" si="268"/>
        <v>#DIV/0!</v>
      </c>
      <c r="BZ241" s="4" t="str">
        <f t="shared" si="268"/>
        <v>#DIV/0!</v>
      </c>
      <c r="CA241" s="4" t="str">
        <f t="shared" si="268"/>
        <v>#DIV/0!</v>
      </c>
      <c r="CB241" s="4" t="str">
        <f t="shared" si="268"/>
        <v>#DIV/0!</v>
      </c>
      <c r="CC241" s="4" t="str">
        <f t="shared" si="268"/>
        <v>#DIV/0!</v>
      </c>
      <c r="CD241" s="4" t="str">
        <f t="shared" si="268"/>
        <v>#DIV/0!</v>
      </c>
      <c r="CE241" s="4" t="str">
        <f t="shared" si="268"/>
        <v>#DIV/0!</v>
      </c>
      <c r="CF241" s="4" t="str">
        <f t="shared" si="268"/>
        <v>#DIV/0!</v>
      </c>
      <c r="CG241" s="4" t="str">
        <f t="shared" si="268"/>
        <v>#DIV/0!</v>
      </c>
      <c r="CH241" s="4"/>
      <c r="CI241" s="4" t="str">
        <f t="shared" si="167"/>
        <v>#DIV/0!</v>
      </c>
      <c r="CJ241" s="4" t="str">
        <f t="shared" si="173"/>
        <v>#DIV/0!</v>
      </c>
      <c r="CK241" s="4"/>
      <c r="CL241" s="4" t="str">
        <f t="shared" ref="CL241:CN241" si="269">CL141/$E41</f>
        <v>#DIV/0!</v>
      </c>
      <c r="CM241" s="4" t="str">
        <f t="shared" si="269"/>
        <v>#DIV/0!</v>
      </c>
      <c r="CN241" s="4" t="str">
        <f t="shared" si="269"/>
        <v>#DIV/0!</v>
      </c>
    </row>
    <row r="242" ht="15.75" customHeight="1">
      <c r="A242" s="16"/>
      <c r="B242" s="4" t="s">
        <v>219</v>
      </c>
      <c r="C242" s="4" t="str">
        <f t="shared" ref="C242:AK242" si="270">C142/$E42</f>
        <v>#DIV/0!</v>
      </c>
      <c r="D242" s="4" t="str">
        <f t="shared" si="270"/>
        <v>#DIV/0!</v>
      </c>
      <c r="E242" s="4" t="str">
        <f t="shared" si="270"/>
        <v>#DIV/0!</v>
      </c>
      <c r="F242" s="4" t="str">
        <f t="shared" si="270"/>
        <v>#DIV/0!</v>
      </c>
      <c r="G242" s="4" t="str">
        <f t="shared" si="270"/>
        <v>#DIV/0!</v>
      </c>
      <c r="H242" s="4" t="str">
        <f t="shared" si="270"/>
        <v>#DIV/0!</v>
      </c>
      <c r="I242" s="4" t="str">
        <f t="shared" si="270"/>
        <v>#DIV/0!</v>
      </c>
      <c r="J242" s="4" t="str">
        <f t="shared" si="270"/>
        <v>#DIV/0!</v>
      </c>
      <c r="K242" s="4" t="str">
        <f t="shared" si="270"/>
        <v>#DIV/0!</v>
      </c>
      <c r="L242" s="4" t="str">
        <f t="shared" si="270"/>
        <v>#DIV/0!</v>
      </c>
      <c r="M242" s="4" t="str">
        <f t="shared" si="270"/>
        <v>#DIV/0!</v>
      </c>
      <c r="N242" s="4" t="str">
        <f t="shared" si="270"/>
        <v>#DIV/0!</v>
      </c>
      <c r="O242" s="4" t="str">
        <f t="shared" si="270"/>
        <v>#DIV/0!</v>
      </c>
      <c r="P242" s="4" t="str">
        <f t="shared" si="270"/>
        <v>#DIV/0!</v>
      </c>
      <c r="Q242" s="4" t="str">
        <f t="shared" si="270"/>
        <v>#DIV/0!</v>
      </c>
      <c r="R242" s="4" t="str">
        <f t="shared" si="270"/>
        <v>#DIV/0!</v>
      </c>
      <c r="S242" s="4" t="str">
        <f t="shared" si="270"/>
        <v>#DIV/0!</v>
      </c>
      <c r="T242" s="4" t="str">
        <f t="shared" si="270"/>
        <v>#DIV/0!</v>
      </c>
      <c r="U242" s="4" t="str">
        <f t="shared" si="270"/>
        <v>#DIV/0!</v>
      </c>
      <c r="V242" s="4" t="str">
        <f t="shared" si="270"/>
        <v>#DIV/0!</v>
      </c>
      <c r="W242" s="4" t="str">
        <f t="shared" si="270"/>
        <v>#DIV/0!</v>
      </c>
      <c r="X242" s="4" t="str">
        <f t="shared" si="270"/>
        <v>#DIV/0!</v>
      </c>
      <c r="Y242" s="4" t="str">
        <f t="shared" si="270"/>
        <v>#DIV/0!</v>
      </c>
      <c r="Z242" s="4" t="str">
        <f t="shared" si="270"/>
        <v>#DIV/0!</v>
      </c>
      <c r="AA242" s="4" t="str">
        <f t="shared" si="270"/>
        <v>#DIV/0!</v>
      </c>
      <c r="AB242" s="4" t="str">
        <f t="shared" si="270"/>
        <v>#DIV/0!</v>
      </c>
      <c r="AC242" s="4" t="str">
        <f t="shared" si="270"/>
        <v>#DIV/0!</v>
      </c>
      <c r="AD242" s="4" t="str">
        <f t="shared" si="270"/>
        <v>#DIV/0!</v>
      </c>
      <c r="AE242" s="4" t="str">
        <f t="shared" si="270"/>
        <v>#DIV/0!</v>
      </c>
      <c r="AF242" s="4" t="str">
        <f t="shared" si="270"/>
        <v>#DIV/0!</v>
      </c>
      <c r="AG242" s="4" t="str">
        <f t="shared" si="270"/>
        <v>#DIV/0!</v>
      </c>
      <c r="AH242" s="4" t="str">
        <f t="shared" si="270"/>
        <v>#DIV/0!</v>
      </c>
      <c r="AI242" s="4" t="str">
        <f t="shared" si="270"/>
        <v>#DIV/0!</v>
      </c>
      <c r="AJ242" s="4" t="str">
        <f t="shared" si="270"/>
        <v>#DIV/0!</v>
      </c>
      <c r="AK242" s="4" t="str">
        <f t="shared" si="270"/>
        <v>#DIV/0!</v>
      </c>
      <c r="AL242" s="4"/>
      <c r="AM242" s="4" t="str">
        <f t="shared" si="138"/>
        <v>#DIV/0!</v>
      </c>
      <c r="AN242" s="4"/>
      <c r="AO242" s="4" t="str">
        <f t="shared" ref="AO242:BD242" si="271">AO142/$E42</f>
        <v>#DIV/0!</v>
      </c>
      <c r="AP242" s="4" t="str">
        <f t="shared" si="271"/>
        <v>#DIV/0!</v>
      </c>
      <c r="AQ242" s="4" t="str">
        <f t="shared" si="271"/>
        <v>#DIV/0!</v>
      </c>
      <c r="AR242" s="4" t="str">
        <f t="shared" si="271"/>
        <v>#DIV/0!</v>
      </c>
      <c r="AS242" s="4" t="str">
        <f t="shared" si="271"/>
        <v>#DIV/0!</v>
      </c>
      <c r="AT242" s="4" t="str">
        <f t="shared" si="271"/>
        <v>#DIV/0!</v>
      </c>
      <c r="AU242" s="4" t="str">
        <f t="shared" si="271"/>
        <v>#DIV/0!</v>
      </c>
      <c r="AV242" s="4" t="str">
        <f t="shared" si="271"/>
        <v>#DIV/0!</v>
      </c>
      <c r="AW242" s="4" t="str">
        <f t="shared" si="271"/>
        <v>#DIV/0!</v>
      </c>
      <c r="AX242" s="4" t="str">
        <f t="shared" si="271"/>
        <v>#DIV/0!</v>
      </c>
      <c r="AY242" s="4" t="str">
        <f t="shared" si="271"/>
        <v>#DIV/0!</v>
      </c>
      <c r="AZ242" s="4" t="str">
        <f t="shared" si="271"/>
        <v>#DIV/0!</v>
      </c>
      <c r="BA242" s="4" t="str">
        <f t="shared" si="271"/>
        <v>#DIV/0!</v>
      </c>
      <c r="BB242" s="4" t="str">
        <f t="shared" si="271"/>
        <v>#DIV/0!</v>
      </c>
      <c r="BC242" s="4" t="str">
        <f t="shared" si="271"/>
        <v>#DIV/0!</v>
      </c>
      <c r="BD242" s="4" t="str">
        <f t="shared" si="271"/>
        <v>#DIV/0!</v>
      </c>
      <c r="BE242" s="4" t="str">
        <f>BE143/$E42</f>
        <v>#DIV/0!</v>
      </c>
      <c r="BF242" s="4" t="str">
        <f t="shared" ref="BF242:BH242" si="272">BF142/$E42</f>
        <v>#DIV/0!</v>
      </c>
      <c r="BG242" s="4" t="str">
        <f t="shared" si="272"/>
        <v>#DIV/0!</v>
      </c>
      <c r="BH242" s="4" t="str">
        <f t="shared" si="272"/>
        <v>#DIV/0!</v>
      </c>
      <c r="BI242" s="4"/>
      <c r="BJ242" s="4" t="str">
        <f t="shared" ref="BJ242:BV242" si="273">BJ142/$E42</f>
        <v>#DIV/0!</v>
      </c>
      <c r="BK242" s="4" t="str">
        <f t="shared" si="273"/>
        <v>#DIV/0!</v>
      </c>
      <c r="BL242" s="4" t="str">
        <f t="shared" si="273"/>
        <v>#DIV/0!</v>
      </c>
      <c r="BM242" s="4" t="str">
        <f t="shared" si="273"/>
        <v>#DIV/0!</v>
      </c>
      <c r="BN242" s="4" t="str">
        <f t="shared" si="273"/>
        <v>#DIV/0!</v>
      </c>
      <c r="BO242" s="4" t="str">
        <f t="shared" si="273"/>
        <v>#DIV/0!</v>
      </c>
      <c r="BP242" s="4" t="str">
        <f t="shared" si="273"/>
        <v>#DIV/0!</v>
      </c>
      <c r="BQ242" s="4" t="str">
        <f t="shared" si="273"/>
        <v>#DIV/0!</v>
      </c>
      <c r="BR242" s="4" t="str">
        <f t="shared" si="273"/>
        <v>#DIV/0!</v>
      </c>
      <c r="BS242" s="4" t="str">
        <f t="shared" si="273"/>
        <v>#DIV/0!</v>
      </c>
      <c r="BT242" s="4" t="str">
        <f t="shared" si="273"/>
        <v>#DIV/0!</v>
      </c>
      <c r="BU242" s="4" t="str">
        <f t="shared" si="273"/>
        <v>#DIV/0!</v>
      </c>
      <c r="BV242" s="4" t="str">
        <f t="shared" si="273"/>
        <v>#DIV/0!</v>
      </c>
      <c r="BW242" s="4"/>
      <c r="BX242" s="4" t="str">
        <f t="shared" ref="BX242:CG242" si="274">BX142/$E42</f>
        <v>#DIV/0!</v>
      </c>
      <c r="BY242" s="4" t="str">
        <f t="shared" si="274"/>
        <v>#DIV/0!</v>
      </c>
      <c r="BZ242" s="4" t="str">
        <f t="shared" si="274"/>
        <v>#DIV/0!</v>
      </c>
      <c r="CA242" s="4" t="str">
        <f t="shared" si="274"/>
        <v>#DIV/0!</v>
      </c>
      <c r="CB242" s="4" t="str">
        <f t="shared" si="274"/>
        <v>#DIV/0!</v>
      </c>
      <c r="CC242" s="4" t="str">
        <f t="shared" si="274"/>
        <v>#DIV/0!</v>
      </c>
      <c r="CD242" s="4" t="str">
        <f t="shared" si="274"/>
        <v>#DIV/0!</v>
      </c>
      <c r="CE242" s="4" t="str">
        <f t="shared" si="274"/>
        <v>#DIV/0!</v>
      </c>
      <c r="CF242" s="4" t="str">
        <f t="shared" si="274"/>
        <v>#DIV/0!</v>
      </c>
      <c r="CG242" s="4" t="str">
        <f t="shared" si="274"/>
        <v>#DIV/0!</v>
      </c>
      <c r="CH242" s="4"/>
      <c r="CI242" s="4" t="str">
        <f t="shared" si="167"/>
        <v>#DIV/0!</v>
      </c>
      <c r="CJ242" s="4" t="str">
        <f t="shared" si="173"/>
        <v>#DIV/0!</v>
      </c>
      <c r="CK242" s="4"/>
      <c r="CL242" s="4" t="str">
        <f t="shared" ref="CL242:CN242" si="275">CL142/$E42</f>
        <v>#DIV/0!</v>
      </c>
      <c r="CM242" s="4" t="str">
        <f t="shared" si="275"/>
        <v>#DIV/0!</v>
      </c>
      <c r="CN242" s="4" t="str">
        <f t="shared" si="275"/>
        <v>#DIV/0!</v>
      </c>
    </row>
    <row r="243" ht="15.75" customHeight="1">
      <c r="A243" s="8" t="s">
        <v>33</v>
      </c>
      <c r="B243" s="4" t="s">
        <v>235</v>
      </c>
      <c r="C243" s="4">
        <f t="shared" ref="C243:AK243" si="276">C143/$E43</f>
        <v>0.05393968135</v>
      </c>
      <c r="D243" s="4">
        <f t="shared" si="276"/>
        <v>0.5896859191</v>
      </c>
      <c r="E243" s="4">
        <f t="shared" si="276"/>
        <v>0.3823451023</v>
      </c>
      <c r="F243" s="4">
        <f t="shared" si="276"/>
        <v>0.1217021255</v>
      </c>
      <c r="G243" s="4">
        <f t="shared" si="276"/>
        <v>0.06931902216</v>
      </c>
      <c r="H243" s="4">
        <f t="shared" si="276"/>
        <v>0</v>
      </c>
      <c r="I243" s="4">
        <f t="shared" si="276"/>
        <v>0</v>
      </c>
      <c r="J243" s="4">
        <f t="shared" si="276"/>
        <v>0</v>
      </c>
      <c r="K243" s="4">
        <f t="shared" si="276"/>
        <v>0</v>
      </c>
      <c r="L243" s="4">
        <f t="shared" si="276"/>
        <v>0.704583021</v>
      </c>
      <c r="M243" s="4">
        <f t="shared" si="276"/>
        <v>0</v>
      </c>
      <c r="N243" s="4">
        <f t="shared" si="276"/>
        <v>0.1086958154</v>
      </c>
      <c r="O243" s="4">
        <f t="shared" si="276"/>
        <v>0.1114617443</v>
      </c>
      <c r="P243" s="4">
        <f t="shared" si="276"/>
        <v>0.108857229</v>
      </c>
      <c r="Q243" s="4">
        <f t="shared" si="276"/>
        <v>0.1318749382</v>
      </c>
      <c r="R243" s="4">
        <f t="shared" si="276"/>
        <v>0</v>
      </c>
      <c r="S243" s="4">
        <f t="shared" si="276"/>
        <v>0</v>
      </c>
      <c r="T243" s="4">
        <f t="shared" si="276"/>
        <v>0</v>
      </c>
      <c r="U243" s="4">
        <f t="shared" si="276"/>
        <v>0</v>
      </c>
      <c r="V243" s="4">
        <f t="shared" si="276"/>
        <v>0.4067448376</v>
      </c>
      <c r="W243" s="4">
        <f t="shared" si="276"/>
        <v>0.0771025377</v>
      </c>
      <c r="X243" s="4">
        <f t="shared" si="276"/>
        <v>0.25281379</v>
      </c>
      <c r="Y243" s="4">
        <f t="shared" si="276"/>
        <v>1.4347476</v>
      </c>
      <c r="Z243" s="4">
        <f t="shared" si="276"/>
        <v>5.75864345</v>
      </c>
      <c r="AA243" s="4">
        <f t="shared" si="276"/>
        <v>0.9066197107</v>
      </c>
      <c r="AB243" s="4">
        <f t="shared" si="276"/>
        <v>0.2084306716</v>
      </c>
      <c r="AC243" s="4">
        <f t="shared" si="276"/>
        <v>7.595254689</v>
      </c>
      <c r="AD243" s="4">
        <f t="shared" si="276"/>
        <v>2.481077693</v>
      </c>
      <c r="AE243" s="4">
        <f t="shared" si="276"/>
        <v>0</v>
      </c>
      <c r="AF243" s="4">
        <f t="shared" si="276"/>
        <v>1.170345187</v>
      </c>
      <c r="AG243" s="4">
        <f t="shared" si="276"/>
        <v>0.2300876263</v>
      </c>
      <c r="AH243" s="4">
        <f t="shared" si="276"/>
        <v>0.9295204263</v>
      </c>
      <c r="AI243" s="4">
        <f t="shared" si="276"/>
        <v>0.8624399235</v>
      </c>
      <c r="AJ243" s="4">
        <f t="shared" si="276"/>
        <v>0</v>
      </c>
      <c r="AK243" s="4">
        <f t="shared" si="276"/>
        <v>1.020484516</v>
      </c>
      <c r="AL243" s="4"/>
      <c r="AM243" s="4">
        <f t="shared" si="138"/>
        <v>0.9494662714</v>
      </c>
      <c r="AN243" s="4"/>
      <c r="AO243" s="4">
        <f t="shared" ref="AO243:BD243" si="277">AO143/$E43</f>
        <v>0.1762461696</v>
      </c>
      <c r="AP243" s="4">
        <f t="shared" si="277"/>
        <v>0.1738793952</v>
      </c>
      <c r="AQ243" s="4">
        <f t="shared" si="277"/>
        <v>0.4463462335</v>
      </c>
      <c r="AR243" s="4">
        <f t="shared" si="277"/>
        <v>0.3751127706</v>
      </c>
      <c r="AS243" s="4">
        <f t="shared" si="277"/>
        <v>25.97995843</v>
      </c>
      <c r="AT243" s="4">
        <f t="shared" si="277"/>
        <v>0</v>
      </c>
      <c r="AU243" s="4">
        <f t="shared" si="277"/>
        <v>43.85065861</v>
      </c>
      <c r="AV243" s="4">
        <f t="shared" si="277"/>
        <v>43.97963811</v>
      </c>
      <c r="AW243" s="4">
        <f t="shared" si="277"/>
        <v>0</v>
      </c>
      <c r="AX243" s="4">
        <f t="shared" si="277"/>
        <v>0</v>
      </c>
      <c r="AY243" s="4">
        <f t="shared" si="277"/>
        <v>0</v>
      </c>
      <c r="AZ243" s="4">
        <f t="shared" si="277"/>
        <v>0</v>
      </c>
      <c r="BA243" s="4">
        <f t="shared" si="277"/>
        <v>0</v>
      </c>
      <c r="BB243" s="4">
        <f t="shared" si="277"/>
        <v>0</v>
      </c>
      <c r="BC243" s="4">
        <f t="shared" si="277"/>
        <v>0</v>
      </c>
      <c r="BD243" s="4">
        <f t="shared" si="277"/>
        <v>0</v>
      </c>
      <c r="BE243" s="4" t="str">
        <f>#REF!/$E43</f>
        <v>#REF!</v>
      </c>
      <c r="BF243" s="4">
        <f t="shared" ref="BF243:BH243" si="278">BF143/$E43</f>
        <v>0</v>
      </c>
      <c r="BG243" s="4">
        <f t="shared" si="278"/>
        <v>0</v>
      </c>
      <c r="BH243" s="4">
        <f t="shared" si="278"/>
        <v>0.610213604</v>
      </c>
      <c r="BI243" s="4"/>
      <c r="BJ243" s="4">
        <f t="shared" ref="BJ243:BV243" si="279">BJ143/$E43</f>
        <v>0</v>
      </c>
      <c r="BK243" s="4">
        <f t="shared" si="279"/>
        <v>0.4853664152</v>
      </c>
      <c r="BL243" s="4">
        <f t="shared" si="279"/>
        <v>0</v>
      </c>
      <c r="BM243" s="4">
        <f t="shared" si="279"/>
        <v>0</v>
      </c>
      <c r="BN243" s="4">
        <f t="shared" si="279"/>
        <v>0</v>
      </c>
      <c r="BO243" s="4">
        <f t="shared" si="279"/>
        <v>0</v>
      </c>
      <c r="BP243" s="4">
        <f t="shared" si="279"/>
        <v>0</v>
      </c>
      <c r="BQ243" s="4">
        <f t="shared" si="279"/>
        <v>0</v>
      </c>
      <c r="BR243" s="4">
        <f t="shared" si="279"/>
        <v>0</v>
      </c>
      <c r="BS243" s="4">
        <f t="shared" si="279"/>
        <v>0</v>
      </c>
      <c r="BT243" s="4">
        <f t="shared" si="279"/>
        <v>0.1215619835</v>
      </c>
      <c r="BU243" s="4">
        <f t="shared" si="279"/>
        <v>5.563491239</v>
      </c>
      <c r="BV243" s="4">
        <f t="shared" si="279"/>
        <v>0.708493235</v>
      </c>
      <c r="BW243" s="4"/>
      <c r="BX243" s="4">
        <f t="shared" ref="BX243:CG243" si="280">BX143/$E43</f>
        <v>0.2550610682</v>
      </c>
      <c r="BY243" s="4">
        <f t="shared" si="280"/>
        <v>0.2186241302</v>
      </c>
      <c r="BZ243" s="4">
        <f t="shared" si="280"/>
        <v>0</v>
      </c>
      <c r="CA243" s="4">
        <f t="shared" si="280"/>
        <v>0</v>
      </c>
      <c r="CB243" s="4">
        <f t="shared" si="280"/>
        <v>0</v>
      </c>
      <c r="CC243" s="4">
        <f t="shared" si="280"/>
        <v>0</v>
      </c>
      <c r="CD243" s="4">
        <f t="shared" si="280"/>
        <v>0</v>
      </c>
      <c r="CE243" s="4">
        <f t="shared" si="280"/>
        <v>0</v>
      </c>
      <c r="CF243" s="4">
        <f t="shared" si="280"/>
        <v>0</v>
      </c>
      <c r="CG243" s="4">
        <f t="shared" si="280"/>
        <v>0</v>
      </c>
      <c r="CH243" s="4"/>
      <c r="CI243" s="4">
        <f t="shared" si="167"/>
        <v>0</v>
      </c>
      <c r="CJ243" s="4">
        <f t="shared" si="173"/>
        <v>0</v>
      </c>
      <c r="CK243" s="4"/>
      <c r="CL243" s="4">
        <f t="shared" ref="CL243:CN243" si="281">CL143/$E43</f>
        <v>0</v>
      </c>
      <c r="CM243" s="4">
        <f t="shared" si="281"/>
        <v>0</v>
      </c>
      <c r="CN243" s="4">
        <f t="shared" si="281"/>
        <v>0</v>
      </c>
    </row>
    <row r="244" ht="15.75" customHeight="1">
      <c r="A244" s="15"/>
      <c r="B244" s="4" t="s">
        <v>236</v>
      </c>
      <c r="C244" s="4">
        <f t="shared" ref="C244:O244" si="282">C144/$E44</f>
        <v>0.04470727154</v>
      </c>
      <c r="D244" s="4">
        <f t="shared" si="282"/>
        <v>0.4612099236</v>
      </c>
      <c r="E244" s="4">
        <f t="shared" si="282"/>
        <v>0.2946550434</v>
      </c>
      <c r="F244" s="4">
        <f t="shared" si="282"/>
        <v>0.1711418717</v>
      </c>
      <c r="G244" s="4">
        <f t="shared" si="282"/>
        <v>0.05950037886</v>
      </c>
      <c r="H244" s="4">
        <f t="shared" si="282"/>
        <v>0</v>
      </c>
      <c r="I244" s="4">
        <f t="shared" si="282"/>
        <v>0</v>
      </c>
      <c r="J244" s="4">
        <f t="shared" si="282"/>
        <v>0</v>
      </c>
      <c r="K244" s="4">
        <f t="shared" si="282"/>
        <v>0</v>
      </c>
      <c r="L244" s="4">
        <f t="shared" si="282"/>
        <v>0.3208733211</v>
      </c>
      <c r="M244" s="4">
        <f t="shared" si="282"/>
        <v>0</v>
      </c>
      <c r="N244" s="4">
        <f t="shared" si="282"/>
        <v>0.1608262799</v>
      </c>
      <c r="O244" s="4">
        <f t="shared" si="282"/>
        <v>0.2061751088</v>
      </c>
      <c r="P244" s="4">
        <f>P145/$E44</f>
        <v>0.04961695394</v>
      </c>
      <c r="Q244" s="4">
        <f t="shared" ref="Q244:AK244" si="283">Q144/$E44</f>
        <v>0.0855178711</v>
      </c>
      <c r="R244" s="4">
        <f t="shared" si="283"/>
        <v>0</v>
      </c>
      <c r="S244" s="4">
        <f t="shared" si="283"/>
        <v>0</v>
      </c>
      <c r="T244" s="4">
        <f t="shared" si="283"/>
        <v>0</v>
      </c>
      <c r="U244" s="4">
        <f t="shared" si="283"/>
        <v>0</v>
      </c>
      <c r="V244" s="4">
        <f t="shared" si="283"/>
        <v>0.4711488035</v>
      </c>
      <c r="W244" s="4">
        <f t="shared" si="283"/>
        <v>0.1084604775</v>
      </c>
      <c r="X244" s="4">
        <f t="shared" si="283"/>
        <v>0.3315684929</v>
      </c>
      <c r="Y244" s="4">
        <f t="shared" si="283"/>
        <v>1.916533965</v>
      </c>
      <c r="Z244" s="4">
        <f t="shared" si="283"/>
        <v>4.570988892</v>
      </c>
      <c r="AA244" s="4">
        <f t="shared" si="283"/>
        <v>1.218368523</v>
      </c>
      <c r="AB244" s="4">
        <f t="shared" si="283"/>
        <v>0.291102097</v>
      </c>
      <c r="AC244" s="4">
        <f t="shared" si="283"/>
        <v>6.034898902</v>
      </c>
      <c r="AD244" s="4">
        <f t="shared" si="283"/>
        <v>2.293577495</v>
      </c>
      <c r="AE244" s="4">
        <f t="shared" si="283"/>
        <v>0</v>
      </c>
      <c r="AF244" s="4">
        <f t="shared" si="283"/>
        <v>1.22319072</v>
      </c>
      <c r="AG244" s="4">
        <f t="shared" si="283"/>
        <v>0.4658475895</v>
      </c>
      <c r="AH244" s="4">
        <f t="shared" si="283"/>
        <v>0.09399962233</v>
      </c>
      <c r="AI244" s="4">
        <f t="shared" si="283"/>
        <v>0.8496140856</v>
      </c>
      <c r="AJ244" s="4">
        <f t="shared" si="283"/>
        <v>0</v>
      </c>
      <c r="AK244" s="4">
        <f t="shared" si="283"/>
        <v>1.3148837</v>
      </c>
      <c r="AL244" s="4"/>
      <c r="AM244" s="4">
        <f t="shared" si="138"/>
        <v>1.458623616</v>
      </c>
      <c r="AN244" s="4"/>
      <c r="AO244" s="4">
        <f t="shared" ref="AO244:BH244" si="284">AO144/$E44</f>
        <v>0.1705347347</v>
      </c>
      <c r="AP244" s="4">
        <f t="shared" si="284"/>
        <v>0.1608324947</v>
      </c>
      <c r="AQ244" s="4">
        <f t="shared" si="284"/>
        <v>0.5166754709</v>
      </c>
      <c r="AR244" s="4">
        <f t="shared" si="284"/>
        <v>0.4810982008</v>
      </c>
      <c r="AS244" s="4">
        <f t="shared" si="284"/>
        <v>16.06552012</v>
      </c>
      <c r="AT244" s="4">
        <f t="shared" si="284"/>
        <v>0</v>
      </c>
      <c r="AU244" s="4">
        <f t="shared" si="284"/>
        <v>34.18022407</v>
      </c>
      <c r="AV244" s="4">
        <f t="shared" si="284"/>
        <v>34.18022407</v>
      </c>
      <c r="AW244" s="4">
        <f t="shared" si="284"/>
        <v>0</v>
      </c>
      <c r="AX244" s="4">
        <f t="shared" si="284"/>
        <v>0</v>
      </c>
      <c r="AY244" s="4">
        <f t="shared" si="284"/>
        <v>0</v>
      </c>
      <c r="AZ244" s="4">
        <f t="shared" si="284"/>
        <v>0</v>
      </c>
      <c r="BA244" s="4">
        <f t="shared" si="284"/>
        <v>0</v>
      </c>
      <c r="BB244" s="4">
        <f t="shared" si="284"/>
        <v>0</v>
      </c>
      <c r="BC244" s="4">
        <f t="shared" si="284"/>
        <v>0</v>
      </c>
      <c r="BD244" s="4">
        <f t="shared" si="284"/>
        <v>0</v>
      </c>
      <c r="BE244" s="4">
        <f t="shared" si="284"/>
        <v>0</v>
      </c>
      <c r="BF244" s="4">
        <f t="shared" si="284"/>
        <v>0</v>
      </c>
      <c r="BG244" s="4">
        <f t="shared" si="284"/>
        <v>0</v>
      </c>
      <c r="BH244" s="4">
        <f t="shared" si="284"/>
        <v>0.5834548006</v>
      </c>
      <c r="BI244" s="4"/>
      <c r="BJ244" s="4">
        <f t="shared" ref="BJ244:BV244" si="285">BJ144/$E44</f>
        <v>0</v>
      </c>
      <c r="BK244" s="4">
        <f t="shared" si="285"/>
        <v>0.9803144205</v>
      </c>
      <c r="BL244" s="4">
        <f t="shared" si="285"/>
        <v>0</v>
      </c>
      <c r="BM244" s="4">
        <f t="shared" si="285"/>
        <v>0</v>
      </c>
      <c r="BN244" s="4">
        <f t="shared" si="285"/>
        <v>0</v>
      </c>
      <c r="BO244" s="4">
        <f t="shared" si="285"/>
        <v>0</v>
      </c>
      <c r="BP244" s="4">
        <f t="shared" si="285"/>
        <v>0</v>
      </c>
      <c r="BQ244" s="4">
        <f t="shared" si="285"/>
        <v>0</v>
      </c>
      <c r="BR244" s="4">
        <f t="shared" si="285"/>
        <v>0</v>
      </c>
      <c r="BS244" s="4">
        <f t="shared" si="285"/>
        <v>0</v>
      </c>
      <c r="BT244" s="4">
        <f t="shared" si="285"/>
        <v>3.739538241</v>
      </c>
      <c r="BU244" s="4">
        <f t="shared" si="285"/>
        <v>7.700502681</v>
      </c>
      <c r="BV244" s="4">
        <f t="shared" si="285"/>
        <v>0.3450947397</v>
      </c>
      <c r="BW244" s="4"/>
      <c r="BX244" s="4">
        <f t="shared" ref="BX244:CG244" si="286">BX144/$E44</f>
        <v>0.3419381055</v>
      </c>
      <c r="BY244" s="4">
        <f t="shared" si="286"/>
        <v>0.08156000736</v>
      </c>
      <c r="BZ244" s="4">
        <f t="shared" si="286"/>
        <v>0</v>
      </c>
      <c r="CA244" s="4">
        <f t="shared" si="286"/>
        <v>0</v>
      </c>
      <c r="CB244" s="4">
        <f t="shared" si="286"/>
        <v>0</v>
      </c>
      <c r="CC244" s="4">
        <f t="shared" si="286"/>
        <v>0</v>
      </c>
      <c r="CD244" s="4">
        <f t="shared" si="286"/>
        <v>0</v>
      </c>
      <c r="CE244" s="4">
        <f t="shared" si="286"/>
        <v>0</v>
      </c>
      <c r="CF244" s="4">
        <f t="shared" si="286"/>
        <v>0</v>
      </c>
      <c r="CG244" s="4">
        <f t="shared" si="286"/>
        <v>0</v>
      </c>
      <c r="CH244" s="4"/>
      <c r="CI244" s="4">
        <f t="shared" si="167"/>
        <v>0</v>
      </c>
      <c r="CJ244" s="4">
        <f t="shared" si="173"/>
        <v>0</v>
      </c>
      <c r="CK244" s="4"/>
      <c r="CL244" s="4">
        <f t="shared" ref="CL244:CN244" si="287">CL144/$E44</f>
        <v>0</v>
      </c>
      <c r="CM244" s="4">
        <f t="shared" si="287"/>
        <v>0</v>
      </c>
      <c r="CN244" s="4">
        <f t="shared" si="287"/>
        <v>0</v>
      </c>
    </row>
    <row r="245" ht="15.75" customHeight="1">
      <c r="A245" s="15"/>
      <c r="B245" s="4" t="s">
        <v>237</v>
      </c>
      <c r="C245" s="4">
        <f t="shared" ref="C245:O245" si="288">C145/$E45</f>
        <v>0.02917754304</v>
      </c>
      <c r="D245" s="4">
        <f t="shared" si="288"/>
        <v>0.294317682</v>
      </c>
      <c r="E245" s="4">
        <f t="shared" si="288"/>
        <v>0.319293558</v>
      </c>
      <c r="F245" s="4">
        <f t="shared" si="288"/>
        <v>0.1782857559</v>
      </c>
      <c r="G245" s="4">
        <f t="shared" si="288"/>
        <v>0.05316432534</v>
      </c>
      <c r="H245" s="4">
        <f t="shared" si="288"/>
        <v>0</v>
      </c>
      <c r="I245" s="4">
        <f t="shared" si="288"/>
        <v>0</v>
      </c>
      <c r="J245" s="4">
        <f t="shared" si="288"/>
        <v>0</v>
      </c>
      <c r="K245" s="4">
        <f t="shared" si="288"/>
        <v>0</v>
      </c>
      <c r="L245" s="4">
        <f t="shared" si="288"/>
        <v>0.2895638371</v>
      </c>
      <c r="M245" s="4">
        <f t="shared" si="288"/>
        <v>0</v>
      </c>
      <c r="N245" s="4">
        <f t="shared" si="288"/>
        <v>0.1142122243</v>
      </c>
      <c r="O245" s="4">
        <f t="shared" si="288"/>
        <v>0.4724824126</v>
      </c>
      <c r="P245" s="4" t="str">
        <f>#REF!/$E45</f>
        <v>#REF!</v>
      </c>
      <c r="Q245" s="4">
        <f t="shared" ref="Q245:AK245" si="289">Q145/$E45</f>
        <v>0.641443097</v>
      </c>
      <c r="R245" s="4">
        <f t="shared" si="289"/>
        <v>0</v>
      </c>
      <c r="S245" s="4">
        <f t="shared" si="289"/>
        <v>0</v>
      </c>
      <c r="T245" s="4">
        <f t="shared" si="289"/>
        <v>0</v>
      </c>
      <c r="U245" s="4">
        <f t="shared" si="289"/>
        <v>0</v>
      </c>
      <c r="V245" s="4">
        <f t="shared" si="289"/>
        <v>0.7388475726</v>
      </c>
      <c r="W245" s="4">
        <f t="shared" si="289"/>
        <v>0.1212100801</v>
      </c>
      <c r="X245" s="4">
        <f t="shared" si="289"/>
        <v>0.228656774</v>
      </c>
      <c r="Y245" s="4">
        <f t="shared" si="289"/>
        <v>1.205335271</v>
      </c>
      <c r="Z245" s="4">
        <f t="shared" si="289"/>
        <v>2.376006878</v>
      </c>
      <c r="AA245" s="4">
        <f t="shared" si="289"/>
        <v>0.7213241176</v>
      </c>
      <c r="AB245" s="4">
        <f t="shared" si="289"/>
        <v>0.2147485897</v>
      </c>
      <c r="AC245" s="4">
        <f t="shared" si="289"/>
        <v>2.231182817</v>
      </c>
      <c r="AD245" s="4">
        <f t="shared" si="289"/>
        <v>1.43856111</v>
      </c>
      <c r="AE245" s="4">
        <f t="shared" si="289"/>
        <v>0</v>
      </c>
      <c r="AF245" s="4">
        <f t="shared" si="289"/>
        <v>0.678549238</v>
      </c>
      <c r="AG245" s="4">
        <f t="shared" si="289"/>
        <v>0.4391943317</v>
      </c>
      <c r="AH245" s="4">
        <f t="shared" si="289"/>
        <v>0.7193632196</v>
      </c>
      <c r="AI245" s="4">
        <f t="shared" si="289"/>
        <v>0.7940552805</v>
      </c>
      <c r="AJ245" s="4">
        <f t="shared" si="289"/>
        <v>0</v>
      </c>
      <c r="AK245" s="4">
        <f t="shared" si="289"/>
        <v>1.130743704</v>
      </c>
      <c r="AL245" s="4"/>
      <c r="AM245" s="4">
        <f t="shared" si="138"/>
        <v>0.9884770227</v>
      </c>
      <c r="AN245" s="4"/>
      <c r="AO245" s="4">
        <f t="shared" ref="AO245:BH245" si="290">AO145/$E45</f>
        <v>0.2201583486</v>
      </c>
      <c r="AP245" s="4">
        <f t="shared" si="290"/>
        <v>0.3598748541</v>
      </c>
      <c r="AQ245" s="4">
        <f t="shared" si="290"/>
        <v>0.5120843402</v>
      </c>
      <c r="AR245" s="4">
        <f t="shared" si="290"/>
        <v>0.4535801337</v>
      </c>
      <c r="AS245" s="4">
        <f t="shared" si="290"/>
        <v>19.32235593</v>
      </c>
      <c r="AT245" s="4">
        <f t="shared" si="290"/>
        <v>0</v>
      </c>
      <c r="AU245" s="4">
        <f t="shared" si="290"/>
        <v>25.62047582</v>
      </c>
      <c r="AV245" s="4">
        <f t="shared" si="290"/>
        <v>25.62047582</v>
      </c>
      <c r="AW245" s="4">
        <f t="shared" si="290"/>
        <v>0</v>
      </c>
      <c r="AX245" s="4">
        <f t="shared" si="290"/>
        <v>0</v>
      </c>
      <c r="AY245" s="4">
        <f t="shared" si="290"/>
        <v>0</v>
      </c>
      <c r="AZ245" s="4">
        <f t="shared" si="290"/>
        <v>0</v>
      </c>
      <c r="BA245" s="4">
        <f t="shared" si="290"/>
        <v>0</v>
      </c>
      <c r="BB245" s="4">
        <f t="shared" si="290"/>
        <v>0</v>
      </c>
      <c r="BC245" s="4">
        <f t="shared" si="290"/>
        <v>0</v>
      </c>
      <c r="BD245" s="4">
        <f t="shared" si="290"/>
        <v>0</v>
      </c>
      <c r="BE245" s="4">
        <f t="shared" si="290"/>
        <v>0</v>
      </c>
      <c r="BF245" s="4">
        <f t="shared" si="290"/>
        <v>0</v>
      </c>
      <c r="BG245" s="4">
        <f t="shared" si="290"/>
        <v>0</v>
      </c>
      <c r="BH245" s="4">
        <f t="shared" si="290"/>
        <v>0.1324762389</v>
      </c>
      <c r="BI245" s="4"/>
      <c r="BJ245" s="4">
        <f t="shared" ref="BJ245:BV245" si="291">BJ145/$E45</f>
        <v>0</v>
      </c>
      <c r="BK245" s="4">
        <f t="shared" si="291"/>
        <v>0.2341965631</v>
      </c>
      <c r="BL245" s="4">
        <f t="shared" si="291"/>
        <v>0</v>
      </c>
      <c r="BM245" s="4">
        <f t="shared" si="291"/>
        <v>0</v>
      </c>
      <c r="BN245" s="4">
        <f t="shared" si="291"/>
        <v>0</v>
      </c>
      <c r="BO245" s="4">
        <f t="shared" si="291"/>
        <v>0</v>
      </c>
      <c r="BP245" s="4">
        <f t="shared" si="291"/>
        <v>0</v>
      </c>
      <c r="BQ245" s="4">
        <f t="shared" si="291"/>
        <v>0</v>
      </c>
      <c r="BR245" s="4">
        <f t="shared" si="291"/>
        <v>0</v>
      </c>
      <c r="BS245" s="4">
        <f t="shared" si="291"/>
        <v>0</v>
      </c>
      <c r="BT245" s="4">
        <f t="shared" si="291"/>
        <v>2.190610166</v>
      </c>
      <c r="BU245" s="4">
        <f t="shared" si="291"/>
        <v>3.792320584</v>
      </c>
      <c r="BV245" s="4">
        <f t="shared" si="291"/>
        <v>0.227702259</v>
      </c>
      <c r="BW245" s="4"/>
      <c r="BX245" s="4">
        <f t="shared" ref="BX245:CG245" si="292">BX145/$E45</f>
        <v>0.09781473692</v>
      </c>
      <c r="BY245" s="4">
        <f t="shared" si="292"/>
        <v>0.05867277748</v>
      </c>
      <c r="BZ245" s="4">
        <f t="shared" si="292"/>
        <v>0</v>
      </c>
      <c r="CA245" s="4">
        <f t="shared" si="292"/>
        <v>0</v>
      </c>
      <c r="CB245" s="4">
        <f t="shared" si="292"/>
        <v>0</v>
      </c>
      <c r="CC245" s="4">
        <f t="shared" si="292"/>
        <v>0</v>
      </c>
      <c r="CD245" s="4">
        <f t="shared" si="292"/>
        <v>0</v>
      </c>
      <c r="CE245" s="4">
        <f t="shared" si="292"/>
        <v>0</v>
      </c>
      <c r="CF245" s="4">
        <f t="shared" si="292"/>
        <v>0</v>
      </c>
      <c r="CG245" s="4">
        <f t="shared" si="292"/>
        <v>0</v>
      </c>
      <c r="CH245" s="4"/>
      <c r="CI245" s="4">
        <f t="shared" si="167"/>
        <v>0</v>
      </c>
      <c r="CJ245" s="4">
        <f t="shared" si="173"/>
        <v>0</v>
      </c>
      <c r="CK245" s="4"/>
      <c r="CL245" s="4">
        <f t="shared" ref="CL245:CN245" si="293">CL145/$E45</f>
        <v>0</v>
      </c>
      <c r="CM245" s="4">
        <f t="shared" si="293"/>
        <v>0</v>
      </c>
      <c r="CN245" s="4">
        <f t="shared" si="293"/>
        <v>0</v>
      </c>
    </row>
    <row r="246" ht="15.75" customHeight="1">
      <c r="A246" s="15"/>
      <c r="B246" s="4" t="s">
        <v>238</v>
      </c>
      <c r="C246" s="4">
        <f t="shared" ref="C246:AK246" si="294">C146/$E46</f>
        <v>0</v>
      </c>
      <c r="D246" s="4">
        <f t="shared" si="294"/>
        <v>0</v>
      </c>
      <c r="E246" s="4">
        <f t="shared" si="294"/>
        <v>0.01797658537</v>
      </c>
      <c r="F246" s="4">
        <f t="shared" si="294"/>
        <v>0.3498138777</v>
      </c>
      <c r="G246" s="4">
        <f t="shared" si="294"/>
        <v>0.1341745744</v>
      </c>
      <c r="H246" s="4">
        <f t="shared" si="294"/>
        <v>0</v>
      </c>
      <c r="I246" s="4">
        <f t="shared" si="294"/>
        <v>0.01159641404</v>
      </c>
      <c r="J246" s="4">
        <f t="shared" si="294"/>
        <v>0</v>
      </c>
      <c r="K246" s="4">
        <f t="shared" si="294"/>
        <v>0.08653959944</v>
      </c>
      <c r="L246" s="4">
        <f t="shared" si="294"/>
        <v>0.4237610804</v>
      </c>
      <c r="M246" s="4">
        <f t="shared" si="294"/>
        <v>0</v>
      </c>
      <c r="N246" s="4">
        <f t="shared" si="294"/>
        <v>0.1761656471</v>
      </c>
      <c r="O246" s="4">
        <f t="shared" si="294"/>
        <v>0.3012257922</v>
      </c>
      <c r="P246" s="4">
        <f t="shared" si="294"/>
        <v>0.07015531095</v>
      </c>
      <c r="Q246" s="4">
        <f t="shared" si="294"/>
        <v>0</v>
      </c>
      <c r="R246" s="4">
        <f t="shared" si="294"/>
        <v>0</v>
      </c>
      <c r="S246" s="4">
        <f t="shared" si="294"/>
        <v>0</v>
      </c>
      <c r="T246" s="4">
        <f t="shared" si="294"/>
        <v>0</v>
      </c>
      <c r="U246" s="4">
        <f t="shared" si="294"/>
        <v>0</v>
      </c>
      <c r="V246" s="4">
        <f t="shared" si="294"/>
        <v>1.240585996</v>
      </c>
      <c r="W246" s="4">
        <f t="shared" si="294"/>
        <v>0.1589193073</v>
      </c>
      <c r="X246" s="4">
        <f t="shared" si="294"/>
        <v>0.2032191042</v>
      </c>
      <c r="Y246" s="4">
        <f t="shared" si="294"/>
        <v>0.4387993217</v>
      </c>
      <c r="Z246" s="4">
        <f t="shared" si="294"/>
        <v>3.354650293</v>
      </c>
      <c r="AA246" s="4">
        <f t="shared" si="294"/>
        <v>0.968635578</v>
      </c>
      <c r="AB246" s="4">
        <f t="shared" si="294"/>
        <v>0.315788187</v>
      </c>
      <c r="AC246" s="4">
        <f t="shared" si="294"/>
        <v>0.8722665393</v>
      </c>
      <c r="AD246" s="4">
        <f t="shared" si="294"/>
        <v>3.017866039</v>
      </c>
      <c r="AE246" s="4">
        <f t="shared" si="294"/>
        <v>0</v>
      </c>
      <c r="AF246" s="4">
        <f t="shared" si="294"/>
        <v>1.465290833</v>
      </c>
      <c r="AG246" s="4">
        <f t="shared" si="294"/>
        <v>0.7819375284</v>
      </c>
      <c r="AH246" s="4">
        <f t="shared" si="294"/>
        <v>1.363485876</v>
      </c>
      <c r="AI246" s="4">
        <f t="shared" si="294"/>
        <v>0.03933937041</v>
      </c>
      <c r="AJ246" s="4">
        <f t="shared" si="294"/>
        <v>1.848325041</v>
      </c>
      <c r="AK246" s="4">
        <f t="shared" si="294"/>
        <v>0.8150193209</v>
      </c>
      <c r="AL246" s="4"/>
      <c r="AM246" s="4">
        <f t="shared" si="138"/>
        <v>1.502332109</v>
      </c>
      <c r="AN246" s="4"/>
      <c r="AO246" s="4">
        <f t="shared" ref="AO246:BH246" si="295">AO146/$E46</f>
        <v>0.4239541827</v>
      </c>
      <c r="AP246" s="4">
        <f t="shared" si="295"/>
        <v>1.131449174</v>
      </c>
      <c r="AQ246" s="4">
        <f t="shared" si="295"/>
        <v>1.225037185</v>
      </c>
      <c r="AR246" s="4">
        <f t="shared" si="295"/>
        <v>1.105315876</v>
      </c>
      <c r="AS246" s="4">
        <f t="shared" si="295"/>
        <v>10.72598073</v>
      </c>
      <c r="AT246" s="4">
        <f t="shared" si="295"/>
        <v>0</v>
      </c>
      <c r="AU246" s="4">
        <f t="shared" si="295"/>
        <v>24.5345763</v>
      </c>
      <c r="AV246" s="4">
        <f t="shared" si="295"/>
        <v>24.87264176</v>
      </c>
      <c r="AW246" s="4">
        <f t="shared" si="295"/>
        <v>0</v>
      </c>
      <c r="AX246" s="4">
        <f t="shared" si="295"/>
        <v>0</v>
      </c>
      <c r="AY246" s="4">
        <f t="shared" si="295"/>
        <v>0</v>
      </c>
      <c r="AZ246" s="4">
        <f t="shared" si="295"/>
        <v>0</v>
      </c>
      <c r="BA246" s="4">
        <f t="shared" si="295"/>
        <v>0</v>
      </c>
      <c r="BB246" s="4">
        <f t="shared" si="295"/>
        <v>0</v>
      </c>
      <c r="BC246" s="4">
        <f t="shared" si="295"/>
        <v>0</v>
      </c>
      <c r="BD246" s="4">
        <f t="shared" si="295"/>
        <v>0</v>
      </c>
      <c r="BE246" s="4">
        <f t="shared" si="295"/>
        <v>0</v>
      </c>
      <c r="BF246" s="4">
        <f t="shared" si="295"/>
        <v>0.1144342031</v>
      </c>
      <c r="BG246" s="4">
        <f t="shared" si="295"/>
        <v>0</v>
      </c>
      <c r="BH246" s="4">
        <f t="shared" si="295"/>
        <v>0</v>
      </c>
      <c r="BI246" s="4"/>
      <c r="BJ246" s="4">
        <f t="shared" ref="BJ246:BV246" si="296">BJ146/$E46</f>
        <v>0</v>
      </c>
      <c r="BK246" s="4">
        <f t="shared" si="296"/>
        <v>0</v>
      </c>
      <c r="BL246" s="4">
        <f t="shared" si="296"/>
        <v>0</v>
      </c>
      <c r="BM246" s="4">
        <f t="shared" si="296"/>
        <v>0</v>
      </c>
      <c r="BN246" s="4">
        <f t="shared" si="296"/>
        <v>0</v>
      </c>
      <c r="BO246" s="4">
        <f t="shared" si="296"/>
        <v>0</v>
      </c>
      <c r="BP246" s="4">
        <f t="shared" si="296"/>
        <v>0</v>
      </c>
      <c r="BQ246" s="4">
        <f t="shared" si="296"/>
        <v>0.2014549639</v>
      </c>
      <c r="BR246" s="4">
        <f t="shared" si="296"/>
        <v>0</v>
      </c>
      <c r="BS246" s="4">
        <f t="shared" si="296"/>
        <v>0</v>
      </c>
      <c r="BT246" s="4">
        <f t="shared" si="296"/>
        <v>3.744131284</v>
      </c>
      <c r="BU246" s="4">
        <f t="shared" si="296"/>
        <v>6.625459814</v>
      </c>
      <c r="BV246" s="4">
        <f t="shared" si="296"/>
        <v>0.4358287349</v>
      </c>
      <c r="BW246" s="4"/>
      <c r="BX246" s="4">
        <f t="shared" ref="BX246:CG246" si="297">BX146/$E46</f>
        <v>0.4158190833</v>
      </c>
      <c r="BY246" s="4">
        <f t="shared" si="297"/>
        <v>0.2102625554</v>
      </c>
      <c r="BZ246" s="4">
        <f t="shared" si="297"/>
        <v>0.2336088023</v>
      </c>
      <c r="CA246" s="4">
        <f t="shared" si="297"/>
        <v>0.0980708193</v>
      </c>
      <c r="CB246" s="4">
        <f t="shared" si="297"/>
        <v>0.4426029058</v>
      </c>
      <c r="CC246" s="4">
        <f t="shared" si="297"/>
        <v>0.2621766068</v>
      </c>
      <c r="CD246" s="4">
        <f t="shared" si="297"/>
        <v>0.3999421756</v>
      </c>
      <c r="CE246" s="4">
        <f t="shared" si="297"/>
        <v>0</v>
      </c>
      <c r="CF246" s="4">
        <f t="shared" si="297"/>
        <v>0</v>
      </c>
      <c r="CG246" s="4">
        <f t="shared" si="297"/>
        <v>0</v>
      </c>
      <c r="CH246" s="4"/>
      <c r="CI246" s="4">
        <f t="shared" si="167"/>
        <v>0</v>
      </c>
      <c r="CJ246" s="4">
        <f t="shared" si="173"/>
        <v>0</v>
      </c>
      <c r="CK246" s="4"/>
      <c r="CL246" s="4">
        <f t="shared" ref="CL246:CN246" si="298">CL146/$E46</f>
        <v>0</v>
      </c>
      <c r="CM246" s="4">
        <f t="shared" si="298"/>
        <v>0</v>
      </c>
      <c r="CN246" s="4">
        <f t="shared" si="298"/>
        <v>0</v>
      </c>
    </row>
    <row r="247" ht="15.75" customHeight="1">
      <c r="A247" s="15"/>
      <c r="B247" s="4" t="s">
        <v>239</v>
      </c>
      <c r="C247" s="4">
        <f t="shared" ref="C247:AK247" si="299">C147/$E47</f>
        <v>0</v>
      </c>
      <c r="D247" s="4">
        <f t="shared" si="299"/>
        <v>0</v>
      </c>
      <c r="E247" s="4">
        <f t="shared" si="299"/>
        <v>0.4742252443</v>
      </c>
      <c r="F247" s="4">
        <f t="shared" si="299"/>
        <v>0.1961552808</v>
      </c>
      <c r="G247" s="4">
        <f t="shared" si="299"/>
        <v>0.343239604</v>
      </c>
      <c r="H247" s="4">
        <f t="shared" si="299"/>
        <v>0</v>
      </c>
      <c r="I247" s="4">
        <f t="shared" si="299"/>
        <v>0.01366165503</v>
      </c>
      <c r="J247" s="4">
        <f t="shared" si="299"/>
        <v>0</v>
      </c>
      <c r="K247" s="4">
        <f t="shared" si="299"/>
        <v>0.07142921624</v>
      </c>
      <c r="L247" s="4">
        <f t="shared" si="299"/>
        <v>0.4130182566</v>
      </c>
      <c r="M247" s="4">
        <f t="shared" si="299"/>
        <v>0</v>
      </c>
      <c r="N247" s="4">
        <f t="shared" si="299"/>
        <v>0.1397461577</v>
      </c>
      <c r="O247" s="4">
        <f t="shared" si="299"/>
        <v>0.4335262662</v>
      </c>
      <c r="P247" s="4">
        <f t="shared" si="299"/>
        <v>0.06251956682</v>
      </c>
      <c r="Q247" s="4">
        <f t="shared" si="299"/>
        <v>0.03064393648</v>
      </c>
      <c r="R247" s="4">
        <f t="shared" si="299"/>
        <v>0</v>
      </c>
      <c r="S247" s="4">
        <f t="shared" si="299"/>
        <v>0</v>
      </c>
      <c r="T247" s="4">
        <f t="shared" si="299"/>
        <v>0</v>
      </c>
      <c r="U247" s="4">
        <f t="shared" si="299"/>
        <v>0</v>
      </c>
      <c r="V247" s="4">
        <f t="shared" si="299"/>
        <v>0.8554740324</v>
      </c>
      <c r="W247" s="4">
        <f t="shared" si="299"/>
        <v>0.1180754233</v>
      </c>
      <c r="X247" s="4">
        <f t="shared" si="299"/>
        <v>0.2951638232</v>
      </c>
      <c r="Y247" s="4">
        <f t="shared" si="299"/>
        <v>0.8512788348</v>
      </c>
      <c r="Z247" s="4">
        <f t="shared" si="299"/>
        <v>2.947327845</v>
      </c>
      <c r="AA247" s="4">
        <f t="shared" si="299"/>
        <v>0.8959538261</v>
      </c>
      <c r="AB247" s="4">
        <f t="shared" si="299"/>
        <v>0.2747197274</v>
      </c>
      <c r="AC247" s="4">
        <f t="shared" si="299"/>
        <v>8.018661733</v>
      </c>
      <c r="AD247" s="4">
        <f t="shared" si="299"/>
        <v>2.045304018</v>
      </c>
      <c r="AE247" s="4">
        <f t="shared" si="299"/>
        <v>0</v>
      </c>
      <c r="AF247" s="4">
        <f t="shared" si="299"/>
        <v>1.26355757</v>
      </c>
      <c r="AG247" s="4">
        <f t="shared" si="299"/>
        <v>0.4729281924</v>
      </c>
      <c r="AH247" s="4">
        <f t="shared" si="299"/>
        <v>0.9325226036</v>
      </c>
      <c r="AI247" s="4">
        <f t="shared" si="299"/>
        <v>0.03857971363</v>
      </c>
      <c r="AJ247" s="4">
        <f t="shared" si="299"/>
        <v>1.054452351</v>
      </c>
      <c r="AK247" s="4">
        <f t="shared" si="299"/>
        <v>0</v>
      </c>
      <c r="AL247" s="4"/>
      <c r="AM247" s="4">
        <f t="shared" si="138"/>
        <v>0.7844997954</v>
      </c>
      <c r="AN247" s="4"/>
      <c r="AO247" s="4">
        <f t="shared" ref="AO247:BH247" si="300">AO147/$E47</f>
        <v>0.238247001</v>
      </c>
      <c r="AP247" s="4">
        <f t="shared" si="300"/>
        <v>0.4653318442</v>
      </c>
      <c r="AQ247" s="4">
        <f t="shared" si="300"/>
        <v>0.6770614984</v>
      </c>
      <c r="AR247" s="4">
        <f t="shared" si="300"/>
        <v>0.6155114707</v>
      </c>
      <c r="AS247" s="4">
        <f t="shared" si="300"/>
        <v>17.81821268</v>
      </c>
      <c r="AT247" s="4">
        <f t="shared" si="300"/>
        <v>0</v>
      </c>
      <c r="AU247" s="4">
        <f t="shared" si="300"/>
        <v>29.32277926</v>
      </c>
      <c r="AV247" s="4">
        <f t="shared" si="300"/>
        <v>29.32277926</v>
      </c>
      <c r="AW247" s="4">
        <f t="shared" si="300"/>
        <v>0</v>
      </c>
      <c r="AX247" s="4">
        <f t="shared" si="300"/>
        <v>0</v>
      </c>
      <c r="AY247" s="4">
        <f t="shared" si="300"/>
        <v>0</v>
      </c>
      <c r="AZ247" s="4">
        <f t="shared" si="300"/>
        <v>0</v>
      </c>
      <c r="BA247" s="4">
        <f t="shared" si="300"/>
        <v>0</v>
      </c>
      <c r="BB247" s="4">
        <f t="shared" si="300"/>
        <v>0</v>
      </c>
      <c r="BC247" s="4">
        <f t="shared" si="300"/>
        <v>0</v>
      </c>
      <c r="BD247" s="4">
        <f t="shared" si="300"/>
        <v>0</v>
      </c>
      <c r="BE247" s="4">
        <f t="shared" si="300"/>
        <v>0</v>
      </c>
      <c r="BF247" s="4">
        <f t="shared" si="300"/>
        <v>0.094520497</v>
      </c>
      <c r="BG247" s="4">
        <f t="shared" si="300"/>
        <v>0</v>
      </c>
      <c r="BH247" s="4">
        <f t="shared" si="300"/>
        <v>0</v>
      </c>
      <c r="BI247" s="4"/>
      <c r="BJ247" s="4">
        <f t="shared" ref="BJ247:BV247" si="301">BJ147/$E47</f>
        <v>0</v>
      </c>
      <c r="BK247" s="4">
        <f t="shared" si="301"/>
        <v>0</v>
      </c>
      <c r="BL247" s="4">
        <f t="shared" si="301"/>
        <v>0</v>
      </c>
      <c r="BM247" s="4">
        <f t="shared" si="301"/>
        <v>0</v>
      </c>
      <c r="BN247" s="4">
        <f t="shared" si="301"/>
        <v>0</v>
      </c>
      <c r="BO247" s="4">
        <f t="shared" si="301"/>
        <v>0</v>
      </c>
      <c r="BP247" s="4">
        <f t="shared" si="301"/>
        <v>0</v>
      </c>
      <c r="BQ247" s="4">
        <f t="shared" si="301"/>
        <v>0.1816735798</v>
      </c>
      <c r="BR247" s="4">
        <f t="shared" si="301"/>
        <v>0</v>
      </c>
      <c r="BS247" s="4">
        <f t="shared" si="301"/>
        <v>0</v>
      </c>
      <c r="BT247" s="4">
        <f t="shared" si="301"/>
        <v>4.242677632</v>
      </c>
      <c r="BU247" s="4">
        <f t="shared" si="301"/>
        <v>7.883554197</v>
      </c>
      <c r="BV247" s="4">
        <f t="shared" si="301"/>
        <v>0.3335521567</v>
      </c>
      <c r="BW247" s="4"/>
      <c r="BX247" s="4">
        <f t="shared" ref="BX247:CG247" si="302">BX147/$E47</f>
        <v>0.3652241296</v>
      </c>
      <c r="BY247" s="4">
        <f t="shared" si="302"/>
        <v>0.09678383827</v>
      </c>
      <c r="BZ247" s="4">
        <f t="shared" si="302"/>
        <v>0.1042025279</v>
      </c>
      <c r="CA247" s="4">
        <f t="shared" si="302"/>
        <v>0</v>
      </c>
      <c r="CB247" s="4">
        <f t="shared" si="302"/>
        <v>0.2795172309</v>
      </c>
      <c r="CC247" s="4">
        <f t="shared" si="302"/>
        <v>0.1132298942</v>
      </c>
      <c r="CD247" s="4">
        <f t="shared" si="302"/>
        <v>0.2810414114</v>
      </c>
      <c r="CE247" s="4">
        <f t="shared" si="302"/>
        <v>0</v>
      </c>
      <c r="CF247" s="4">
        <f t="shared" si="302"/>
        <v>0</v>
      </c>
      <c r="CG247" s="4">
        <f t="shared" si="302"/>
        <v>0</v>
      </c>
      <c r="CH247" s="4"/>
      <c r="CI247" s="4">
        <f t="shared" si="167"/>
        <v>0</v>
      </c>
      <c r="CJ247" s="4">
        <f t="shared" si="173"/>
        <v>0</v>
      </c>
      <c r="CK247" s="4"/>
      <c r="CL247" s="4">
        <f t="shared" ref="CL247:CN247" si="303">CL147/$E47</f>
        <v>0</v>
      </c>
      <c r="CM247" s="4">
        <f t="shared" si="303"/>
        <v>0</v>
      </c>
      <c r="CN247" s="4">
        <f t="shared" si="303"/>
        <v>0</v>
      </c>
    </row>
    <row r="248" ht="15.75" customHeight="1">
      <c r="A248" s="15"/>
      <c r="B248" s="4" t="s">
        <v>240</v>
      </c>
      <c r="C248" s="4">
        <f t="shared" ref="C248:AK248" si="304">C148/$E48</f>
        <v>0</v>
      </c>
      <c r="D248" s="4">
        <f t="shared" si="304"/>
        <v>0</v>
      </c>
      <c r="E248" s="4">
        <f t="shared" si="304"/>
        <v>0.5659618822</v>
      </c>
      <c r="F248" s="4">
        <f t="shared" si="304"/>
        <v>0.2825094023</v>
      </c>
      <c r="G248" s="4">
        <f t="shared" si="304"/>
        <v>0.6140211784</v>
      </c>
      <c r="H248" s="4">
        <f t="shared" si="304"/>
        <v>0</v>
      </c>
      <c r="I248" s="4">
        <f t="shared" si="304"/>
        <v>0.02056725096</v>
      </c>
      <c r="J248" s="4">
        <f t="shared" si="304"/>
        <v>0</v>
      </c>
      <c r="K248" s="4">
        <f t="shared" si="304"/>
        <v>0.1094954653</v>
      </c>
      <c r="L248" s="4">
        <f t="shared" si="304"/>
        <v>0.5079108282</v>
      </c>
      <c r="M248" s="4">
        <f t="shared" si="304"/>
        <v>0</v>
      </c>
      <c r="N248" s="4">
        <f t="shared" si="304"/>
        <v>0.1737184992</v>
      </c>
      <c r="O248" s="4">
        <f t="shared" si="304"/>
        <v>0.7775509876</v>
      </c>
      <c r="P248" s="4">
        <f t="shared" si="304"/>
        <v>0.0466795941</v>
      </c>
      <c r="Q248" s="4">
        <f t="shared" si="304"/>
        <v>0</v>
      </c>
      <c r="R248" s="4">
        <f t="shared" si="304"/>
        <v>0</v>
      </c>
      <c r="S248" s="4">
        <f t="shared" si="304"/>
        <v>0</v>
      </c>
      <c r="T248" s="4">
        <f t="shared" si="304"/>
        <v>0</v>
      </c>
      <c r="U248" s="4">
        <f t="shared" si="304"/>
        <v>0</v>
      </c>
      <c r="V248" s="4">
        <f t="shared" si="304"/>
        <v>1.121549127</v>
      </c>
      <c r="W248" s="4">
        <f t="shared" si="304"/>
        <v>0.1570173171</v>
      </c>
      <c r="X248" s="4">
        <f t="shared" si="304"/>
        <v>0.7197957241</v>
      </c>
      <c r="Y248" s="4">
        <f t="shared" si="304"/>
        <v>0.7658064549</v>
      </c>
      <c r="Z248" s="4">
        <f t="shared" si="304"/>
        <v>4.263007625</v>
      </c>
      <c r="AA248" s="4">
        <f t="shared" si="304"/>
        <v>1.992309053</v>
      </c>
      <c r="AB248" s="4">
        <f t="shared" si="304"/>
        <v>0.3998609706</v>
      </c>
      <c r="AC248" s="4">
        <f t="shared" si="304"/>
        <v>7.720465764</v>
      </c>
      <c r="AD248" s="4">
        <f t="shared" si="304"/>
        <v>3.283918527</v>
      </c>
      <c r="AE248" s="4">
        <f t="shared" si="304"/>
        <v>0</v>
      </c>
      <c r="AF248" s="4">
        <f t="shared" si="304"/>
        <v>1.847663157</v>
      </c>
      <c r="AG248" s="4">
        <f t="shared" si="304"/>
        <v>0.7132012423</v>
      </c>
      <c r="AH248" s="4">
        <f t="shared" si="304"/>
        <v>1.228770849</v>
      </c>
      <c r="AI248" s="4">
        <f t="shared" si="304"/>
        <v>0.2680627406</v>
      </c>
      <c r="AJ248" s="4">
        <f t="shared" si="304"/>
        <v>1.339978683</v>
      </c>
      <c r="AK248" s="4">
        <f t="shared" si="304"/>
        <v>0.8506100778</v>
      </c>
      <c r="AL248" s="4"/>
      <c r="AM248" s="4">
        <f t="shared" si="138"/>
        <v>1.007346512</v>
      </c>
      <c r="AN248" s="4"/>
      <c r="AO248" s="4">
        <f t="shared" ref="AO248:BH248" si="305">AO148/$E48</f>
        <v>0.3623995283</v>
      </c>
      <c r="AP248" s="4">
        <f t="shared" si="305"/>
        <v>0.7852611568</v>
      </c>
      <c r="AQ248" s="4">
        <f t="shared" si="305"/>
        <v>0.9013511038</v>
      </c>
      <c r="AR248" s="4">
        <f t="shared" si="305"/>
        <v>0.7777498812</v>
      </c>
      <c r="AS248" s="4">
        <f t="shared" si="305"/>
        <v>15.98162019</v>
      </c>
      <c r="AT248" s="4">
        <f t="shared" si="305"/>
        <v>0</v>
      </c>
      <c r="AU248" s="4">
        <f t="shared" si="305"/>
        <v>28.16649595</v>
      </c>
      <c r="AV248" s="4">
        <f t="shared" si="305"/>
        <v>28.77528156</v>
      </c>
      <c r="AW248" s="4">
        <f t="shared" si="305"/>
        <v>0</v>
      </c>
      <c r="AX248" s="4">
        <f t="shared" si="305"/>
        <v>0</v>
      </c>
      <c r="AY248" s="4">
        <f t="shared" si="305"/>
        <v>0</v>
      </c>
      <c r="AZ248" s="4">
        <f t="shared" si="305"/>
        <v>0</v>
      </c>
      <c r="BA248" s="4">
        <f t="shared" si="305"/>
        <v>0</v>
      </c>
      <c r="BB248" s="4">
        <f t="shared" si="305"/>
        <v>0</v>
      </c>
      <c r="BC248" s="4">
        <f t="shared" si="305"/>
        <v>0</v>
      </c>
      <c r="BD248" s="4">
        <f t="shared" si="305"/>
        <v>0</v>
      </c>
      <c r="BE248" s="4">
        <f t="shared" si="305"/>
        <v>0</v>
      </c>
      <c r="BF248" s="4">
        <f t="shared" si="305"/>
        <v>0.02728530568</v>
      </c>
      <c r="BG248" s="4">
        <f t="shared" si="305"/>
        <v>0</v>
      </c>
      <c r="BH248" s="4">
        <f t="shared" si="305"/>
        <v>0</v>
      </c>
      <c r="BI248" s="4"/>
      <c r="BJ248" s="4">
        <f t="shared" ref="BJ248:BV248" si="306">BJ148/$E48</f>
        <v>0</v>
      </c>
      <c r="BK248" s="4">
        <f t="shared" si="306"/>
        <v>0</v>
      </c>
      <c r="BL248" s="4">
        <f t="shared" si="306"/>
        <v>0</v>
      </c>
      <c r="BM248" s="4">
        <f t="shared" si="306"/>
        <v>0</v>
      </c>
      <c r="BN248" s="4">
        <f t="shared" si="306"/>
        <v>0</v>
      </c>
      <c r="BO248" s="4">
        <f t="shared" si="306"/>
        <v>0</v>
      </c>
      <c r="BP248" s="4">
        <f t="shared" si="306"/>
        <v>0</v>
      </c>
      <c r="BQ248" s="4">
        <f t="shared" si="306"/>
        <v>0.1353245713</v>
      </c>
      <c r="BR248" s="4">
        <f t="shared" si="306"/>
        <v>0</v>
      </c>
      <c r="BS248" s="4">
        <f t="shared" si="306"/>
        <v>0</v>
      </c>
      <c r="BT248" s="4">
        <f t="shared" si="306"/>
        <v>9.948875702</v>
      </c>
      <c r="BU248" s="4">
        <f t="shared" si="306"/>
        <v>9.59922812</v>
      </c>
      <c r="BV248" s="4">
        <f t="shared" si="306"/>
        <v>0.5246575165</v>
      </c>
      <c r="BW248" s="4"/>
      <c r="BX248" s="4">
        <f t="shared" ref="BX248:CG248" si="307">BX148/$E48</f>
        <v>0.2289760194</v>
      </c>
      <c r="BY248" s="4">
        <f t="shared" si="307"/>
        <v>0.2904196421</v>
      </c>
      <c r="BZ248" s="4">
        <f t="shared" si="307"/>
        <v>0.1343791399</v>
      </c>
      <c r="CA248" s="4">
        <f t="shared" si="307"/>
        <v>0.2505683376</v>
      </c>
      <c r="CB248" s="4">
        <f t="shared" si="307"/>
        <v>0.5877307333</v>
      </c>
      <c r="CC248" s="4">
        <f t="shared" si="307"/>
        <v>0.318421671</v>
      </c>
      <c r="CD248" s="4">
        <f t="shared" si="307"/>
        <v>0.5811158522</v>
      </c>
      <c r="CE248" s="4">
        <f t="shared" si="307"/>
        <v>0</v>
      </c>
      <c r="CF248" s="4">
        <f t="shared" si="307"/>
        <v>0</v>
      </c>
      <c r="CG248" s="4">
        <f t="shared" si="307"/>
        <v>0</v>
      </c>
      <c r="CH248" s="4"/>
      <c r="CI248" s="4">
        <f t="shared" si="167"/>
        <v>0</v>
      </c>
      <c r="CJ248" s="4">
        <f t="shared" si="173"/>
        <v>0</v>
      </c>
      <c r="CK248" s="4"/>
      <c r="CL248" s="4">
        <f t="shared" ref="CL248:CN248" si="308">CL148/$E48</f>
        <v>0</v>
      </c>
      <c r="CM248" s="4">
        <f t="shared" si="308"/>
        <v>0</v>
      </c>
      <c r="CN248" s="4">
        <f t="shared" si="308"/>
        <v>0</v>
      </c>
    </row>
    <row r="249" ht="15.75" customHeight="1">
      <c r="A249" s="15"/>
      <c r="B249" s="4" t="s">
        <v>241</v>
      </c>
      <c r="C249" s="4">
        <f t="shared" ref="C249:AK249" si="309">C149/$E49</f>
        <v>0</v>
      </c>
      <c r="D249" s="4">
        <f t="shared" si="309"/>
        <v>0.4433092795</v>
      </c>
      <c r="E249" s="4">
        <f t="shared" si="309"/>
        <v>0.04570227592</v>
      </c>
      <c r="F249" s="4">
        <f t="shared" si="309"/>
        <v>0.3473804501</v>
      </c>
      <c r="G249" s="4">
        <f t="shared" si="309"/>
        <v>0.5920074958</v>
      </c>
      <c r="H249" s="4">
        <f t="shared" si="309"/>
        <v>0.02875950965</v>
      </c>
      <c r="I249" s="4">
        <f t="shared" si="309"/>
        <v>0.02507911392</v>
      </c>
      <c r="J249" s="4">
        <f t="shared" si="309"/>
        <v>0.1724132144</v>
      </c>
      <c r="K249" s="4">
        <f t="shared" si="309"/>
        <v>0.1226629427</v>
      </c>
      <c r="L249" s="4">
        <f t="shared" si="309"/>
        <v>3.492465398</v>
      </c>
      <c r="M249" s="4">
        <f t="shared" si="309"/>
        <v>0.02318357627</v>
      </c>
      <c r="N249" s="4">
        <f t="shared" si="309"/>
        <v>0.7931818182</v>
      </c>
      <c r="O249" s="4">
        <f t="shared" si="309"/>
        <v>0.1002489292</v>
      </c>
      <c r="P249" s="4">
        <f t="shared" si="309"/>
        <v>0.09771408707</v>
      </c>
      <c r="Q249" s="4">
        <f t="shared" si="309"/>
        <v>0</v>
      </c>
      <c r="R249" s="4">
        <f t="shared" si="309"/>
        <v>0</v>
      </c>
      <c r="S249" s="4">
        <f t="shared" si="309"/>
        <v>0</v>
      </c>
      <c r="T249" s="4">
        <f t="shared" si="309"/>
        <v>0</v>
      </c>
      <c r="U249" s="4">
        <f t="shared" si="309"/>
        <v>1.454952612</v>
      </c>
      <c r="V249" s="4">
        <f t="shared" si="309"/>
        <v>1.454952612</v>
      </c>
      <c r="W249" s="4">
        <f t="shared" si="309"/>
        <v>0.2298643076</v>
      </c>
      <c r="X249" s="4">
        <f t="shared" si="309"/>
        <v>0.1518068342</v>
      </c>
      <c r="Y249" s="4">
        <f t="shared" si="309"/>
        <v>0.3470695883</v>
      </c>
      <c r="Z249" s="4">
        <f t="shared" si="309"/>
        <v>1.579023223</v>
      </c>
      <c r="AA249" s="4">
        <f t="shared" si="309"/>
        <v>0.2060306387</v>
      </c>
      <c r="AB249" s="4">
        <f t="shared" si="309"/>
        <v>0.3068553414</v>
      </c>
      <c r="AC249" s="4">
        <f t="shared" si="309"/>
        <v>1.59982499</v>
      </c>
      <c r="AD249" s="4">
        <f t="shared" si="309"/>
        <v>0.3614783116</v>
      </c>
      <c r="AE249" s="4">
        <f t="shared" si="309"/>
        <v>1.316475674</v>
      </c>
      <c r="AF249" s="4">
        <f t="shared" si="309"/>
        <v>0.3515511124</v>
      </c>
      <c r="AG249" s="4">
        <f t="shared" si="309"/>
        <v>0.7414544975</v>
      </c>
      <c r="AH249" s="4">
        <f t="shared" si="309"/>
        <v>0.8208237438</v>
      </c>
      <c r="AI249" s="4">
        <f t="shared" si="309"/>
        <v>0</v>
      </c>
      <c r="AJ249" s="4">
        <f t="shared" si="309"/>
        <v>1.398675841</v>
      </c>
      <c r="AK249" s="4">
        <f t="shared" si="309"/>
        <v>0.7343614148</v>
      </c>
      <c r="AL249" s="4"/>
      <c r="AM249" s="4">
        <f t="shared" si="138"/>
        <v>0.8728111814</v>
      </c>
      <c r="AN249" s="4"/>
      <c r="AO249" s="4">
        <f t="shared" ref="AO249:BH249" si="310">AO149/$E49</f>
        <v>0.3286979766</v>
      </c>
      <c r="AP249" s="4">
        <f t="shared" si="310"/>
        <v>0.8430795295</v>
      </c>
      <c r="AQ249" s="4">
        <f t="shared" si="310"/>
        <v>0.7747954226</v>
      </c>
      <c r="AR249" s="4">
        <f t="shared" si="310"/>
        <v>0.7040451988</v>
      </c>
      <c r="AS249" s="4">
        <f t="shared" si="310"/>
        <v>12.43429389</v>
      </c>
      <c r="AT249" s="4">
        <f t="shared" si="310"/>
        <v>0</v>
      </c>
      <c r="AU249" s="4">
        <f t="shared" si="310"/>
        <v>27.35648055</v>
      </c>
      <c r="AV249" s="4">
        <f t="shared" si="310"/>
        <v>27.35648055</v>
      </c>
      <c r="AW249" s="4">
        <f t="shared" si="310"/>
        <v>0</v>
      </c>
      <c r="AX249" s="4">
        <f t="shared" si="310"/>
        <v>0</v>
      </c>
      <c r="AY249" s="4">
        <f t="shared" si="310"/>
        <v>0</v>
      </c>
      <c r="AZ249" s="4">
        <f t="shared" si="310"/>
        <v>0</v>
      </c>
      <c r="BA249" s="4">
        <f t="shared" si="310"/>
        <v>0</v>
      </c>
      <c r="BB249" s="4">
        <f t="shared" si="310"/>
        <v>0</v>
      </c>
      <c r="BC249" s="4">
        <f t="shared" si="310"/>
        <v>0</v>
      </c>
      <c r="BD249" s="4">
        <f t="shared" si="310"/>
        <v>0</v>
      </c>
      <c r="BE249" s="4">
        <f t="shared" si="310"/>
        <v>0</v>
      </c>
      <c r="BF249" s="4">
        <f t="shared" si="310"/>
        <v>0.3793640519</v>
      </c>
      <c r="BG249" s="4">
        <f t="shared" si="310"/>
        <v>0</v>
      </c>
      <c r="BH249" s="4">
        <f t="shared" si="310"/>
        <v>0.7414544975</v>
      </c>
      <c r="BI249" s="4"/>
      <c r="BJ249" s="4">
        <f t="shared" ref="BJ249:BV249" si="311">BJ149/$E49</f>
        <v>0</v>
      </c>
      <c r="BK249" s="4">
        <f t="shared" si="311"/>
        <v>1.455472446</v>
      </c>
      <c r="BL249" s="4">
        <f t="shared" si="311"/>
        <v>0.01906166091</v>
      </c>
      <c r="BM249" s="4">
        <f t="shared" si="311"/>
        <v>0</v>
      </c>
      <c r="BN249" s="4">
        <f t="shared" si="311"/>
        <v>0</v>
      </c>
      <c r="BO249" s="4">
        <f t="shared" si="311"/>
        <v>0</v>
      </c>
      <c r="BP249" s="4">
        <f t="shared" si="311"/>
        <v>0</v>
      </c>
      <c r="BQ249" s="4">
        <f t="shared" si="311"/>
        <v>0</v>
      </c>
      <c r="BR249" s="4">
        <f t="shared" si="311"/>
        <v>0</v>
      </c>
      <c r="BS249" s="4">
        <f t="shared" si="311"/>
        <v>0</v>
      </c>
      <c r="BT249" s="4">
        <f t="shared" si="311"/>
        <v>2.817445819</v>
      </c>
      <c r="BU249" s="4">
        <f t="shared" si="311"/>
        <v>5.43510141</v>
      </c>
      <c r="BV249" s="4">
        <f t="shared" si="311"/>
        <v>0.1944380514</v>
      </c>
      <c r="BW249" s="4"/>
      <c r="BX249" s="4">
        <f t="shared" ref="BX249:CG249" si="312">BX149/$E49</f>
        <v>0</v>
      </c>
      <c r="BY249" s="4">
        <f t="shared" si="312"/>
        <v>0.1962804469</v>
      </c>
      <c r="BZ249" s="4">
        <f t="shared" si="312"/>
        <v>0.3429732451</v>
      </c>
      <c r="CA249" s="4">
        <f t="shared" si="312"/>
        <v>0.1222937444</v>
      </c>
      <c r="CB249" s="4">
        <f t="shared" si="312"/>
        <v>0.2537179549</v>
      </c>
      <c r="CC249" s="4">
        <f t="shared" si="312"/>
        <v>0.2405526787</v>
      </c>
      <c r="CD249" s="4">
        <f t="shared" si="312"/>
        <v>0.2580644259</v>
      </c>
      <c r="CE249" s="4">
        <f t="shared" si="312"/>
        <v>0</v>
      </c>
      <c r="CF249" s="4">
        <f t="shared" si="312"/>
        <v>0</v>
      </c>
      <c r="CG249" s="4">
        <f t="shared" si="312"/>
        <v>0</v>
      </c>
      <c r="CH249" s="4"/>
      <c r="CI249" s="4">
        <f t="shared" si="167"/>
        <v>0</v>
      </c>
      <c r="CJ249" s="4">
        <f t="shared" si="173"/>
        <v>0</v>
      </c>
      <c r="CK249" s="4"/>
      <c r="CL249" s="4">
        <f t="shared" ref="CL249:CN249" si="313">CL149/$E49</f>
        <v>0</v>
      </c>
      <c r="CM249" s="4">
        <f t="shared" si="313"/>
        <v>0</v>
      </c>
      <c r="CN249" s="4">
        <f t="shared" si="313"/>
        <v>0</v>
      </c>
    </row>
    <row r="250" ht="15.75" customHeight="1">
      <c r="A250" s="16"/>
      <c r="B250" s="4" t="s">
        <v>219</v>
      </c>
      <c r="C250" s="4">
        <f t="shared" ref="C250:AK250" si="314">C150/$E50</f>
        <v>0</v>
      </c>
      <c r="D250" s="4">
        <f t="shared" si="314"/>
        <v>0.3759140408</v>
      </c>
      <c r="E250" s="4">
        <f t="shared" si="314"/>
        <v>0.08480780212</v>
      </c>
      <c r="F250" s="4">
        <f t="shared" si="314"/>
        <v>0.02022185707</v>
      </c>
      <c r="G250" s="4">
        <f t="shared" si="314"/>
        <v>0.03966090464</v>
      </c>
      <c r="H250" s="4">
        <f t="shared" si="314"/>
        <v>0.007965610989</v>
      </c>
      <c r="I250" s="4">
        <f t="shared" si="314"/>
        <v>0</v>
      </c>
      <c r="J250" s="4">
        <f t="shared" si="314"/>
        <v>0.01709794442</v>
      </c>
      <c r="K250" s="4">
        <f t="shared" si="314"/>
        <v>0</v>
      </c>
      <c r="L250" s="4">
        <f t="shared" si="314"/>
        <v>0</v>
      </c>
      <c r="M250" s="4">
        <f t="shared" si="314"/>
        <v>0.1395248869</v>
      </c>
      <c r="N250" s="4">
        <f t="shared" si="314"/>
        <v>0.02163164668</v>
      </c>
      <c r="O250" s="4">
        <f t="shared" si="314"/>
        <v>0.01185535172</v>
      </c>
      <c r="P250" s="4">
        <f t="shared" si="314"/>
        <v>0.01140484503</v>
      </c>
      <c r="Q250" s="4">
        <f t="shared" si="314"/>
        <v>0</v>
      </c>
      <c r="R250" s="4">
        <f t="shared" si="314"/>
        <v>0</v>
      </c>
      <c r="S250" s="4">
        <f t="shared" si="314"/>
        <v>0</v>
      </c>
      <c r="T250" s="4">
        <f t="shared" si="314"/>
        <v>0</v>
      </c>
      <c r="U250" s="4">
        <f t="shared" si="314"/>
        <v>0.04904696025</v>
      </c>
      <c r="V250" s="4">
        <f t="shared" si="314"/>
        <v>0.04904696025</v>
      </c>
      <c r="W250" s="4">
        <f t="shared" si="314"/>
        <v>0.008486041118</v>
      </c>
      <c r="X250" s="4">
        <f t="shared" si="314"/>
        <v>0.4470751194</v>
      </c>
      <c r="Y250" s="4">
        <f t="shared" si="314"/>
        <v>0.02039833049</v>
      </c>
      <c r="Z250" s="4">
        <f t="shared" si="314"/>
        <v>0.09430606819</v>
      </c>
      <c r="AA250" s="4">
        <f t="shared" si="314"/>
        <v>0</v>
      </c>
      <c r="AB250" s="4">
        <f t="shared" si="314"/>
        <v>0</v>
      </c>
      <c r="AC250" s="4">
        <f t="shared" si="314"/>
        <v>0.07491363623</v>
      </c>
      <c r="AD250" s="4">
        <f t="shared" si="314"/>
        <v>0</v>
      </c>
      <c r="AE250" s="4">
        <f t="shared" si="314"/>
        <v>0.1454643832</v>
      </c>
      <c r="AF250" s="4">
        <f t="shared" si="314"/>
        <v>0.02961890064</v>
      </c>
      <c r="AG250" s="4">
        <f t="shared" si="314"/>
        <v>0.02612772348</v>
      </c>
      <c r="AH250" s="4">
        <f t="shared" si="314"/>
        <v>0.1066135915</v>
      </c>
      <c r="AI250" s="4">
        <f t="shared" si="314"/>
        <v>0</v>
      </c>
      <c r="AJ250" s="4">
        <f t="shared" si="314"/>
        <v>0.1102682563</v>
      </c>
      <c r="AK250" s="4">
        <f t="shared" si="314"/>
        <v>0.1150280443</v>
      </c>
      <c r="AL250" s="4"/>
      <c r="AM250" s="4">
        <f t="shared" si="138"/>
        <v>0.1430010805</v>
      </c>
      <c r="AN250" s="4"/>
      <c r="AO250" s="4">
        <f t="shared" ref="AO250:BH250" si="315">AO150/$E50</f>
        <v>0</v>
      </c>
      <c r="AP250" s="4">
        <f t="shared" si="315"/>
        <v>0</v>
      </c>
      <c r="AQ250" s="4">
        <f t="shared" si="315"/>
        <v>0.05037317471</v>
      </c>
      <c r="AR250" s="4">
        <f t="shared" si="315"/>
        <v>0</v>
      </c>
      <c r="AS250" s="4">
        <f t="shared" si="315"/>
        <v>21.11355466</v>
      </c>
      <c r="AT250" s="4">
        <f t="shared" si="315"/>
        <v>0</v>
      </c>
      <c r="AU250" s="4">
        <f t="shared" si="315"/>
        <v>27.88117511</v>
      </c>
      <c r="AV250" s="4">
        <f t="shared" si="315"/>
        <v>27.88117511</v>
      </c>
      <c r="AW250" s="4">
        <f t="shared" si="315"/>
        <v>0</v>
      </c>
      <c r="AX250" s="4">
        <f t="shared" si="315"/>
        <v>0</v>
      </c>
      <c r="AY250" s="4">
        <f t="shared" si="315"/>
        <v>0</v>
      </c>
      <c r="AZ250" s="4">
        <f t="shared" si="315"/>
        <v>0</v>
      </c>
      <c r="BA250" s="4">
        <f t="shared" si="315"/>
        <v>0</v>
      </c>
      <c r="BB250" s="4">
        <f t="shared" si="315"/>
        <v>0</v>
      </c>
      <c r="BC250" s="4">
        <f t="shared" si="315"/>
        <v>0</v>
      </c>
      <c r="BD250" s="4">
        <f t="shared" si="315"/>
        <v>0</v>
      </c>
      <c r="BE250" s="4">
        <f t="shared" si="315"/>
        <v>0</v>
      </c>
      <c r="BF250" s="4">
        <f t="shared" si="315"/>
        <v>0</v>
      </c>
      <c r="BG250" s="4">
        <f t="shared" si="315"/>
        <v>0</v>
      </c>
      <c r="BH250" s="4">
        <f t="shared" si="315"/>
        <v>0.02613072019</v>
      </c>
      <c r="BI250" s="4"/>
      <c r="BJ250" s="4">
        <f t="shared" ref="BJ250:BV250" si="316">BJ150/$E50</f>
        <v>0</v>
      </c>
      <c r="BK250" s="4">
        <f t="shared" si="316"/>
        <v>0.04861410089</v>
      </c>
      <c r="BL250" s="4">
        <f t="shared" si="316"/>
        <v>0</v>
      </c>
      <c r="BM250" s="4">
        <f t="shared" si="316"/>
        <v>0</v>
      </c>
      <c r="BN250" s="4">
        <f t="shared" si="316"/>
        <v>0</v>
      </c>
      <c r="BO250" s="4">
        <f t="shared" si="316"/>
        <v>0</v>
      </c>
      <c r="BP250" s="4">
        <f t="shared" si="316"/>
        <v>0</v>
      </c>
      <c r="BQ250" s="4">
        <f t="shared" si="316"/>
        <v>0</v>
      </c>
      <c r="BR250" s="4">
        <f t="shared" si="316"/>
        <v>0</v>
      </c>
      <c r="BS250" s="4">
        <f t="shared" si="316"/>
        <v>0</v>
      </c>
      <c r="BT250" s="4">
        <f t="shared" si="316"/>
        <v>0.1237974418</v>
      </c>
      <c r="BU250" s="4">
        <f t="shared" si="316"/>
        <v>0.1478757427</v>
      </c>
      <c r="BV250" s="4">
        <f t="shared" si="316"/>
        <v>0.05602631785</v>
      </c>
      <c r="BW250" s="4"/>
      <c r="BX250" s="4">
        <f t="shared" ref="BX250:CG250" si="317">BX150/$E50</f>
        <v>0</v>
      </c>
      <c r="BY250" s="4">
        <f t="shared" si="317"/>
        <v>0</v>
      </c>
      <c r="BZ250" s="4">
        <f t="shared" si="317"/>
        <v>0.02198625838</v>
      </c>
      <c r="CA250" s="4">
        <f t="shared" si="317"/>
        <v>0</v>
      </c>
      <c r="CB250" s="4">
        <f t="shared" si="317"/>
        <v>0.01590891307</v>
      </c>
      <c r="CC250" s="4">
        <f t="shared" si="317"/>
        <v>0</v>
      </c>
      <c r="CD250" s="4">
        <f t="shared" si="317"/>
        <v>0</v>
      </c>
      <c r="CE250" s="4">
        <f t="shared" si="317"/>
        <v>0</v>
      </c>
      <c r="CF250" s="4">
        <f t="shared" si="317"/>
        <v>0</v>
      </c>
      <c r="CG250" s="4">
        <f t="shared" si="317"/>
        <v>0</v>
      </c>
      <c r="CH250" s="4"/>
      <c r="CI250" s="4">
        <f t="shared" si="167"/>
        <v>0</v>
      </c>
      <c r="CJ250" s="4">
        <f t="shared" si="173"/>
        <v>0</v>
      </c>
      <c r="CK250" s="4"/>
      <c r="CL250" s="4">
        <f t="shared" ref="CL250:CN250" si="318">CL150/$E50</f>
        <v>0</v>
      </c>
      <c r="CM250" s="4">
        <f t="shared" si="318"/>
        <v>0</v>
      </c>
      <c r="CN250" s="4">
        <f t="shared" si="318"/>
        <v>0</v>
      </c>
    </row>
    <row r="251" ht="15.75" customHeight="1">
      <c r="A251" s="8" t="s">
        <v>43</v>
      </c>
      <c r="B251" s="4" t="s">
        <v>243</v>
      </c>
      <c r="C251" s="4">
        <f t="shared" ref="C251:AK251" si="319">C151/$E51</f>
        <v>0.06173067844</v>
      </c>
      <c r="D251" s="4">
        <f t="shared" si="319"/>
        <v>0.5205706881</v>
      </c>
      <c r="E251" s="4">
        <f t="shared" si="319"/>
        <v>1.00033466</v>
      </c>
      <c r="F251" s="4">
        <f t="shared" si="319"/>
        <v>0.5246472012</v>
      </c>
      <c r="G251" s="4">
        <f t="shared" si="319"/>
        <v>0.4080917182</v>
      </c>
      <c r="H251" s="4">
        <f t="shared" si="319"/>
        <v>0.03034196294</v>
      </c>
      <c r="I251" s="4">
        <f t="shared" si="319"/>
        <v>0.02981522025</v>
      </c>
      <c r="J251" s="4">
        <f t="shared" si="319"/>
        <v>0.2734495547</v>
      </c>
      <c r="K251" s="4">
        <f t="shared" si="319"/>
        <v>0.878747398</v>
      </c>
      <c r="L251" s="4">
        <f t="shared" si="319"/>
        <v>0.7039868481</v>
      </c>
      <c r="M251" s="4">
        <f t="shared" si="319"/>
        <v>0.1203599118</v>
      </c>
      <c r="N251" s="4">
        <f t="shared" si="319"/>
        <v>0.4555349963</v>
      </c>
      <c r="O251" s="4">
        <f t="shared" si="319"/>
        <v>2.183543291</v>
      </c>
      <c r="P251" s="4">
        <f t="shared" si="319"/>
        <v>0.3724740114</v>
      </c>
      <c r="Q251" s="4">
        <f t="shared" si="319"/>
        <v>0.9371382109</v>
      </c>
      <c r="R251" s="4">
        <f t="shared" si="319"/>
        <v>0</v>
      </c>
      <c r="S251" s="4">
        <f t="shared" si="319"/>
        <v>0.04477550464</v>
      </c>
      <c r="T251" s="4">
        <f t="shared" si="319"/>
        <v>0</v>
      </c>
      <c r="U251" s="4">
        <f t="shared" si="319"/>
        <v>0</v>
      </c>
      <c r="V251" s="4">
        <f t="shared" si="319"/>
        <v>1.7085905</v>
      </c>
      <c r="W251" s="4">
        <f t="shared" si="319"/>
        <v>0.3158222414</v>
      </c>
      <c r="X251" s="4">
        <f t="shared" si="319"/>
        <v>0.2474161885</v>
      </c>
      <c r="Y251" s="4">
        <f t="shared" si="319"/>
        <v>0.9470088936</v>
      </c>
      <c r="Z251" s="4">
        <f t="shared" si="319"/>
        <v>2.693051987</v>
      </c>
      <c r="AA251" s="4">
        <f t="shared" si="319"/>
        <v>0.9027450819</v>
      </c>
      <c r="AB251" s="4">
        <f t="shared" si="319"/>
        <v>0.4661106429</v>
      </c>
      <c r="AC251" s="4">
        <f t="shared" si="319"/>
        <v>8.546516924</v>
      </c>
      <c r="AD251" s="4">
        <f t="shared" si="319"/>
        <v>1.362564912</v>
      </c>
      <c r="AE251" s="4">
        <f t="shared" si="319"/>
        <v>0.6670451557</v>
      </c>
      <c r="AF251" s="4">
        <f t="shared" si="319"/>
        <v>1.611161321</v>
      </c>
      <c r="AG251" s="4">
        <f t="shared" si="319"/>
        <v>2.287333383</v>
      </c>
      <c r="AH251" s="4">
        <f t="shared" si="319"/>
        <v>1.000773084</v>
      </c>
      <c r="AI251" s="4">
        <f t="shared" si="319"/>
        <v>1.664574614</v>
      </c>
      <c r="AJ251" s="4">
        <f t="shared" si="319"/>
        <v>0</v>
      </c>
      <c r="AK251" s="4">
        <f t="shared" si="319"/>
        <v>2.124556031</v>
      </c>
      <c r="AL251" s="4"/>
      <c r="AM251" s="4">
        <f t="shared" si="138"/>
        <v>1.34463071</v>
      </c>
      <c r="AN251" s="4"/>
      <c r="AO251" s="4">
        <f t="shared" ref="AO251:BH251" si="320">AO151/$E51</f>
        <v>0.6361645687</v>
      </c>
      <c r="AP251" s="4">
        <f t="shared" si="320"/>
        <v>0.8718161771</v>
      </c>
      <c r="AQ251" s="4">
        <f t="shared" si="320"/>
        <v>1.558950824</v>
      </c>
      <c r="AR251" s="4">
        <f t="shared" si="320"/>
        <v>1.13170785</v>
      </c>
      <c r="AS251" s="4">
        <f t="shared" si="320"/>
        <v>41.05260734</v>
      </c>
      <c r="AT251" s="4">
        <f t="shared" si="320"/>
        <v>0</v>
      </c>
      <c r="AU251" s="4">
        <f t="shared" si="320"/>
        <v>20.81662226</v>
      </c>
      <c r="AV251" s="4">
        <f t="shared" si="320"/>
        <v>20.81662226</v>
      </c>
      <c r="AW251" s="4">
        <f t="shared" si="320"/>
        <v>0</v>
      </c>
      <c r="AX251" s="4">
        <f t="shared" si="320"/>
        <v>0</v>
      </c>
      <c r="AY251" s="4">
        <f t="shared" si="320"/>
        <v>0</v>
      </c>
      <c r="AZ251" s="4">
        <f t="shared" si="320"/>
        <v>0</v>
      </c>
      <c r="BA251" s="4">
        <f t="shared" si="320"/>
        <v>0</v>
      </c>
      <c r="BB251" s="4">
        <f t="shared" si="320"/>
        <v>0</v>
      </c>
      <c r="BC251" s="4">
        <f t="shared" si="320"/>
        <v>0</v>
      </c>
      <c r="BD251" s="4">
        <f t="shared" si="320"/>
        <v>0</v>
      </c>
      <c r="BE251" s="4">
        <f t="shared" si="320"/>
        <v>0</v>
      </c>
      <c r="BF251" s="4">
        <f t="shared" si="320"/>
        <v>0</v>
      </c>
      <c r="BG251" s="4">
        <f t="shared" si="320"/>
        <v>0</v>
      </c>
      <c r="BH251" s="4">
        <f t="shared" si="320"/>
        <v>0.05602957997</v>
      </c>
      <c r="BI251" s="4"/>
      <c r="BJ251" s="4">
        <f t="shared" ref="BJ251:BV251" si="321">BJ151/$E51</f>
        <v>0</v>
      </c>
      <c r="BK251" s="4">
        <f t="shared" si="321"/>
        <v>1.709032092</v>
      </c>
      <c r="BL251" s="4">
        <f t="shared" si="321"/>
        <v>0</v>
      </c>
      <c r="BM251" s="4">
        <f t="shared" si="321"/>
        <v>0</v>
      </c>
      <c r="BN251" s="4">
        <f t="shared" si="321"/>
        <v>0</v>
      </c>
      <c r="BO251" s="4">
        <f t="shared" si="321"/>
        <v>0</v>
      </c>
      <c r="BP251" s="4">
        <f t="shared" si="321"/>
        <v>0</v>
      </c>
      <c r="BQ251" s="4">
        <f t="shared" si="321"/>
        <v>0</v>
      </c>
      <c r="BR251" s="4">
        <f t="shared" si="321"/>
        <v>0</v>
      </c>
      <c r="BS251" s="4">
        <f t="shared" si="321"/>
        <v>0</v>
      </c>
      <c r="BT251" s="4">
        <f t="shared" si="321"/>
        <v>3.679905994</v>
      </c>
      <c r="BU251" s="4">
        <f t="shared" si="321"/>
        <v>8.462860284</v>
      </c>
      <c r="BV251" s="4">
        <f t="shared" si="321"/>
        <v>0.3057974963</v>
      </c>
      <c r="BW251" s="4"/>
      <c r="BX251" s="4">
        <f t="shared" ref="BX251:CG251" si="322">BX151/$E51</f>
        <v>0.520209097</v>
      </c>
      <c r="BY251" s="4">
        <f t="shared" si="322"/>
        <v>0.1143811843</v>
      </c>
      <c r="BZ251" s="4">
        <f t="shared" si="322"/>
        <v>0.0682080293</v>
      </c>
      <c r="CA251" s="4">
        <f t="shared" si="322"/>
        <v>0.0982648383</v>
      </c>
      <c r="CB251" s="4">
        <f t="shared" si="322"/>
        <v>0.1695612431</v>
      </c>
      <c r="CC251" s="4">
        <f t="shared" si="322"/>
        <v>0.2993688593</v>
      </c>
      <c r="CD251" s="4">
        <f t="shared" si="322"/>
        <v>0</v>
      </c>
      <c r="CE251" s="4">
        <f t="shared" si="322"/>
        <v>0</v>
      </c>
      <c r="CF251" s="4">
        <f t="shared" si="322"/>
        <v>0</v>
      </c>
      <c r="CG251" s="4">
        <f t="shared" si="322"/>
        <v>0</v>
      </c>
      <c r="CH251" s="4"/>
      <c r="CI251" s="4">
        <f t="shared" si="167"/>
        <v>0</v>
      </c>
      <c r="CJ251" s="4">
        <f t="shared" si="173"/>
        <v>0</v>
      </c>
      <c r="CK251" s="4"/>
      <c r="CL251" s="4">
        <f t="shared" ref="CL251:CN251" si="323">CL151/$E51</f>
        <v>0</v>
      </c>
      <c r="CM251" s="4">
        <f t="shared" si="323"/>
        <v>0</v>
      </c>
      <c r="CN251" s="4">
        <f t="shared" si="323"/>
        <v>0</v>
      </c>
    </row>
    <row r="252" ht="15.75" customHeight="1">
      <c r="A252" s="15"/>
      <c r="B252" s="4" t="s">
        <v>244</v>
      </c>
      <c r="C252" s="4">
        <f t="shared" ref="C252:AK252" si="324">C152/$E52</f>
        <v>0.006915147723</v>
      </c>
      <c r="D252" s="4">
        <f t="shared" si="324"/>
        <v>0.6565328717</v>
      </c>
      <c r="E252" s="4">
        <f t="shared" si="324"/>
        <v>0.9772545288</v>
      </c>
      <c r="F252" s="4">
        <f t="shared" si="324"/>
        <v>0.9509451461</v>
      </c>
      <c r="G252" s="4">
        <f t="shared" si="324"/>
        <v>0.6999906055</v>
      </c>
      <c r="H252" s="4">
        <f t="shared" si="324"/>
        <v>0.04644238476</v>
      </c>
      <c r="I252" s="4">
        <f t="shared" si="324"/>
        <v>0.05437773465</v>
      </c>
      <c r="J252" s="4">
        <f t="shared" si="324"/>
        <v>0.4732114981</v>
      </c>
      <c r="K252" s="4">
        <f t="shared" si="324"/>
        <v>0.6174173934</v>
      </c>
      <c r="L252" s="4">
        <f t="shared" si="324"/>
        <v>1.041702362</v>
      </c>
      <c r="M252" s="4">
        <f t="shared" si="324"/>
        <v>0.2003354035</v>
      </c>
      <c r="N252" s="4">
        <f t="shared" si="324"/>
        <v>0.6292392658</v>
      </c>
      <c r="O252" s="4">
        <f t="shared" si="324"/>
        <v>4.108277749</v>
      </c>
      <c r="P252" s="4">
        <f t="shared" si="324"/>
        <v>0.6571401159</v>
      </c>
      <c r="Q252" s="4">
        <f t="shared" si="324"/>
        <v>1.396702332</v>
      </c>
      <c r="R252" s="4">
        <f t="shared" si="324"/>
        <v>0</v>
      </c>
      <c r="S252" s="4">
        <f t="shared" si="324"/>
        <v>0.056476105</v>
      </c>
      <c r="T252" s="4">
        <f t="shared" si="324"/>
        <v>0</v>
      </c>
      <c r="U252" s="4">
        <f t="shared" si="324"/>
        <v>0</v>
      </c>
      <c r="V252" s="4">
        <f t="shared" si="324"/>
        <v>3.124738503</v>
      </c>
      <c r="W252" s="4">
        <f t="shared" si="324"/>
        <v>0.5847793193</v>
      </c>
      <c r="X252" s="4">
        <f t="shared" si="324"/>
        <v>2.325038328</v>
      </c>
      <c r="Y252" s="4">
        <f t="shared" si="324"/>
        <v>0.6042083339</v>
      </c>
      <c r="Z252" s="4">
        <f t="shared" si="324"/>
        <v>2.607814621</v>
      </c>
      <c r="AA252" s="4">
        <f t="shared" si="324"/>
        <v>0.7379339707</v>
      </c>
      <c r="AB252" s="4">
        <f t="shared" si="324"/>
        <v>0.6833915326</v>
      </c>
      <c r="AC252" s="4">
        <f t="shared" si="324"/>
        <v>8.575423602</v>
      </c>
      <c r="AD252" s="4">
        <f t="shared" si="324"/>
        <v>0.9085192077</v>
      </c>
      <c r="AE252" s="4">
        <f t="shared" si="324"/>
        <v>1.580957559</v>
      </c>
      <c r="AF252" s="4">
        <f t="shared" si="324"/>
        <v>1.723799454</v>
      </c>
      <c r="AG252" s="4">
        <f t="shared" si="324"/>
        <v>1.329651224</v>
      </c>
      <c r="AH252" s="4">
        <f t="shared" si="324"/>
        <v>1.363471406</v>
      </c>
      <c r="AI252" s="4">
        <f t="shared" si="324"/>
        <v>2.421561765</v>
      </c>
      <c r="AJ252" s="4">
        <f t="shared" si="324"/>
        <v>0</v>
      </c>
      <c r="AK252" s="4">
        <f t="shared" si="324"/>
        <v>1.753484458</v>
      </c>
      <c r="AL252" s="4"/>
      <c r="AM252" s="4">
        <f t="shared" si="138"/>
        <v>2.285263636</v>
      </c>
      <c r="AN252" s="4"/>
      <c r="AO252" s="4">
        <f t="shared" ref="AO252:BH252" si="325">AO152/$E52</f>
        <v>0.9481164038</v>
      </c>
      <c r="AP252" s="4">
        <f t="shared" si="325"/>
        <v>1.138676735</v>
      </c>
      <c r="AQ252" s="4">
        <f t="shared" si="325"/>
        <v>2.489787784</v>
      </c>
      <c r="AR252" s="4">
        <f t="shared" si="325"/>
        <v>1.607462427</v>
      </c>
      <c r="AS252" s="4">
        <f t="shared" si="325"/>
        <v>32.09780589</v>
      </c>
      <c r="AT252" s="4">
        <f t="shared" si="325"/>
        <v>0</v>
      </c>
      <c r="AU252" s="4">
        <f t="shared" si="325"/>
        <v>32.93640327</v>
      </c>
      <c r="AV252" s="4">
        <f t="shared" si="325"/>
        <v>32.93640327</v>
      </c>
      <c r="AW252" s="4">
        <f t="shared" si="325"/>
        <v>0</v>
      </c>
      <c r="AX252" s="4">
        <f t="shared" si="325"/>
        <v>0</v>
      </c>
      <c r="AY252" s="4">
        <f t="shared" si="325"/>
        <v>0</v>
      </c>
      <c r="AZ252" s="4">
        <f t="shared" si="325"/>
        <v>0</v>
      </c>
      <c r="BA252" s="4">
        <f t="shared" si="325"/>
        <v>0</v>
      </c>
      <c r="BB252" s="4">
        <f t="shared" si="325"/>
        <v>0</v>
      </c>
      <c r="BC252" s="4">
        <f t="shared" si="325"/>
        <v>0</v>
      </c>
      <c r="BD252" s="4">
        <f t="shared" si="325"/>
        <v>0</v>
      </c>
      <c r="BE252" s="4">
        <f t="shared" si="325"/>
        <v>0</v>
      </c>
      <c r="BF252" s="4">
        <f t="shared" si="325"/>
        <v>0</v>
      </c>
      <c r="BG252" s="4">
        <f t="shared" si="325"/>
        <v>0</v>
      </c>
      <c r="BH252" s="4">
        <f t="shared" si="325"/>
        <v>0.1025850851</v>
      </c>
      <c r="BI252" s="4"/>
      <c r="BJ252" s="4">
        <f t="shared" ref="BJ252:BV252" si="326">BJ152/$E52</f>
        <v>0</v>
      </c>
      <c r="BK252" s="4">
        <f t="shared" si="326"/>
        <v>3.124738503</v>
      </c>
      <c r="BL252" s="4">
        <f t="shared" si="326"/>
        <v>0</v>
      </c>
      <c r="BM252" s="4">
        <f t="shared" si="326"/>
        <v>0</v>
      </c>
      <c r="BN252" s="4">
        <f t="shared" si="326"/>
        <v>0</v>
      </c>
      <c r="BO252" s="4">
        <f t="shared" si="326"/>
        <v>0</v>
      </c>
      <c r="BP252" s="4">
        <f t="shared" si="326"/>
        <v>0</v>
      </c>
      <c r="BQ252" s="4">
        <f t="shared" si="326"/>
        <v>0</v>
      </c>
      <c r="BR252" s="4">
        <f t="shared" si="326"/>
        <v>0</v>
      </c>
      <c r="BS252" s="4">
        <f t="shared" si="326"/>
        <v>0</v>
      </c>
      <c r="BT252" s="4">
        <f t="shared" si="326"/>
        <v>2.932118179</v>
      </c>
      <c r="BU252" s="4">
        <f t="shared" si="326"/>
        <v>3.136998519</v>
      </c>
      <c r="BV252" s="4">
        <f t="shared" si="326"/>
        <v>0.4357558471</v>
      </c>
      <c r="BW252" s="4"/>
      <c r="BX252" s="4">
        <f t="shared" ref="BX252:CG252" si="327">BX152/$E52</f>
        <v>0.5217582497</v>
      </c>
      <c r="BY252" s="4">
        <f t="shared" si="327"/>
        <v>0.1698580632</v>
      </c>
      <c r="BZ252" s="4">
        <f t="shared" si="327"/>
        <v>0.435245746</v>
      </c>
      <c r="CA252" s="4">
        <f t="shared" si="327"/>
        <v>0.1421235156</v>
      </c>
      <c r="CB252" s="4">
        <f t="shared" si="327"/>
        <v>0.1348090019</v>
      </c>
      <c r="CC252" s="4">
        <f t="shared" si="327"/>
        <v>0.4254278993</v>
      </c>
      <c r="CD252" s="4">
        <f t="shared" si="327"/>
        <v>0</v>
      </c>
      <c r="CE252" s="4">
        <f t="shared" si="327"/>
        <v>0</v>
      </c>
      <c r="CF252" s="4">
        <f t="shared" si="327"/>
        <v>0</v>
      </c>
      <c r="CG252" s="4">
        <f t="shared" si="327"/>
        <v>0</v>
      </c>
      <c r="CH252" s="4"/>
      <c r="CI252" s="4">
        <f t="shared" si="167"/>
        <v>0</v>
      </c>
      <c r="CJ252" s="4">
        <f t="shared" si="173"/>
        <v>0</v>
      </c>
      <c r="CK252" s="4"/>
      <c r="CL252" s="4">
        <f t="shared" ref="CL252:CN252" si="328">CL152/$E52</f>
        <v>0</v>
      </c>
      <c r="CM252" s="4">
        <f t="shared" si="328"/>
        <v>0</v>
      </c>
      <c r="CN252" s="4">
        <f t="shared" si="328"/>
        <v>0</v>
      </c>
    </row>
    <row r="253" ht="15.75" customHeight="1">
      <c r="A253" s="15"/>
      <c r="B253" s="4" t="s">
        <v>245</v>
      </c>
      <c r="C253" s="4">
        <f t="shared" ref="C253:AK253" si="329">C153/$E53</f>
        <v>0.1272881295</v>
      </c>
      <c r="D253" s="4">
        <f t="shared" si="329"/>
        <v>0.6655146745</v>
      </c>
      <c r="E253" s="4">
        <f t="shared" si="329"/>
        <v>1.61192894</v>
      </c>
      <c r="F253" s="4">
        <f t="shared" si="329"/>
        <v>1.155243097</v>
      </c>
      <c r="G253" s="4">
        <f t="shared" si="329"/>
        <v>1.139959229</v>
      </c>
      <c r="H253" s="4">
        <f t="shared" si="329"/>
        <v>0.09372906043</v>
      </c>
      <c r="I253" s="4">
        <f t="shared" si="329"/>
        <v>0.07933633119</v>
      </c>
      <c r="J253" s="4">
        <f t="shared" si="329"/>
        <v>0.9512289602</v>
      </c>
      <c r="K253" s="4">
        <f t="shared" si="329"/>
        <v>1.085211394</v>
      </c>
      <c r="L253" s="4">
        <f t="shared" si="329"/>
        <v>1.798216157</v>
      </c>
      <c r="M253" s="4">
        <f t="shared" si="329"/>
        <v>0.7820264759</v>
      </c>
      <c r="N253" s="4">
        <f t="shared" si="329"/>
        <v>1.146755754</v>
      </c>
      <c r="O253" s="4">
        <f t="shared" si="329"/>
        <v>6.639401655</v>
      </c>
      <c r="P253" s="4">
        <f t="shared" si="329"/>
        <v>1.479824648</v>
      </c>
      <c r="Q253" s="4">
        <f t="shared" si="329"/>
        <v>2.419877686</v>
      </c>
      <c r="R253" s="4">
        <f t="shared" si="329"/>
        <v>0</v>
      </c>
      <c r="S253" s="4">
        <f t="shared" si="329"/>
        <v>0.1406160892</v>
      </c>
      <c r="T253" s="4">
        <f t="shared" si="329"/>
        <v>0</v>
      </c>
      <c r="U253" s="4">
        <f t="shared" si="329"/>
        <v>0</v>
      </c>
      <c r="V253" s="4">
        <f t="shared" si="329"/>
        <v>4.825529426</v>
      </c>
      <c r="W253" s="4">
        <f t="shared" si="329"/>
        <v>1.241471818</v>
      </c>
      <c r="X253" s="4">
        <f t="shared" si="329"/>
        <v>14.95649852</v>
      </c>
      <c r="Y253" s="4">
        <f t="shared" si="329"/>
        <v>1.071844306</v>
      </c>
      <c r="Z253" s="4">
        <f t="shared" si="329"/>
        <v>0.399682281</v>
      </c>
      <c r="AA253" s="4">
        <f t="shared" si="329"/>
        <v>0.05375545224</v>
      </c>
      <c r="AB253" s="4">
        <f t="shared" si="329"/>
        <v>0.9132406066</v>
      </c>
      <c r="AC253" s="4">
        <f t="shared" si="329"/>
        <v>14.72438953</v>
      </c>
      <c r="AD253" s="4">
        <f t="shared" si="329"/>
        <v>1.504945774</v>
      </c>
      <c r="AE253" s="4">
        <f t="shared" si="329"/>
        <v>2.534714322</v>
      </c>
      <c r="AF253" s="4">
        <f t="shared" si="329"/>
        <v>2.824748334</v>
      </c>
      <c r="AG253" s="4">
        <f t="shared" si="329"/>
        <v>1.919548522</v>
      </c>
      <c r="AH253" s="4">
        <f t="shared" si="329"/>
        <v>1.658234918</v>
      </c>
      <c r="AI253" s="4">
        <f t="shared" si="329"/>
        <v>3.397191298</v>
      </c>
      <c r="AJ253" s="4">
        <f t="shared" si="329"/>
        <v>0</v>
      </c>
      <c r="AK253" s="4">
        <f t="shared" si="329"/>
        <v>4.20962802</v>
      </c>
      <c r="AL253" s="4"/>
      <c r="AM253" s="4">
        <f t="shared" si="138"/>
        <v>2.165602712</v>
      </c>
      <c r="AN253" s="4"/>
      <c r="AO253" s="4">
        <f t="shared" ref="AO253:BH253" si="330">AO153/$E53</f>
        <v>1.625458408</v>
      </c>
      <c r="AP253" s="4">
        <f t="shared" si="330"/>
        <v>2.239364288</v>
      </c>
      <c r="AQ253" s="4">
        <f t="shared" si="330"/>
        <v>3.647378378</v>
      </c>
      <c r="AR253" s="4">
        <f t="shared" si="330"/>
        <v>2.045702919</v>
      </c>
      <c r="AS253" s="4">
        <f t="shared" si="330"/>
        <v>45.64779265</v>
      </c>
      <c r="AT253" s="4">
        <f t="shared" si="330"/>
        <v>0</v>
      </c>
      <c r="AU253" s="4">
        <f t="shared" si="330"/>
        <v>38.19534632</v>
      </c>
      <c r="AV253" s="4">
        <f t="shared" si="330"/>
        <v>46.22892837</v>
      </c>
      <c r="AW253" s="4">
        <f t="shared" si="330"/>
        <v>0</v>
      </c>
      <c r="AX253" s="4">
        <f t="shared" si="330"/>
        <v>0</v>
      </c>
      <c r="AY253" s="4">
        <f t="shared" si="330"/>
        <v>0</v>
      </c>
      <c r="AZ253" s="4">
        <f t="shared" si="330"/>
        <v>0</v>
      </c>
      <c r="BA253" s="4">
        <f t="shared" si="330"/>
        <v>0</v>
      </c>
      <c r="BB253" s="4">
        <f t="shared" si="330"/>
        <v>0</v>
      </c>
      <c r="BC253" s="4">
        <f t="shared" si="330"/>
        <v>0</v>
      </c>
      <c r="BD253" s="4">
        <f t="shared" si="330"/>
        <v>0</v>
      </c>
      <c r="BE253" s="4">
        <f t="shared" si="330"/>
        <v>0</v>
      </c>
      <c r="BF253" s="4">
        <f t="shared" si="330"/>
        <v>0</v>
      </c>
      <c r="BG253" s="4">
        <f t="shared" si="330"/>
        <v>0</v>
      </c>
      <c r="BH253" s="4">
        <f t="shared" si="330"/>
        <v>0.1870071712</v>
      </c>
      <c r="BI253" s="4"/>
      <c r="BJ253" s="4">
        <f t="shared" ref="BJ253:BV253" si="331">BJ153/$E53</f>
        <v>0</v>
      </c>
      <c r="BK253" s="4">
        <f t="shared" si="331"/>
        <v>4.825529426</v>
      </c>
      <c r="BL253" s="4">
        <f t="shared" si="331"/>
        <v>0</v>
      </c>
      <c r="BM253" s="4">
        <f t="shared" si="331"/>
        <v>0</v>
      </c>
      <c r="BN253" s="4">
        <f t="shared" si="331"/>
        <v>0</v>
      </c>
      <c r="BO253" s="4">
        <f t="shared" si="331"/>
        <v>0</v>
      </c>
      <c r="BP253" s="4">
        <f t="shared" si="331"/>
        <v>0</v>
      </c>
      <c r="BQ253" s="4">
        <f t="shared" si="331"/>
        <v>0</v>
      </c>
      <c r="BR253" s="4">
        <f t="shared" si="331"/>
        <v>0</v>
      </c>
      <c r="BS253" s="4">
        <f t="shared" si="331"/>
        <v>0</v>
      </c>
      <c r="BT253" s="4">
        <f t="shared" si="331"/>
        <v>4.618653568</v>
      </c>
      <c r="BU253" s="4">
        <f t="shared" si="331"/>
        <v>12.74318709</v>
      </c>
      <c r="BV253" s="4">
        <f t="shared" si="331"/>
        <v>1.422363778</v>
      </c>
      <c r="BW253" s="4"/>
      <c r="BX253" s="4">
        <f t="shared" ref="BX253:CG253" si="332">BX153/$E53</f>
        <v>0.3705926027</v>
      </c>
      <c r="BY253" s="4">
        <f t="shared" si="332"/>
        <v>0.2657996238</v>
      </c>
      <c r="BZ253" s="4">
        <f t="shared" si="332"/>
        <v>0.6353255006</v>
      </c>
      <c r="CA253" s="4">
        <f t="shared" si="332"/>
        <v>0.1596816745</v>
      </c>
      <c r="CB253" s="4">
        <f t="shared" si="332"/>
        <v>0.2111178172</v>
      </c>
      <c r="CC253" s="4">
        <f t="shared" si="332"/>
        <v>0.5893452621</v>
      </c>
      <c r="CD253" s="4">
        <f t="shared" si="332"/>
        <v>0</v>
      </c>
      <c r="CE253" s="4">
        <f t="shared" si="332"/>
        <v>0</v>
      </c>
      <c r="CF253" s="4">
        <f t="shared" si="332"/>
        <v>0</v>
      </c>
      <c r="CG253" s="4">
        <f t="shared" si="332"/>
        <v>0</v>
      </c>
      <c r="CH253" s="4"/>
      <c r="CI253" s="4">
        <f t="shared" si="167"/>
        <v>0</v>
      </c>
      <c r="CJ253" s="4">
        <f t="shared" si="173"/>
        <v>0</v>
      </c>
      <c r="CK253" s="4"/>
      <c r="CL253" s="4">
        <f t="shared" ref="CL253:CN253" si="333">CL153/$E53</f>
        <v>0</v>
      </c>
      <c r="CM253" s="4">
        <f t="shared" si="333"/>
        <v>0</v>
      </c>
      <c r="CN253" s="4">
        <f t="shared" si="333"/>
        <v>0</v>
      </c>
    </row>
    <row r="254" ht="15.75" customHeight="1">
      <c r="A254" s="15"/>
      <c r="B254" s="4" t="s">
        <v>246</v>
      </c>
      <c r="C254" s="4">
        <f t="shared" ref="C254:AK254" si="334">C154/$E54</f>
        <v>0.01824998614</v>
      </c>
      <c r="D254" s="4">
        <f t="shared" si="334"/>
        <v>0.08897802655</v>
      </c>
      <c r="E254" s="4">
        <f t="shared" si="334"/>
        <v>0.2440056013</v>
      </c>
      <c r="F254" s="4">
        <f t="shared" si="334"/>
        <v>0.3024664547</v>
      </c>
      <c r="G254" s="4">
        <f t="shared" si="334"/>
        <v>0.240953304</v>
      </c>
      <c r="H254" s="4">
        <f t="shared" si="334"/>
        <v>0.01511359199</v>
      </c>
      <c r="I254" s="4">
        <f t="shared" si="334"/>
        <v>0.01220435602</v>
      </c>
      <c r="J254" s="4">
        <f t="shared" si="334"/>
        <v>0.1477917001</v>
      </c>
      <c r="K254" s="4">
        <f t="shared" si="334"/>
        <v>0.1329851745</v>
      </c>
      <c r="L254" s="4">
        <f t="shared" si="334"/>
        <v>0.3454989167</v>
      </c>
      <c r="M254" s="4">
        <f t="shared" si="334"/>
        <v>0.09575088511</v>
      </c>
      <c r="N254" s="4">
        <f t="shared" si="334"/>
        <v>0.1373237349</v>
      </c>
      <c r="O254" s="4">
        <f t="shared" si="334"/>
        <v>0.6850669102</v>
      </c>
      <c r="P254" s="4">
        <f t="shared" si="334"/>
        <v>0.1844685658</v>
      </c>
      <c r="Q254" s="4">
        <f t="shared" si="334"/>
        <v>0.2811951034</v>
      </c>
      <c r="R254" s="4">
        <f t="shared" si="334"/>
        <v>0</v>
      </c>
      <c r="S254" s="4">
        <f t="shared" si="334"/>
        <v>0</v>
      </c>
      <c r="T254" s="4">
        <f t="shared" si="334"/>
        <v>0</v>
      </c>
      <c r="U254" s="4">
        <f t="shared" si="334"/>
        <v>0</v>
      </c>
      <c r="V254" s="4">
        <f t="shared" si="334"/>
        <v>0.9756702295</v>
      </c>
      <c r="W254" s="4">
        <f t="shared" si="334"/>
        <v>0.2195994669</v>
      </c>
      <c r="X254" s="4">
        <f t="shared" si="334"/>
        <v>0.2207600681</v>
      </c>
      <c r="Y254" s="4">
        <f t="shared" si="334"/>
        <v>0.9851809081</v>
      </c>
      <c r="Z254" s="4">
        <f t="shared" si="334"/>
        <v>1.737709292</v>
      </c>
      <c r="AA254" s="4">
        <f t="shared" si="334"/>
        <v>0.1714741504</v>
      </c>
      <c r="AB254" s="4">
        <f t="shared" si="334"/>
        <v>0.2151420109</v>
      </c>
      <c r="AC254" s="4">
        <f t="shared" si="334"/>
        <v>5.245109493</v>
      </c>
      <c r="AD254" s="4">
        <f t="shared" si="334"/>
        <v>0.2261854436</v>
      </c>
      <c r="AE254" s="4">
        <f t="shared" si="334"/>
        <v>0.7604483104</v>
      </c>
      <c r="AF254" s="4">
        <f t="shared" si="334"/>
        <v>0.482979568</v>
      </c>
      <c r="AG254" s="4">
        <f t="shared" si="334"/>
        <v>0.4203080716</v>
      </c>
      <c r="AH254" s="4">
        <f t="shared" si="334"/>
        <v>0.4110055407</v>
      </c>
      <c r="AI254" s="4">
        <f t="shared" si="334"/>
        <v>0.7692707481</v>
      </c>
      <c r="AJ254" s="4">
        <f t="shared" si="334"/>
        <v>0</v>
      </c>
      <c r="AK254" s="4">
        <f t="shared" si="334"/>
        <v>1.136453767</v>
      </c>
      <c r="AL254" s="4"/>
      <c r="AM254" s="4">
        <f t="shared" si="138"/>
        <v>0.5469721262</v>
      </c>
      <c r="AN254" s="4"/>
      <c r="AO254" s="4">
        <f t="shared" ref="AO254:BH254" si="335">AO154/$E54</f>
        <v>0.2933340508</v>
      </c>
      <c r="AP254" s="4">
        <f t="shared" si="335"/>
        <v>0.3040146747</v>
      </c>
      <c r="AQ254" s="4">
        <f t="shared" si="335"/>
        <v>0.6745986227</v>
      </c>
      <c r="AR254" s="4">
        <f t="shared" si="335"/>
        <v>0.3510370658</v>
      </c>
      <c r="AS254" s="4">
        <f t="shared" si="335"/>
        <v>10.86640391</v>
      </c>
      <c r="AT254" s="4">
        <f t="shared" si="335"/>
        <v>0</v>
      </c>
      <c r="AU254" s="4">
        <f t="shared" si="335"/>
        <v>19.13393731</v>
      </c>
      <c r="AV254" s="4">
        <f t="shared" si="335"/>
        <v>19.13304768</v>
      </c>
      <c r="AW254" s="4">
        <f t="shared" si="335"/>
        <v>0</v>
      </c>
      <c r="AX254" s="4">
        <f t="shared" si="335"/>
        <v>0</v>
      </c>
      <c r="AY254" s="4">
        <f t="shared" si="335"/>
        <v>0</v>
      </c>
      <c r="AZ254" s="4">
        <f t="shared" si="335"/>
        <v>0</v>
      </c>
      <c r="BA254" s="4">
        <f t="shared" si="335"/>
        <v>0</v>
      </c>
      <c r="BB254" s="4">
        <f t="shared" si="335"/>
        <v>0</v>
      </c>
      <c r="BC254" s="4">
        <f t="shared" si="335"/>
        <v>0</v>
      </c>
      <c r="BD254" s="4">
        <f t="shared" si="335"/>
        <v>0</v>
      </c>
      <c r="BE254" s="4">
        <f t="shared" si="335"/>
        <v>0.06152475025</v>
      </c>
      <c r="BF254" s="4">
        <f t="shared" si="335"/>
        <v>0.3761923389</v>
      </c>
      <c r="BG254" s="4">
        <f t="shared" si="335"/>
        <v>0</v>
      </c>
      <c r="BH254" s="4">
        <f t="shared" si="335"/>
        <v>0.4179585148</v>
      </c>
      <c r="BI254" s="4"/>
      <c r="BJ254" s="4">
        <f t="shared" ref="BJ254:BV254" si="336">BJ154/$E54</f>
        <v>0</v>
      </c>
      <c r="BK254" s="4">
        <f t="shared" si="336"/>
        <v>0.9769861359</v>
      </c>
      <c r="BL254" s="4">
        <f t="shared" si="336"/>
        <v>0</v>
      </c>
      <c r="BM254" s="4">
        <f t="shared" si="336"/>
        <v>0</v>
      </c>
      <c r="BN254" s="4">
        <f t="shared" si="336"/>
        <v>0</v>
      </c>
      <c r="BO254" s="4">
        <f t="shared" si="336"/>
        <v>0</v>
      </c>
      <c r="BP254" s="4">
        <f t="shared" si="336"/>
        <v>0</v>
      </c>
      <c r="BQ254" s="4">
        <f t="shared" si="336"/>
        <v>0</v>
      </c>
      <c r="BR254" s="4">
        <f t="shared" si="336"/>
        <v>0</v>
      </c>
      <c r="BS254" s="4">
        <f t="shared" si="336"/>
        <v>0</v>
      </c>
      <c r="BT254" s="4">
        <f t="shared" si="336"/>
        <v>2.198316838</v>
      </c>
      <c r="BU254" s="4">
        <f t="shared" si="336"/>
        <v>5.866501222</v>
      </c>
      <c r="BV254" s="4">
        <f t="shared" si="336"/>
        <v>0.1424333444</v>
      </c>
      <c r="BW254" s="4"/>
      <c r="BX254" s="4">
        <f t="shared" ref="BX254:CG254" si="337">BX154/$E54</f>
        <v>0.2704487486</v>
      </c>
      <c r="BY254" s="4">
        <f t="shared" si="337"/>
        <v>0.04932619401</v>
      </c>
      <c r="BZ254" s="4">
        <f t="shared" si="337"/>
        <v>0.1294192741</v>
      </c>
      <c r="CA254" s="4">
        <f t="shared" si="337"/>
        <v>0.07231685894</v>
      </c>
      <c r="CB254" s="4">
        <f t="shared" si="337"/>
        <v>0.07253080652</v>
      </c>
      <c r="CC254" s="4">
        <f t="shared" si="337"/>
        <v>0.1025491983</v>
      </c>
      <c r="CD254" s="4">
        <f t="shared" si="337"/>
        <v>0.1643481494</v>
      </c>
      <c r="CE254" s="4">
        <f t="shared" si="337"/>
        <v>0</v>
      </c>
      <c r="CF254" s="4">
        <f t="shared" si="337"/>
        <v>0</v>
      </c>
      <c r="CG254" s="4">
        <f t="shared" si="337"/>
        <v>0</v>
      </c>
      <c r="CH254" s="4"/>
      <c r="CI254" s="4">
        <f t="shared" si="167"/>
        <v>0</v>
      </c>
      <c r="CJ254" s="4">
        <f t="shared" si="173"/>
        <v>0</v>
      </c>
      <c r="CK254" s="4"/>
      <c r="CL254" s="4">
        <f t="shared" ref="CL254:CN254" si="338">CL154/$E54</f>
        <v>0</v>
      </c>
      <c r="CM254" s="4">
        <f t="shared" si="338"/>
        <v>0</v>
      </c>
      <c r="CN254" s="4">
        <f t="shared" si="338"/>
        <v>0</v>
      </c>
    </row>
    <row r="255" ht="15.75" customHeight="1">
      <c r="A255" s="15"/>
      <c r="B255" s="4" t="s">
        <v>247</v>
      </c>
      <c r="C255" s="4">
        <f t="shared" ref="C255:AK255" si="339">C155/$E55</f>
        <v>0.08847438454</v>
      </c>
      <c r="D255" s="4">
        <f t="shared" si="339"/>
        <v>0.2244144713</v>
      </c>
      <c r="E255" s="4">
        <f t="shared" si="339"/>
        <v>1.480748255</v>
      </c>
      <c r="F255" s="4">
        <f t="shared" si="339"/>
        <v>1.496311159</v>
      </c>
      <c r="G255" s="4">
        <f t="shared" si="339"/>
        <v>1.099903805</v>
      </c>
      <c r="H255" s="4">
        <f t="shared" si="339"/>
        <v>0.08182456227</v>
      </c>
      <c r="I255" s="4">
        <f t="shared" si="339"/>
        <v>0.08960353732</v>
      </c>
      <c r="J255" s="4">
        <f t="shared" si="339"/>
        <v>0.6368929514</v>
      </c>
      <c r="K255" s="4">
        <f t="shared" si="339"/>
        <v>0.7104736662</v>
      </c>
      <c r="L255" s="4">
        <f t="shared" si="339"/>
        <v>1.132379643</v>
      </c>
      <c r="M255" s="4">
        <f t="shared" si="339"/>
        <v>0.4885664507</v>
      </c>
      <c r="N255" s="4">
        <f t="shared" si="339"/>
        <v>0.7146604078</v>
      </c>
      <c r="O255" s="4">
        <f t="shared" si="339"/>
        <v>5.070140411</v>
      </c>
      <c r="P255" s="4">
        <f t="shared" si="339"/>
        <v>1.097668207</v>
      </c>
      <c r="Q255" s="4">
        <f t="shared" si="339"/>
        <v>2.11250449</v>
      </c>
      <c r="R255" s="4">
        <f t="shared" si="339"/>
        <v>0</v>
      </c>
      <c r="S255" s="4">
        <f t="shared" si="339"/>
        <v>0</v>
      </c>
      <c r="T255" s="4">
        <f t="shared" si="339"/>
        <v>0</v>
      </c>
      <c r="U255" s="4">
        <f t="shared" si="339"/>
        <v>0</v>
      </c>
      <c r="V255" s="4">
        <f t="shared" si="339"/>
        <v>4.800973507</v>
      </c>
      <c r="W255" s="4">
        <f t="shared" si="339"/>
        <v>1.177943332</v>
      </c>
      <c r="X255" s="4">
        <f t="shared" si="339"/>
        <v>0.2859902484</v>
      </c>
      <c r="Y255" s="4">
        <f t="shared" si="339"/>
        <v>2.013605156</v>
      </c>
      <c r="Z255" s="4">
        <f t="shared" si="339"/>
        <v>5.049245098</v>
      </c>
      <c r="AA255" s="4">
        <f t="shared" si="339"/>
        <v>0.4485626525</v>
      </c>
      <c r="AB255" s="4">
        <f t="shared" si="339"/>
        <v>0.9829652749</v>
      </c>
      <c r="AC255" s="4">
        <f t="shared" si="339"/>
        <v>15.57428669</v>
      </c>
      <c r="AD255" s="4">
        <f t="shared" si="339"/>
        <v>1.452180896</v>
      </c>
      <c r="AE255" s="4">
        <f t="shared" si="339"/>
        <v>2.580343659</v>
      </c>
      <c r="AF255" s="4">
        <f t="shared" si="339"/>
        <v>0.9262537312</v>
      </c>
      <c r="AG255" s="4">
        <f t="shared" si="339"/>
        <v>1.892885305</v>
      </c>
      <c r="AH255" s="4">
        <f t="shared" si="339"/>
        <v>1.981948005</v>
      </c>
      <c r="AI255" s="4">
        <f t="shared" si="339"/>
        <v>3.510116961</v>
      </c>
      <c r="AJ255" s="4">
        <f t="shared" si="339"/>
        <v>0</v>
      </c>
      <c r="AK255" s="4">
        <f t="shared" si="339"/>
        <v>4.727394031</v>
      </c>
      <c r="AL255" s="4"/>
      <c r="AM255" s="4">
        <f t="shared" si="138"/>
        <v>2.208902761</v>
      </c>
      <c r="AN255" s="4"/>
      <c r="AO255" s="4">
        <f t="shared" ref="AO255:BH255" si="340">AO155/$E55</f>
        <v>0.64460009</v>
      </c>
      <c r="AP255" s="4">
        <f t="shared" si="340"/>
        <v>1.774951799</v>
      </c>
      <c r="AQ255" s="4">
        <f t="shared" si="340"/>
        <v>3.527813902</v>
      </c>
      <c r="AR255" s="4">
        <f t="shared" si="340"/>
        <v>1.533336636</v>
      </c>
      <c r="AS255" s="4">
        <f t="shared" si="340"/>
        <v>20.7412147</v>
      </c>
      <c r="AT255" s="4">
        <f t="shared" si="340"/>
        <v>0</v>
      </c>
      <c r="AU255" s="4">
        <f t="shared" si="340"/>
        <v>26.1066329</v>
      </c>
      <c r="AV255" s="4">
        <f t="shared" si="340"/>
        <v>26.1066329</v>
      </c>
      <c r="AW255" s="4">
        <f t="shared" si="340"/>
        <v>0</v>
      </c>
      <c r="AX255" s="4">
        <f t="shared" si="340"/>
        <v>0</v>
      </c>
      <c r="AY255" s="4">
        <f t="shared" si="340"/>
        <v>0</v>
      </c>
      <c r="AZ255" s="4">
        <f t="shared" si="340"/>
        <v>0</v>
      </c>
      <c r="BA255" s="4">
        <f t="shared" si="340"/>
        <v>0</v>
      </c>
      <c r="BB255" s="4">
        <f t="shared" si="340"/>
        <v>0</v>
      </c>
      <c r="BC255" s="4">
        <f t="shared" si="340"/>
        <v>0</v>
      </c>
      <c r="BD255" s="4">
        <f t="shared" si="340"/>
        <v>0</v>
      </c>
      <c r="BE255" s="4">
        <f t="shared" si="340"/>
        <v>0.06953227891</v>
      </c>
      <c r="BF255" s="4">
        <f t="shared" si="340"/>
        <v>2.583037111</v>
      </c>
      <c r="BG255" s="4">
        <f t="shared" si="340"/>
        <v>0</v>
      </c>
      <c r="BH255" s="4">
        <f t="shared" si="340"/>
        <v>1.892860534</v>
      </c>
      <c r="BI255" s="4"/>
      <c r="BJ255" s="4">
        <f t="shared" ref="BJ255:BV255" si="341">BJ155/$E55</f>
        <v>0</v>
      </c>
      <c r="BK255" s="4">
        <f t="shared" si="341"/>
        <v>4.800973507</v>
      </c>
      <c r="BL255" s="4">
        <f t="shared" si="341"/>
        <v>0</v>
      </c>
      <c r="BM255" s="4">
        <f t="shared" si="341"/>
        <v>0</v>
      </c>
      <c r="BN255" s="4">
        <f t="shared" si="341"/>
        <v>0</v>
      </c>
      <c r="BO255" s="4">
        <f t="shared" si="341"/>
        <v>0</v>
      </c>
      <c r="BP255" s="4">
        <f t="shared" si="341"/>
        <v>0</v>
      </c>
      <c r="BQ255" s="4">
        <f t="shared" si="341"/>
        <v>0</v>
      </c>
      <c r="BR255" s="4">
        <f t="shared" si="341"/>
        <v>0</v>
      </c>
      <c r="BS255" s="4">
        <f t="shared" si="341"/>
        <v>0</v>
      </c>
      <c r="BT255" s="4">
        <f t="shared" si="341"/>
        <v>4.349551022</v>
      </c>
      <c r="BU255" s="4">
        <f t="shared" si="341"/>
        <v>9.640197426</v>
      </c>
      <c r="BV255" s="4">
        <f t="shared" si="341"/>
        <v>0.9141104877</v>
      </c>
      <c r="BW255" s="4"/>
      <c r="BX255" s="4">
        <f t="shared" ref="BX255:CG255" si="342">BX155/$E55</f>
        <v>0.7517614371</v>
      </c>
      <c r="BY255" s="4">
        <f t="shared" si="342"/>
        <v>0.2193760141</v>
      </c>
      <c r="BZ255" s="4">
        <f t="shared" si="342"/>
        <v>0.6782612286</v>
      </c>
      <c r="CA255" s="4">
        <f t="shared" si="342"/>
        <v>0.2398626025</v>
      </c>
      <c r="CB255" s="4">
        <f t="shared" si="342"/>
        <v>0.4963045534</v>
      </c>
      <c r="CC255" s="4">
        <f t="shared" si="342"/>
        <v>0.6214365631</v>
      </c>
      <c r="CD255" s="4">
        <f t="shared" si="342"/>
        <v>0.4254742648</v>
      </c>
      <c r="CE255" s="4">
        <f t="shared" si="342"/>
        <v>0</v>
      </c>
      <c r="CF255" s="4">
        <f t="shared" si="342"/>
        <v>0</v>
      </c>
      <c r="CG255" s="4">
        <f t="shared" si="342"/>
        <v>0</v>
      </c>
      <c r="CH255" s="4"/>
      <c r="CI255" s="4">
        <f t="shared" si="167"/>
        <v>0</v>
      </c>
      <c r="CJ255" s="4">
        <f t="shared" si="173"/>
        <v>0</v>
      </c>
      <c r="CK255" s="4"/>
      <c r="CL255" s="4">
        <f t="shared" ref="CL255:CN255" si="343">CL155/$E55</f>
        <v>0</v>
      </c>
      <c r="CM255" s="4">
        <f t="shared" si="343"/>
        <v>0</v>
      </c>
      <c r="CN255" s="4">
        <f t="shared" si="343"/>
        <v>0</v>
      </c>
    </row>
    <row r="256" ht="15.75" customHeight="1">
      <c r="A256" s="15"/>
      <c r="B256" s="4" t="s">
        <v>248</v>
      </c>
      <c r="C256" s="4">
        <f t="shared" ref="C256:AK256" si="344">C156/$E56</f>
        <v>0.06070028522</v>
      </c>
      <c r="D256" s="4">
        <f t="shared" si="344"/>
        <v>0.1430540074</v>
      </c>
      <c r="E256" s="4">
        <f t="shared" si="344"/>
        <v>0.8201354401</v>
      </c>
      <c r="F256" s="4">
        <f t="shared" si="344"/>
        <v>0.9203033527</v>
      </c>
      <c r="G256" s="4">
        <f t="shared" si="344"/>
        <v>0.8433990825</v>
      </c>
      <c r="H256" s="4">
        <f t="shared" si="344"/>
        <v>0.03648336054</v>
      </c>
      <c r="I256" s="4">
        <f t="shared" si="344"/>
        <v>0.0617866933</v>
      </c>
      <c r="J256" s="4">
        <f t="shared" si="344"/>
        <v>0.2985768598</v>
      </c>
      <c r="K256" s="4">
        <f t="shared" si="344"/>
        <v>0.445012335</v>
      </c>
      <c r="L256" s="4">
        <f t="shared" si="344"/>
        <v>0.6490234479</v>
      </c>
      <c r="M256" s="4">
        <f t="shared" si="344"/>
        <v>0.1887270381</v>
      </c>
      <c r="N256" s="4">
        <f t="shared" si="344"/>
        <v>0.5455545959</v>
      </c>
      <c r="O256" s="4">
        <f t="shared" si="344"/>
        <v>3.782446693</v>
      </c>
      <c r="P256" s="4">
        <f t="shared" si="344"/>
        <v>0.7534085827</v>
      </c>
      <c r="Q256" s="4">
        <f t="shared" si="344"/>
        <v>1.872298625</v>
      </c>
      <c r="R256" s="4">
        <f t="shared" si="344"/>
        <v>0</v>
      </c>
      <c r="S256" s="4">
        <f t="shared" si="344"/>
        <v>0</v>
      </c>
      <c r="T256" s="4">
        <f t="shared" si="344"/>
        <v>0</v>
      </c>
      <c r="U256" s="4">
        <f t="shared" si="344"/>
        <v>0</v>
      </c>
      <c r="V256" s="4">
        <f t="shared" si="344"/>
        <v>3.253093905</v>
      </c>
      <c r="W256" s="4">
        <f t="shared" si="344"/>
        <v>0.6023010087</v>
      </c>
      <c r="X256" s="4">
        <f t="shared" si="344"/>
        <v>0.307552513</v>
      </c>
      <c r="Y256" s="4">
        <f t="shared" si="344"/>
        <v>0.9465752028</v>
      </c>
      <c r="Z256" s="4">
        <f t="shared" si="344"/>
        <v>2.687244699</v>
      </c>
      <c r="AA256" s="4">
        <f t="shared" si="344"/>
        <v>0.3688466046</v>
      </c>
      <c r="AB256" s="4">
        <f t="shared" si="344"/>
        <v>0.8392787121</v>
      </c>
      <c r="AC256" s="4">
        <f t="shared" si="344"/>
        <v>9.728585881</v>
      </c>
      <c r="AD256" s="4">
        <f t="shared" si="344"/>
        <v>0.8350056279</v>
      </c>
      <c r="AE256" s="4">
        <f t="shared" si="344"/>
        <v>2.005564803</v>
      </c>
      <c r="AF256" s="4">
        <f t="shared" si="344"/>
        <v>0.3824936312</v>
      </c>
      <c r="AG256" s="4">
        <f t="shared" si="344"/>
        <v>1.166565764</v>
      </c>
      <c r="AH256" s="4">
        <f t="shared" si="344"/>
        <v>1.174568547</v>
      </c>
      <c r="AI256" s="4">
        <f t="shared" si="344"/>
        <v>2.778012914</v>
      </c>
      <c r="AJ256" s="4">
        <f t="shared" si="344"/>
        <v>0</v>
      </c>
      <c r="AK256" s="4">
        <f t="shared" si="344"/>
        <v>1.986108849</v>
      </c>
      <c r="AL256" s="4"/>
      <c r="AM256" s="4">
        <f t="shared" si="138"/>
        <v>1.887860922</v>
      </c>
      <c r="AN256" s="4"/>
      <c r="AO256" s="4">
        <f t="shared" ref="AO256:BH256" si="345">AO156/$E56</f>
        <v>1.021877611</v>
      </c>
      <c r="AP256" s="4">
        <f t="shared" si="345"/>
        <v>0.4610197146</v>
      </c>
      <c r="AQ256" s="4">
        <f t="shared" si="345"/>
        <v>2.619552951</v>
      </c>
      <c r="AR256" s="4">
        <f t="shared" si="345"/>
        <v>1.127414084</v>
      </c>
      <c r="AS256" s="4">
        <f t="shared" si="345"/>
        <v>11.38638547</v>
      </c>
      <c r="AT256" s="4">
        <f t="shared" si="345"/>
        <v>0</v>
      </c>
      <c r="AU256" s="4">
        <f t="shared" si="345"/>
        <v>22.13098381</v>
      </c>
      <c r="AV256" s="4">
        <f t="shared" si="345"/>
        <v>22.13374935</v>
      </c>
      <c r="AW256" s="4">
        <f t="shared" si="345"/>
        <v>0</v>
      </c>
      <c r="AX256" s="4">
        <f t="shared" si="345"/>
        <v>0</v>
      </c>
      <c r="AY256" s="4">
        <f t="shared" si="345"/>
        <v>0</v>
      </c>
      <c r="AZ256" s="4">
        <f t="shared" si="345"/>
        <v>0</v>
      </c>
      <c r="BA256" s="4">
        <f t="shared" si="345"/>
        <v>0</v>
      </c>
      <c r="BB256" s="4">
        <f t="shared" si="345"/>
        <v>0</v>
      </c>
      <c r="BC256" s="4">
        <f t="shared" si="345"/>
        <v>0</v>
      </c>
      <c r="BD256" s="4">
        <f t="shared" si="345"/>
        <v>0</v>
      </c>
      <c r="BE256" s="4">
        <f t="shared" si="345"/>
        <v>0.02692732238</v>
      </c>
      <c r="BF256" s="4">
        <f t="shared" si="345"/>
        <v>0.908453343</v>
      </c>
      <c r="BG256" s="4">
        <f t="shared" si="345"/>
        <v>0</v>
      </c>
      <c r="BH256" s="4">
        <f t="shared" si="345"/>
        <v>1.166569392</v>
      </c>
      <c r="BI256" s="4"/>
      <c r="BJ256" s="4">
        <f t="shared" ref="BJ256:BV256" si="346">BJ156/$E56</f>
        <v>0</v>
      </c>
      <c r="BK256" s="4">
        <f t="shared" si="346"/>
        <v>3.313327706</v>
      </c>
      <c r="BL256" s="4">
        <f t="shared" si="346"/>
        <v>0</v>
      </c>
      <c r="BM256" s="4">
        <f t="shared" si="346"/>
        <v>0</v>
      </c>
      <c r="BN256" s="4">
        <f t="shared" si="346"/>
        <v>0</v>
      </c>
      <c r="BO256" s="4">
        <f t="shared" si="346"/>
        <v>0</v>
      </c>
      <c r="BP256" s="4">
        <f t="shared" si="346"/>
        <v>0</v>
      </c>
      <c r="BQ256" s="4">
        <f t="shared" si="346"/>
        <v>0</v>
      </c>
      <c r="BR256" s="4">
        <f t="shared" si="346"/>
        <v>0</v>
      </c>
      <c r="BS256" s="4">
        <f t="shared" si="346"/>
        <v>0</v>
      </c>
      <c r="BT256" s="4">
        <f t="shared" si="346"/>
        <v>4.420335455</v>
      </c>
      <c r="BU256" s="4">
        <f t="shared" si="346"/>
        <v>5.818166121</v>
      </c>
      <c r="BV256" s="4">
        <f t="shared" si="346"/>
        <v>0.6244205672</v>
      </c>
      <c r="BW256" s="4"/>
      <c r="BX256" s="4">
        <f t="shared" ref="BX256:CG256" si="347">BX156/$E56</f>
        <v>0.5913429781</v>
      </c>
      <c r="BY256" s="4">
        <f t="shared" si="347"/>
        <v>0.1576855119</v>
      </c>
      <c r="BZ256" s="4">
        <f t="shared" si="347"/>
        <v>0.3694672538</v>
      </c>
      <c r="CA256" s="4">
        <f t="shared" si="347"/>
        <v>0.209587524</v>
      </c>
      <c r="CB256" s="4">
        <f t="shared" si="347"/>
        <v>0.4025553624</v>
      </c>
      <c r="CC256" s="4">
        <f t="shared" si="347"/>
        <v>0.3691016113</v>
      </c>
      <c r="CD256" s="4">
        <f t="shared" si="347"/>
        <v>0.3286404374</v>
      </c>
      <c r="CE256" s="4">
        <f t="shared" si="347"/>
        <v>0</v>
      </c>
      <c r="CF256" s="4">
        <f t="shared" si="347"/>
        <v>0</v>
      </c>
      <c r="CG256" s="4">
        <f t="shared" si="347"/>
        <v>0</v>
      </c>
      <c r="CH256" s="4"/>
      <c r="CI256" s="4">
        <f t="shared" si="167"/>
        <v>0</v>
      </c>
      <c r="CJ256" s="4">
        <f t="shared" si="173"/>
        <v>0</v>
      </c>
      <c r="CK256" s="4"/>
      <c r="CL256" s="4">
        <f t="shared" ref="CL256:CN256" si="348">CL156/$E56</f>
        <v>0</v>
      </c>
      <c r="CM256" s="4">
        <f t="shared" si="348"/>
        <v>0</v>
      </c>
      <c r="CN256" s="4">
        <f t="shared" si="348"/>
        <v>0</v>
      </c>
    </row>
    <row r="257" ht="15.75" customHeight="1">
      <c r="A257" s="15"/>
      <c r="B257" s="4" t="s">
        <v>249</v>
      </c>
      <c r="C257" s="4">
        <f t="shared" ref="C257:AK257" si="349">C157/$E57</f>
        <v>0.0587911054</v>
      </c>
      <c r="D257" s="4">
        <f t="shared" si="349"/>
        <v>0</v>
      </c>
      <c r="E257" s="4">
        <f t="shared" si="349"/>
        <v>0.7063566029</v>
      </c>
      <c r="F257" s="4">
        <f t="shared" si="349"/>
        <v>0.6127105493</v>
      </c>
      <c r="G257" s="4">
        <f t="shared" si="349"/>
        <v>0.7433977885</v>
      </c>
      <c r="H257" s="4">
        <f t="shared" si="349"/>
        <v>0.03623230434</v>
      </c>
      <c r="I257" s="4">
        <f t="shared" si="349"/>
        <v>0.02417966286</v>
      </c>
      <c r="J257" s="4">
        <f t="shared" si="349"/>
        <v>0.2891814891</v>
      </c>
      <c r="K257" s="4">
        <f t="shared" si="349"/>
        <v>0.2575408149</v>
      </c>
      <c r="L257" s="4">
        <f t="shared" si="349"/>
        <v>0.5943427009</v>
      </c>
      <c r="M257" s="4">
        <f t="shared" si="349"/>
        <v>0.1067515247</v>
      </c>
      <c r="N257" s="4">
        <f t="shared" si="349"/>
        <v>0.2908116484</v>
      </c>
      <c r="O257" s="4">
        <f t="shared" si="349"/>
        <v>1.333486225</v>
      </c>
      <c r="P257" s="4">
        <f t="shared" si="349"/>
        <v>0.3304698551</v>
      </c>
      <c r="Q257" s="4">
        <f t="shared" si="349"/>
        <v>0.4360180194</v>
      </c>
      <c r="R257" s="4">
        <f t="shared" si="349"/>
        <v>0</v>
      </c>
      <c r="S257" s="4">
        <f t="shared" si="349"/>
        <v>0.02482915869</v>
      </c>
      <c r="T257" s="4">
        <f t="shared" si="349"/>
        <v>0</v>
      </c>
      <c r="U257" s="4">
        <f t="shared" si="349"/>
        <v>0</v>
      </c>
      <c r="V257" s="4">
        <f t="shared" si="349"/>
        <v>2.447412753</v>
      </c>
      <c r="W257" s="4">
        <f t="shared" si="349"/>
        <v>0.4505579599</v>
      </c>
      <c r="X257" s="4">
        <f t="shared" si="349"/>
        <v>0.6891389864</v>
      </c>
      <c r="Y257" s="4">
        <f t="shared" si="349"/>
        <v>0.6178232813</v>
      </c>
      <c r="Z257" s="4">
        <f t="shared" si="349"/>
        <v>3.202855214</v>
      </c>
      <c r="AA257" s="4">
        <f t="shared" si="349"/>
        <v>0.8062439262</v>
      </c>
      <c r="AB257" s="4">
        <f t="shared" si="349"/>
        <v>0.8062439262</v>
      </c>
      <c r="AC257" s="4">
        <f t="shared" si="349"/>
        <v>9.861647647</v>
      </c>
      <c r="AD257" s="4">
        <f t="shared" si="349"/>
        <v>0.8094453607</v>
      </c>
      <c r="AE257" s="4">
        <f t="shared" si="349"/>
        <v>3.502155467</v>
      </c>
      <c r="AF257" s="4">
        <f t="shared" si="349"/>
        <v>0.187214628</v>
      </c>
      <c r="AG257" s="4">
        <f t="shared" si="349"/>
        <v>1.312913987</v>
      </c>
      <c r="AH257" s="4">
        <f t="shared" si="349"/>
        <v>0.9204250279</v>
      </c>
      <c r="AI257" s="4">
        <f t="shared" si="349"/>
        <v>0.0235452201</v>
      </c>
      <c r="AJ257" s="4">
        <f t="shared" si="349"/>
        <v>2.322508993</v>
      </c>
      <c r="AK257" s="4">
        <f t="shared" si="349"/>
        <v>1.645749831</v>
      </c>
      <c r="AL257" s="4"/>
      <c r="AM257" s="4">
        <f t="shared" si="138"/>
        <v>2.216236068</v>
      </c>
      <c r="AN257" s="4"/>
      <c r="AO257" s="4">
        <f t="shared" ref="AO257:BH257" si="350">AO157/$E57</f>
        <v>0.9324856387</v>
      </c>
      <c r="AP257" s="4">
        <f t="shared" si="350"/>
        <v>0.9324856387</v>
      </c>
      <c r="AQ257" s="4">
        <f t="shared" si="350"/>
        <v>1.876448803</v>
      </c>
      <c r="AR257" s="4">
        <f t="shared" si="350"/>
        <v>0.8343210068</v>
      </c>
      <c r="AS257" s="4">
        <f t="shared" si="350"/>
        <v>7.635109965</v>
      </c>
      <c r="AT257" s="4">
        <f t="shared" si="350"/>
        <v>0</v>
      </c>
      <c r="AU257" s="4">
        <f t="shared" si="350"/>
        <v>26.60527787</v>
      </c>
      <c r="AV257" s="4">
        <f t="shared" si="350"/>
        <v>26.60527787</v>
      </c>
      <c r="AW257" s="4">
        <f t="shared" si="350"/>
        <v>0</v>
      </c>
      <c r="AX257" s="4">
        <f t="shared" si="350"/>
        <v>0</v>
      </c>
      <c r="AY257" s="4">
        <f t="shared" si="350"/>
        <v>0</v>
      </c>
      <c r="AZ257" s="4">
        <f t="shared" si="350"/>
        <v>0</v>
      </c>
      <c r="BA257" s="4">
        <f t="shared" si="350"/>
        <v>0</v>
      </c>
      <c r="BB257" s="4">
        <f t="shared" si="350"/>
        <v>0</v>
      </c>
      <c r="BC257" s="4">
        <f t="shared" si="350"/>
        <v>0</v>
      </c>
      <c r="BD257" s="4">
        <f t="shared" si="350"/>
        <v>0</v>
      </c>
      <c r="BE257" s="4">
        <f t="shared" si="350"/>
        <v>0.0939493287</v>
      </c>
      <c r="BF257" s="4">
        <f t="shared" si="350"/>
        <v>0.4185617674</v>
      </c>
      <c r="BG257" s="4">
        <f t="shared" si="350"/>
        <v>0</v>
      </c>
      <c r="BH257" s="4">
        <f t="shared" si="350"/>
        <v>1.312920628</v>
      </c>
      <c r="BI257" s="4"/>
      <c r="BJ257" s="4">
        <f t="shared" ref="BJ257:BV257" si="351">BJ157/$E57</f>
        <v>0</v>
      </c>
      <c r="BK257" s="4">
        <f t="shared" si="351"/>
        <v>2.447412753</v>
      </c>
      <c r="BL257" s="4">
        <f t="shared" si="351"/>
        <v>0</v>
      </c>
      <c r="BM257" s="4">
        <f t="shared" si="351"/>
        <v>0</v>
      </c>
      <c r="BN257" s="4">
        <f t="shared" si="351"/>
        <v>0</v>
      </c>
      <c r="BO257" s="4">
        <f t="shared" si="351"/>
        <v>0.08081242321</v>
      </c>
      <c r="BP257" s="4">
        <f t="shared" si="351"/>
        <v>0.02031412222</v>
      </c>
      <c r="BQ257" s="4">
        <f t="shared" si="351"/>
        <v>0</v>
      </c>
      <c r="BR257" s="4">
        <f t="shared" si="351"/>
        <v>0</v>
      </c>
      <c r="BS257" s="4">
        <f t="shared" si="351"/>
        <v>0</v>
      </c>
      <c r="BT257" s="4">
        <f t="shared" si="351"/>
        <v>19.90439616</v>
      </c>
      <c r="BU257" s="4">
        <f t="shared" si="351"/>
        <v>7.113106578</v>
      </c>
      <c r="BV257" s="4">
        <f t="shared" si="351"/>
        <v>1.944312927</v>
      </c>
      <c r="BW257" s="4"/>
      <c r="BX257" s="4">
        <f t="shared" ref="BX257:CG257" si="352">BX157/$E57</f>
        <v>0</v>
      </c>
      <c r="BY257" s="4">
        <f t="shared" si="352"/>
        <v>0.446057091</v>
      </c>
      <c r="BZ257" s="4">
        <f t="shared" si="352"/>
        <v>0</v>
      </c>
      <c r="CA257" s="4">
        <f t="shared" si="352"/>
        <v>0.2599811837</v>
      </c>
      <c r="CB257" s="4">
        <f t="shared" si="352"/>
        <v>0.5850855037</v>
      </c>
      <c r="CC257" s="4">
        <f t="shared" si="352"/>
        <v>0.4877678285</v>
      </c>
      <c r="CD257" s="4">
        <f t="shared" si="352"/>
        <v>0.5281428271</v>
      </c>
      <c r="CE257" s="4">
        <f t="shared" si="352"/>
        <v>0</v>
      </c>
      <c r="CF257" s="4">
        <f t="shared" si="352"/>
        <v>0</v>
      </c>
      <c r="CG257" s="4">
        <f t="shared" si="352"/>
        <v>0</v>
      </c>
      <c r="CH257" s="4"/>
      <c r="CI257" s="4">
        <f t="shared" si="167"/>
        <v>0.06969041584</v>
      </c>
      <c r="CJ257" s="4">
        <f t="shared" si="173"/>
        <v>0</v>
      </c>
      <c r="CK257" s="4"/>
      <c r="CL257" s="4">
        <f t="shared" ref="CL257:CN257" si="353">CL157/$E57</f>
        <v>0</v>
      </c>
      <c r="CM257" s="4">
        <f t="shared" si="353"/>
        <v>0</v>
      </c>
      <c r="CN257" s="4">
        <f t="shared" si="353"/>
        <v>0</v>
      </c>
    </row>
    <row r="258" ht="15.75" customHeight="1">
      <c r="A258" s="16"/>
      <c r="B258" s="4" t="s">
        <v>219</v>
      </c>
      <c r="C258" s="4">
        <f t="shared" ref="C258:AK258" si="354">C158/$E58</f>
        <v>0.02487202032</v>
      </c>
      <c r="D258" s="4">
        <f t="shared" si="354"/>
        <v>0</v>
      </c>
      <c r="E258" s="4">
        <f t="shared" si="354"/>
        <v>0.04472613</v>
      </c>
      <c r="F258" s="4">
        <f t="shared" si="354"/>
        <v>0.01190894881</v>
      </c>
      <c r="G258" s="4">
        <f t="shared" si="354"/>
        <v>0.06382343363</v>
      </c>
      <c r="H258" s="4">
        <f t="shared" si="354"/>
        <v>0</v>
      </c>
      <c r="I258" s="4">
        <f t="shared" si="354"/>
        <v>0</v>
      </c>
      <c r="J258" s="4">
        <f t="shared" si="354"/>
        <v>0.02611013417</v>
      </c>
      <c r="K258" s="4">
        <f t="shared" si="354"/>
        <v>0.04582942556</v>
      </c>
      <c r="L258" s="4">
        <f t="shared" si="354"/>
        <v>0.08732415006</v>
      </c>
      <c r="M258" s="4">
        <f t="shared" si="354"/>
        <v>0.04519734271</v>
      </c>
      <c r="N258" s="4">
        <f t="shared" si="354"/>
        <v>0.01276279797</v>
      </c>
      <c r="O258" s="4">
        <f t="shared" si="354"/>
        <v>0.02567995311</v>
      </c>
      <c r="P258" s="4">
        <f t="shared" si="354"/>
        <v>0</v>
      </c>
      <c r="Q258" s="4">
        <f t="shared" si="354"/>
        <v>0.01974404064</v>
      </c>
      <c r="R258" s="4">
        <f t="shared" si="354"/>
        <v>0</v>
      </c>
      <c r="S258" s="4">
        <f t="shared" si="354"/>
        <v>0.03744496548</v>
      </c>
      <c r="T258" s="4">
        <f t="shared" si="354"/>
        <v>0</v>
      </c>
      <c r="U258" s="4">
        <f t="shared" si="354"/>
        <v>0</v>
      </c>
      <c r="V258" s="4">
        <f t="shared" si="354"/>
        <v>0.04996287612</v>
      </c>
      <c r="W258" s="4">
        <f t="shared" si="354"/>
        <v>0.01236094829</v>
      </c>
      <c r="X258" s="4">
        <f t="shared" si="354"/>
        <v>1.734245148</v>
      </c>
      <c r="Y258" s="4">
        <f t="shared" si="354"/>
        <v>0.01513449264</v>
      </c>
      <c r="Z258" s="4">
        <f t="shared" si="354"/>
        <v>0.09979321349</v>
      </c>
      <c r="AA258" s="4">
        <f t="shared" si="354"/>
        <v>0</v>
      </c>
      <c r="AB258" s="4">
        <f t="shared" si="354"/>
        <v>0.04789305718</v>
      </c>
      <c r="AC258" s="4">
        <f t="shared" si="354"/>
        <v>0.07993812687</v>
      </c>
      <c r="AD258" s="4">
        <f t="shared" si="354"/>
        <v>0</v>
      </c>
      <c r="AE258" s="4">
        <f t="shared" si="354"/>
        <v>0.1377025531</v>
      </c>
      <c r="AF258" s="4">
        <f t="shared" si="354"/>
        <v>0.02594405367</v>
      </c>
      <c r="AG258" s="4">
        <f t="shared" si="354"/>
        <v>0.02216067474</v>
      </c>
      <c r="AH258" s="4">
        <f t="shared" si="354"/>
        <v>0.02781880943</v>
      </c>
      <c r="AI258" s="4">
        <f t="shared" si="354"/>
        <v>0</v>
      </c>
      <c r="AJ258" s="4">
        <f t="shared" si="354"/>
        <v>0.09384134428</v>
      </c>
      <c r="AK258" s="4">
        <f t="shared" si="354"/>
        <v>0.08559398202</v>
      </c>
      <c r="AL258" s="4"/>
      <c r="AM258" s="4">
        <f t="shared" si="138"/>
        <v>0.1060183014</v>
      </c>
      <c r="AN258" s="4"/>
      <c r="AO258" s="4">
        <f t="shared" ref="AO258:BH258" si="355">AO158/$E58</f>
        <v>0</v>
      </c>
      <c r="AP258" s="4">
        <f t="shared" si="355"/>
        <v>0.05464113586</v>
      </c>
      <c r="AQ258" s="4">
        <f t="shared" si="355"/>
        <v>0.04650449394</v>
      </c>
      <c r="AR258" s="4">
        <f t="shared" si="355"/>
        <v>0.05613455777</v>
      </c>
      <c r="AS258" s="4">
        <f t="shared" si="355"/>
        <v>18.28503484</v>
      </c>
      <c r="AT258" s="4">
        <f t="shared" si="355"/>
        <v>0</v>
      </c>
      <c r="AU258" s="4">
        <f t="shared" si="355"/>
        <v>24.01759932</v>
      </c>
      <c r="AV258" s="4">
        <f t="shared" si="355"/>
        <v>23.83461476</v>
      </c>
      <c r="AW258" s="4">
        <f t="shared" si="355"/>
        <v>0</v>
      </c>
      <c r="AX258" s="4">
        <f t="shared" si="355"/>
        <v>0</v>
      </c>
      <c r="AY258" s="4">
        <f t="shared" si="355"/>
        <v>0</v>
      </c>
      <c r="AZ258" s="4">
        <f t="shared" si="355"/>
        <v>0</v>
      </c>
      <c r="BA258" s="4">
        <f t="shared" si="355"/>
        <v>0</v>
      </c>
      <c r="BB258" s="4">
        <f t="shared" si="355"/>
        <v>0</v>
      </c>
      <c r="BC258" s="4">
        <f t="shared" si="355"/>
        <v>0</v>
      </c>
      <c r="BD258" s="4">
        <f t="shared" si="355"/>
        <v>0</v>
      </c>
      <c r="BE258" s="4">
        <f t="shared" si="355"/>
        <v>0</v>
      </c>
      <c r="BF258" s="4">
        <f t="shared" si="355"/>
        <v>0.03119382571</v>
      </c>
      <c r="BG258" s="4">
        <f t="shared" si="355"/>
        <v>0</v>
      </c>
      <c r="BH258" s="4">
        <f t="shared" si="355"/>
        <v>0.02215676697</v>
      </c>
      <c r="BI258" s="4"/>
      <c r="BJ258" s="4">
        <f t="shared" ref="BJ258:BV258" si="356">BJ158/$E58</f>
        <v>0</v>
      </c>
      <c r="BK258" s="4">
        <f t="shared" si="356"/>
        <v>0.04965839521</v>
      </c>
      <c r="BL258" s="4">
        <f t="shared" si="356"/>
        <v>0</v>
      </c>
      <c r="BM258" s="4">
        <f t="shared" si="356"/>
        <v>0</v>
      </c>
      <c r="BN258" s="4">
        <f t="shared" si="356"/>
        <v>0</v>
      </c>
      <c r="BO258" s="4">
        <f t="shared" si="356"/>
        <v>0</v>
      </c>
      <c r="BP258" s="4">
        <f t="shared" si="356"/>
        <v>0</v>
      </c>
      <c r="BQ258" s="4">
        <f t="shared" si="356"/>
        <v>0</v>
      </c>
      <c r="BR258" s="4">
        <f t="shared" si="356"/>
        <v>0</v>
      </c>
      <c r="BS258" s="4">
        <f t="shared" si="356"/>
        <v>0</v>
      </c>
      <c r="BT258" s="4">
        <f t="shared" si="356"/>
        <v>0.1177432591</v>
      </c>
      <c r="BU258" s="4">
        <f t="shared" si="356"/>
        <v>0.07167480787</v>
      </c>
      <c r="BV258" s="4">
        <f t="shared" si="356"/>
        <v>0.6091126091</v>
      </c>
      <c r="BW258" s="4"/>
      <c r="BX258" s="4">
        <f t="shared" ref="BX258:CG258" si="357">BX158/$E58</f>
        <v>0</v>
      </c>
      <c r="BY258" s="4">
        <f t="shared" si="357"/>
        <v>0</v>
      </c>
      <c r="BZ258" s="4">
        <f t="shared" si="357"/>
        <v>0.2820463723</v>
      </c>
      <c r="CA258" s="4">
        <f t="shared" si="357"/>
        <v>0</v>
      </c>
      <c r="CB258" s="4">
        <f t="shared" si="357"/>
        <v>0</v>
      </c>
      <c r="CC258" s="4">
        <f t="shared" si="357"/>
        <v>0</v>
      </c>
      <c r="CD258" s="4">
        <f t="shared" si="357"/>
        <v>0</v>
      </c>
      <c r="CE258" s="4">
        <f t="shared" si="357"/>
        <v>0</v>
      </c>
      <c r="CF258" s="4">
        <f t="shared" si="357"/>
        <v>0</v>
      </c>
      <c r="CG258" s="4">
        <f t="shared" si="357"/>
        <v>0</v>
      </c>
      <c r="CH258" s="4"/>
      <c r="CI258" s="4">
        <f t="shared" si="167"/>
        <v>0</v>
      </c>
      <c r="CJ258" s="4">
        <f t="shared" si="173"/>
        <v>0</v>
      </c>
      <c r="CK258" s="4"/>
      <c r="CL258" s="4">
        <f t="shared" ref="CL258:CN258" si="358">CL158/$E58</f>
        <v>0</v>
      </c>
      <c r="CM258" s="4">
        <f t="shared" si="358"/>
        <v>0</v>
      </c>
      <c r="CN258" s="4">
        <f t="shared" si="358"/>
        <v>0</v>
      </c>
    </row>
    <row r="259" ht="15.75" customHeight="1">
      <c r="A259" s="8" t="s">
        <v>52</v>
      </c>
      <c r="B259" s="4" t="s">
        <v>251</v>
      </c>
      <c r="C259" s="4">
        <f>C159/$E59</f>
        <v>0.7465055317</v>
      </c>
      <c r="D259" s="4">
        <f>C160/$E59</f>
        <v>0.3175879133</v>
      </c>
      <c r="E259" s="4">
        <f t="shared" ref="E259:AK259" si="359">E159/$E59</f>
        <v>1.737359081</v>
      </c>
      <c r="F259" s="4">
        <f t="shared" si="359"/>
        <v>1.985560891</v>
      </c>
      <c r="G259" s="4">
        <f t="shared" si="359"/>
        <v>1.841730844</v>
      </c>
      <c r="H259" s="4">
        <f t="shared" si="359"/>
        <v>0.1260556425</v>
      </c>
      <c r="I259" s="4">
        <f t="shared" si="359"/>
        <v>0.1212793789</v>
      </c>
      <c r="J259" s="4">
        <f t="shared" si="359"/>
        <v>1.356152618</v>
      </c>
      <c r="K259" s="4">
        <f t="shared" si="359"/>
        <v>1.219860473</v>
      </c>
      <c r="L259" s="4">
        <f t="shared" si="359"/>
        <v>1.599838725</v>
      </c>
      <c r="M259" s="4">
        <f t="shared" si="359"/>
        <v>1.440351338</v>
      </c>
      <c r="N259" s="4">
        <f t="shared" si="359"/>
        <v>0.7104235178</v>
      </c>
      <c r="O259" s="4">
        <f t="shared" si="359"/>
        <v>7.974669833</v>
      </c>
      <c r="P259" s="4">
        <f t="shared" si="359"/>
        <v>2.256433142</v>
      </c>
      <c r="Q259" s="4">
        <f t="shared" si="359"/>
        <v>2.971766881</v>
      </c>
      <c r="R259" s="4">
        <f t="shared" si="359"/>
        <v>0.01905304742</v>
      </c>
      <c r="S259" s="4">
        <f t="shared" si="359"/>
        <v>0.5705901512</v>
      </c>
      <c r="T259" s="4">
        <f t="shared" si="359"/>
        <v>0</v>
      </c>
      <c r="U259" s="4">
        <f t="shared" si="359"/>
        <v>0</v>
      </c>
      <c r="V259" s="4">
        <f t="shared" si="359"/>
        <v>3.552716461</v>
      </c>
      <c r="W259" s="4">
        <f t="shared" si="359"/>
        <v>1.433629792</v>
      </c>
      <c r="X259" s="4">
        <f t="shared" si="359"/>
        <v>0.2460768657</v>
      </c>
      <c r="Y259" s="4">
        <f t="shared" si="359"/>
        <v>0.6151236092</v>
      </c>
      <c r="Z259" s="4">
        <f t="shared" si="359"/>
        <v>0.436526965</v>
      </c>
      <c r="AA259" s="4">
        <f t="shared" si="359"/>
        <v>0.4802241041</v>
      </c>
      <c r="AB259" s="4">
        <f t="shared" si="359"/>
        <v>1.05365837</v>
      </c>
      <c r="AC259" s="4">
        <f t="shared" si="359"/>
        <v>11.98011536</v>
      </c>
      <c r="AD259" s="4">
        <f t="shared" si="359"/>
        <v>1.276627197</v>
      </c>
      <c r="AE259" s="4">
        <f t="shared" si="359"/>
        <v>2.252158564</v>
      </c>
      <c r="AF259" s="4">
        <f t="shared" si="359"/>
        <v>2.020762458</v>
      </c>
      <c r="AG259" s="4">
        <f t="shared" si="359"/>
        <v>4.519576272</v>
      </c>
      <c r="AH259" s="4">
        <f t="shared" si="359"/>
        <v>5.337909623</v>
      </c>
      <c r="AI259" s="4">
        <f t="shared" si="359"/>
        <v>2.99452085</v>
      </c>
      <c r="AJ259" s="4">
        <f t="shared" si="359"/>
        <v>0</v>
      </c>
      <c r="AK259" s="4">
        <f t="shared" si="359"/>
        <v>2.770935816</v>
      </c>
      <c r="AL259" s="4"/>
      <c r="AM259" s="4">
        <f t="shared" si="138"/>
        <v>2.99452085</v>
      </c>
      <c r="AN259" s="4"/>
      <c r="AO259" s="4">
        <f t="shared" ref="AO259:BH259" si="360">AO159/$E59</f>
        <v>0.8422419862</v>
      </c>
      <c r="AP259" s="4">
        <f t="shared" si="360"/>
        <v>1.932352725</v>
      </c>
      <c r="AQ259" s="4">
        <f t="shared" si="360"/>
        <v>4.183555721</v>
      </c>
      <c r="AR259" s="4">
        <f t="shared" si="360"/>
        <v>1.96451213</v>
      </c>
      <c r="AS259" s="4">
        <f t="shared" si="360"/>
        <v>21.8713524</v>
      </c>
      <c r="AT259" s="4">
        <f t="shared" si="360"/>
        <v>0</v>
      </c>
      <c r="AU259" s="4">
        <f t="shared" si="360"/>
        <v>3.091624203</v>
      </c>
      <c r="AV259" s="4">
        <f t="shared" si="360"/>
        <v>34.05552118</v>
      </c>
      <c r="AW259" s="4">
        <f t="shared" si="360"/>
        <v>0</v>
      </c>
      <c r="AX259" s="4">
        <f t="shared" si="360"/>
        <v>0</v>
      </c>
      <c r="AY259" s="4">
        <f t="shared" si="360"/>
        <v>0</v>
      </c>
      <c r="AZ259" s="4">
        <f t="shared" si="360"/>
        <v>0</v>
      </c>
      <c r="BA259" s="4">
        <f t="shared" si="360"/>
        <v>0</v>
      </c>
      <c r="BB259" s="4">
        <f t="shared" si="360"/>
        <v>0</v>
      </c>
      <c r="BC259" s="4">
        <f t="shared" si="360"/>
        <v>0</v>
      </c>
      <c r="BD259" s="4">
        <f t="shared" si="360"/>
        <v>0</v>
      </c>
      <c r="BE259" s="4">
        <f t="shared" si="360"/>
        <v>0</v>
      </c>
      <c r="BF259" s="4">
        <f t="shared" si="360"/>
        <v>0</v>
      </c>
      <c r="BG259" s="4">
        <f t="shared" si="360"/>
        <v>0</v>
      </c>
      <c r="BH259" s="4">
        <f t="shared" si="360"/>
        <v>2.252158564</v>
      </c>
      <c r="BI259" s="4"/>
      <c r="BJ259" s="4">
        <f t="shared" ref="BJ259:BV259" si="361">BJ159/$E59</f>
        <v>0</v>
      </c>
      <c r="BK259" s="4">
        <f t="shared" si="361"/>
        <v>5.832996249</v>
      </c>
      <c r="BL259" s="4">
        <f t="shared" si="361"/>
        <v>0</v>
      </c>
      <c r="BM259" s="4">
        <f t="shared" si="361"/>
        <v>0</v>
      </c>
      <c r="BN259" s="4">
        <f t="shared" si="361"/>
        <v>0</v>
      </c>
      <c r="BO259" s="4">
        <f t="shared" si="361"/>
        <v>0</v>
      </c>
      <c r="BP259" s="4">
        <f t="shared" si="361"/>
        <v>0</v>
      </c>
      <c r="BQ259" s="4">
        <f t="shared" si="361"/>
        <v>0</v>
      </c>
      <c r="BR259" s="4">
        <f t="shared" si="361"/>
        <v>0</v>
      </c>
      <c r="BS259" s="4">
        <f t="shared" si="361"/>
        <v>0</v>
      </c>
      <c r="BT259" s="4">
        <f t="shared" si="361"/>
        <v>6.318783555</v>
      </c>
      <c r="BU259" s="4">
        <f t="shared" si="361"/>
        <v>3.545035144</v>
      </c>
      <c r="BV259" s="4">
        <f t="shared" si="361"/>
        <v>1.043572111</v>
      </c>
      <c r="BW259" s="4"/>
      <c r="BX259" s="4">
        <f t="shared" ref="BX259:CG259" si="362">BX159/$E59</f>
        <v>0</v>
      </c>
      <c r="BY259" s="4">
        <f t="shared" si="362"/>
        <v>0</v>
      </c>
      <c r="BZ259" s="4">
        <f t="shared" si="362"/>
        <v>0.4712967146</v>
      </c>
      <c r="CA259" s="4">
        <f t="shared" si="362"/>
        <v>0</v>
      </c>
      <c r="CB259" s="4">
        <f t="shared" si="362"/>
        <v>0</v>
      </c>
      <c r="CC259" s="4">
        <f t="shared" si="362"/>
        <v>0</v>
      </c>
      <c r="CD259" s="4">
        <f t="shared" si="362"/>
        <v>0</v>
      </c>
      <c r="CE259" s="4">
        <f t="shared" si="362"/>
        <v>0</v>
      </c>
      <c r="CF259" s="4">
        <f t="shared" si="362"/>
        <v>0</v>
      </c>
      <c r="CG259" s="4">
        <f t="shared" si="362"/>
        <v>0</v>
      </c>
      <c r="CH259" s="4"/>
      <c r="CI259" s="4">
        <f t="shared" si="167"/>
        <v>0</v>
      </c>
      <c r="CJ259" s="4">
        <f t="shared" si="173"/>
        <v>0</v>
      </c>
      <c r="CK259" s="4"/>
      <c r="CL259" s="4">
        <f t="shared" ref="CL259:CN259" si="363">CL159/$E59</f>
        <v>0</v>
      </c>
      <c r="CM259" s="4">
        <f t="shared" si="363"/>
        <v>0</v>
      </c>
      <c r="CN259" s="4">
        <f t="shared" si="363"/>
        <v>0</v>
      </c>
    </row>
    <row r="260" ht="15.75" customHeight="1">
      <c r="A260" s="15"/>
      <c r="B260" s="4" t="s">
        <v>252</v>
      </c>
      <c r="C260" s="4" t="str">
        <f>#REF!/$E60</f>
        <v>#REF!</v>
      </c>
      <c r="D260" s="4">
        <f t="shared" ref="D260:AK260" si="364">D160/$E60</f>
        <v>0.1973862649</v>
      </c>
      <c r="E260" s="4">
        <f t="shared" si="364"/>
        <v>0.1181039242</v>
      </c>
      <c r="F260" s="4">
        <f t="shared" si="364"/>
        <v>1.033637787</v>
      </c>
      <c r="G260" s="4">
        <f t="shared" si="364"/>
        <v>0.9143597742</v>
      </c>
      <c r="H260" s="4">
        <f t="shared" si="364"/>
        <v>0.04932610649</v>
      </c>
      <c r="I260" s="4">
        <f t="shared" si="364"/>
        <v>0.08206326667</v>
      </c>
      <c r="J260" s="4">
        <f t="shared" si="364"/>
        <v>0.5536625706</v>
      </c>
      <c r="K260" s="4">
        <f t="shared" si="364"/>
        <v>0.5363171134</v>
      </c>
      <c r="L260" s="4">
        <f t="shared" si="364"/>
        <v>0.6738547842</v>
      </c>
      <c r="M260" s="4">
        <f t="shared" si="364"/>
        <v>0.5521583315</v>
      </c>
      <c r="N260" s="4">
        <f t="shared" si="364"/>
        <v>0.4284849702</v>
      </c>
      <c r="O260" s="4">
        <f t="shared" si="364"/>
        <v>4.088759685</v>
      </c>
      <c r="P260" s="4">
        <f t="shared" si="364"/>
        <v>1.047269355</v>
      </c>
      <c r="Q260" s="4">
        <f t="shared" si="364"/>
        <v>1.397944686</v>
      </c>
      <c r="R260" s="4">
        <f t="shared" si="364"/>
        <v>0</v>
      </c>
      <c r="S260" s="4">
        <f t="shared" si="364"/>
        <v>0.2033884502</v>
      </c>
      <c r="T260" s="4">
        <f t="shared" si="364"/>
        <v>0</v>
      </c>
      <c r="U260" s="4">
        <f t="shared" si="364"/>
        <v>0</v>
      </c>
      <c r="V260" s="4">
        <f t="shared" si="364"/>
        <v>2.428752044</v>
      </c>
      <c r="W260" s="4">
        <f t="shared" si="364"/>
        <v>0.7820929283</v>
      </c>
      <c r="X260" s="4">
        <f t="shared" si="364"/>
        <v>0.2441857448</v>
      </c>
      <c r="Y260" s="4">
        <f t="shared" si="364"/>
        <v>0.4929975836</v>
      </c>
      <c r="Z260" s="4">
        <f t="shared" si="364"/>
        <v>2.321640084</v>
      </c>
      <c r="AA260" s="4">
        <f t="shared" si="364"/>
        <v>0.285767096</v>
      </c>
      <c r="AB260" s="4">
        <f t="shared" si="364"/>
        <v>0.5952578944</v>
      </c>
      <c r="AC260" s="4">
        <f t="shared" si="364"/>
        <v>5.473625715</v>
      </c>
      <c r="AD260" s="4">
        <f t="shared" si="364"/>
        <v>0.6737054781</v>
      </c>
      <c r="AE260" s="4">
        <f t="shared" si="364"/>
        <v>1.486775431</v>
      </c>
      <c r="AF260" s="4">
        <f t="shared" si="364"/>
        <v>1.34882657</v>
      </c>
      <c r="AG260" s="4">
        <f t="shared" si="364"/>
        <v>2.721740127</v>
      </c>
      <c r="AH260" s="4">
        <f t="shared" si="364"/>
        <v>3.072752793</v>
      </c>
      <c r="AI260" s="4">
        <f t="shared" si="364"/>
        <v>2.210702054</v>
      </c>
      <c r="AJ260" s="4">
        <f t="shared" si="364"/>
        <v>0</v>
      </c>
      <c r="AK260" s="4">
        <f t="shared" si="364"/>
        <v>15.55504465</v>
      </c>
      <c r="AL260" s="4"/>
      <c r="AM260" s="4">
        <f t="shared" si="138"/>
        <v>2.210702054</v>
      </c>
      <c r="AN260" s="4"/>
      <c r="AO260" s="4">
        <f t="shared" ref="AO260:BH260" si="365">AO160/$E60</f>
        <v>0.4378844682</v>
      </c>
      <c r="AP260" s="4">
        <f t="shared" si="365"/>
        <v>1.300644611</v>
      </c>
      <c r="AQ260" s="4">
        <f t="shared" si="365"/>
        <v>2.239480207</v>
      </c>
      <c r="AR260" s="4">
        <f t="shared" si="365"/>
        <v>1.026039544</v>
      </c>
      <c r="AS260" s="4">
        <f t="shared" si="365"/>
        <v>21.64946879</v>
      </c>
      <c r="AT260" s="4">
        <f t="shared" si="365"/>
        <v>0</v>
      </c>
      <c r="AU260" s="4">
        <f t="shared" si="365"/>
        <v>25.88002137</v>
      </c>
      <c r="AV260" s="4">
        <f t="shared" si="365"/>
        <v>25.85205521</v>
      </c>
      <c r="AW260" s="4">
        <f t="shared" si="365"/>
        <v>0</v>
      </c>
      <c r="AX260" s="4">
        <f t="shared" si="365"/>
        <v>0</v>
      </c>
      <c r="AY260" s="4">
        <f t="shared" si="365"/>
        <v>0</v>
      </c>
      <c r="AZ260" s="4">
        <f t="shared" si="365"/>
        <v>0</v>
      </c>
      <c r="BA260" s="4">
        <f t="shared" si="365"/>
        <v>0</v>
      </c>
      <c r="BB260" s="4">
        <f t="shared" si="365"/>
        <v>0</v>
      </c>
      <c r="BC260" s="4">
        <f t="shared" si="365"/>
        <v>0</v>
      </c>
      <c r="BD260" s="4">
        <f t="shared" si="365"/>
        <v>0</v>
      </c>
      <c r="BE260" s="4">
        <f t="shared" si="365"/>
        <v>0</v>
      </c>
      <c r="BF260" s="4">
        <f t="shared" si="365"/>
        <v>0</v>
      </c>
      <c r="BG260" s="4">
        <f t="shared" si="365"/>
        <v>0</v>
      </c>
      <c r="BH260" s="4">
        <f t="shared" si="365"/>
        <v>1.503046204</v>
      </c>
      <c r="BI260" s="4"/>
      <c r="BJ260" s="4">
        <f t="shared" ref="BJ260:BV260" si="366">BJ160/$E60</f>
        <v>0</v>
      </c>
      <c r="BK260" s="4">
        <f t="shared" si="366"/>
        <v>3.544622765</v>
      </c>
      <c r="BL260" s="4">
        <f t="shared" si="366"/>
        <v>0</v>
      </c>
      <c r="BM260" s="4">
        <f t="shared" si="366"/>
        <v>0</v>
      </c>
      <c r="BN260" s="4">
        <f t="shared" si="366"/>
        <v>0</v>
      </c>
      <c r="BO260" s="4">
        <f t="shared" si="366"/>
        <v>0</v>
      </c>
      <c r="BP260" s="4">
        <f t="shared" si="366"/>
        <v>0</v>
      </c>
      <c r="BQ260" s="4">
        <f t="shared" si="366"/>
        <v>0</v>
      </c>
      <c r="BR260" s="4">
        <f t="shared" si="366"/>
        <v>0</v>
      </c>
      <c r="BS260" s="4">
        <f t="shared" si="366"/>
        <v>0</v>
      </c>
      <c r="BT260" s="4">
        <f t="shared" si="366"/>
        <v>3.881080481</v>
      </c>
      <c r="BU260" s="4">
        <f t="shared" si="366"/>
        <v>9.150971627</v>
      </c>
      <c r="BV260" s="4">
        <f t="shared" si="366"/>
        <v>0.5953880382</v>
      </c>
      <c r="BW260" s="4"/>
      <c r="BX260" s="4">
        <f t="shared" ref="BX260:CG260" si="367">BX160/$E60</f>
        <v>0</v>
      </c>
      <c r="BY260" s="4">
        <f t="shared" si="367"/>
        <v>0</v>
      </c>
      <c r="BZ260" s="4">
        <f t="shared" si="367"/>
        <v>0.3456867502</v>
      </c>
      <c r="CA260" s="4">
        <f t="shared" si="367"/>
        <v>0</v>
      </c>
      <c r="CB260" s="4">
        <f t="shared" si="367"/>
        <v>0</v>
      </c>
      <c r="CC260" s="4">
        <f t="shared" si="367"/>
        <v>0</v>
      </c>
      <c r="CD260" s="4">
        <f t="shared" si="367"/>
        <v>0</v>
      </c>
      <c r="CE260" s="4">
        <f t="shared" si="367"/>
        <v>0</v>
      </c>
      <c r="CF260" s="4">
        <f t="shared" si="367"/>
        <v>0</v>
      </c>
      <c r="CG260" s="4">
        <f t="shared" si="367"/>
        <v>0</v>
      </c>
      <c r="CH260" s="4"/>
      <c r="CI260" s="4">
        <f t="shared" si="167"/>
        <v>0</v>
      </c>
      <c r="CJ260" s="4">
        <f t="shared" si="173"/>
        <v>0</v>
      </c>
      <c r="CK260" s="4"/>
      <c r="CL260" s="4">
        <f t="shared" ref="CL260:CN260" si="368">CL160/$E60</f>
        <v>0</v>
      </c>
      <c r="CM260" s="4">
        <f t="shared" si="368"/>
        <v>0</v>
      </c>
      <c r="CN260" s="4">
        <f t="shared" si="368"/>
        <v>0</v>
      </c>
    </row>
    <row r="261" ht="15.75" customHeight="1">
      <c r="A261" s="15"/>
      <c r="B261" s="4" t="s">
        <v>253</v>
      </c>
      <c r="C261" s="4">
        <f t="shared" ref="C261:AK261" si="369">C161/$E61</f>
        <v>1.385982847</v>
      </c>
      <c r="D261" s="4">
        <f t="shared" si="369"/>
        <v>0.4752358959</v>
      </c>
      <c r="E261" s="4">
        <f t="shared" si="369"/>
        <v>2.244031093</v>
      </c>
      <c r="F261" s="4">
        <f t="shared" si="369"/>
        <v>2.393122418</v>
      </c>
      <c r="G261" s="4">
        <f t="shared" si="369"/>
        <v>1.979207539</v>
      </c>
      <c r="H261" s="4">
        <f t="shared" si="369"/>
        <v>0.1333392487</v>
      </c>
      <c r="I261" s="4">
        <f t="shared" si="369"/>
        <v>0.1647238483</v>
      </c>
      <c r="J261" s="4">
        <f t="shared" si="369"/>
        <v>2.165581736</v>
      </c>
      <c r="K261" s="4">
        <f t="shared" si="369"/>
        <v>0.1647387925</v>
      </c>
      <c r="L261" s="4">
        <f t="shared" si="369"/>
        <v>2.450849365</v>
      </c>
      <c r="M261" s="4">
        <f t="shared" si="369"/>
        <v>3.186947679</v>
      </c>
      <c r="N261" s="4">
        <f t="shared" si="369"/>
        <v>0.9899509878</v>
      </c>
      <c r="O261" s="4">
        <f t="shared" si="369"/>
        <v>9.759966936</v>
      </c>
      <c r="P261" s="4">
        <f t="shared" si="369"/>
        <v>3.440608414</v>
      </c>
      <c r="Q261" s="4">
        <f t="shared" si="369"/>
        <v>4.334619776</v>
      </c>
      <c r="R261" s="4">
        <f t="shared" si="369"/>
        <v>0.0288875242</v>
      </c>
      <c r="S261" s="4">
        <f t="shared" si="369"/>
        <v>0.9502401573</v>
      </c>
      <c r="T261" s="4">
        <f t="shared" si="369"/>
        <v>0</v>
      </c>
      <c r="U261" s="4">
        <f t="shared" si="369"/>
        <v>0</v>
      </c>
      <c r="V261" s="4">
        <f t="shared" si="369"/>
        <v>4.498627239</v>
      </c>
      <c r="W261" s="4">
        <f t="shared" si="369"/>
        <v>1.695085941</v>
      </c>
      <c r="X261" s="4">
        <f t="shared" si="369"/>
        <v>0.3336862334</v>
      </c>
      <c r="Y261" s="4">
        <f t="shared" si="369"/>
        <v>1.390273221</v>
      </c>
      <c r="Z261" s="4">
        <f t="shared" si="369"/>
        <v>4.505962018</v>
      </c>
      <c r="AA261" s="4">
        <f t="shared" si="369"/>
        <v>0.4661176245</v>
      </c>
      <c r="AB261" s="4">
        <f t="shared" si="369"/>
        <v>1.104669816</v>
      </c>
      <c r="AC261" s="4">
        <f t="shared" si="369"/>
        <v>11.20336057</v>
      </c>
      <c r="AD261" s="4">
        <f t="shared" si="369"/>
        <v>1.347600178</v>
      </c>
      <c r="AE261" s="4">
        <f t="shared" si="369"/>
        <v>2.882546858</v>
      </c>
      <c r="AF261" s="4">
        <f t="shared" si="369"/>
        <v>1.916078279</v>
      </c>
      <c r="AG261" s="4">
        <f t="shared" si="369"/>
        <v>5.403150415</v>
      </c>
      <c r="AH261" s="4">
        <f t="shared" si="369"/>
        <v>5.795012854</v>
      </c>
      <c r="AI261" s="4">
        <f t="shared" si="369"/>
        <v>4.254440166</v>
      </c>
      <c r="AJ261" s="4">
        <f t="shared" si="369"/>
        <v>0</v>
      </c>
      <c r="AK261" s="4">
        <f t="shared" si="369"/>
        <v>3.383927558</v>
      </c>
      <c r="AL261" s="4"/>
      <c r="AM261" s="4">
        <f t="shared" si="138"/>
        <v>2.5861024</v>
      </c>
      <c r="AN261" s="4"/>
      <c r="AO261" s="4">
        <f t="shared" ref="AO261:BH261" si="370">AO161/$E61</f>
        <v>1.39088313</v>
      </c>
      <c r="AP261" s="4">
        <f t="shared" si="370"/>
        <v>0.7940699713</v>
      </c>
      <c r="AQ261" s="4">
        <f t="shared" si="370"/>
        <v>4.802027735</v>
      </c>
      <c r="AR261" s="4">
        <f t="shared" si="370"/>
        <v>2.228722671</v>
      </c>
      <c r="AS261" s="4">
        <f t="shared" si="370"/>
        <v>26.89940714</v>
      </c>
      <c r="AT261" s="4">
        <f t="shared" si="370"/>
        <v>0</v>
      </c>
      <c r="AU261" s="4">
        <f t="shared" si="370"/>
        <v>30.91014218</v>
      </c>
      <c r="AV261" s="4">
        <f t="shared" si="370"/>
        <v>3.076395469</v>
      </c>
      <c r="AW261" s="4">
        <f t="shared" si="370"/>
        <v>0</v>
      </c>
      <c r="AX261" s="4">
        <f t="shared" si="370"/>
        <v>0</v>
      </c>
      <c r="AY261" s="4">
        <f t="shared" si="370"/>
        <v>0</v>
      </c>
      <c r="AZ261" s="4">
        <f t="shared" si="370"/>
        <v>0</v>
      </c>
      <c r="BA261" s="4">
        <f t="shared" si="370"/>
        <v>0</v>
      </c>
      <c r="BB261" s="4">
        <f t="shared" si="370"/>
        <v>0</v>
      </c>
      <c r="BC261" s="4">
        <f t="shared" si="370"/>
        <v>0</v>
      </c>
      <c r="BD261" s="4">
        <f t="shared" si="370"/>
        <v>0</v>
      </c>
      <c r="BE261" s="4">
        <f t="shared" si="370"/>
        <v>0</v>
      </c>
      <c r="BF261" s="4">
        <f t="shared" si="370"/>
        <v>0</v>
      </c>
      <c r="BG261" s="4">
        <f t="shared" si="370"/>
        <v>0</v>
      </c>
      <c r="BH261" s="4">
        <f t="shared" si="370"/>
        <v>2.882425437</v>
      </c>
      <c r="BI261" s="4"/>
      <c r="BJ261" s="4">
        <f t="shared" ref="BJ261:BV261" si="371">BJ161/$E61</f>
        <v>0</v>
      </c>
      <c r="BK261" s="4">
        <f t="shared" si="371"/>
        <v>7.863577118</v>
      </c>
      <c r="BL261" s="4">
        <f t="shared" si="371"/>
        <v>0</v>
      </c>
      <c r="BM261" s="4">
        <f t="shared" si="371"/>
        <v>0</v>
      </c>
      <c r="BN261" s="4">
        <f t="shared" si="371"/>
        <v>0</v>
      </c>
      <c r="BO261" s="4">
        <f t="shared" si="371"/>
        <v>0</v>
      </c>
      <c r="BP261" s="4">
        <f t="shared" si="371"/>
        <v>0</v>
      </c>
      <c r="BQ261" s="4">
        <f t="shared" si="371"/>
        <v>0</v>
      </c>
      <c r="BR261" s="4">
        <f t="shared" si="371"/>
        <v>0.6412897742</v>
      </c>
      <c r="BS261" s="4">
        <f t="shared" si="371"/>
        <v>11.60430018</v>
      </c>
      <c r="BT261" s="4">
        <f t="shared" si="371"/>
        <v>11.60430018</v>
      </c>
      <c r="BU261" s="4">
        <f t="shared" si="371"/>
        <v>4.540128566</v>
      </c>
      <c r="BV261" s="4">
        <f t="shared" si="371"/>
        <v>0.6964911584</v>
      </c>
      <c r="BW261" s="4"/>
      <c r="BX261" s="4">
        <f t="shared" ref="BX261:CG261" si="372">BX161/$E61</f>
        <v>0</v>
      </c>
      <c r="BY261" s="4">
        <f t="shared" si="372"/>
        <v>0.3980549245</v>
      </c>
      <c r="BZ261" s="4">
        <f t="shared" si="372"/>
        <v>0.4043879784</v>
      </c>
      <c r="CA261" s="4">
        <f t="shared" si="372"/>
        <v>0.1888516582</v>
      </c>
      <c r="CB261" s="4">
        <f t="shared" si="372"/>
        <v>0</v>
      </c>
      <c r="CC261" s="4">
        <f t="shared" si="372"/>
        <v>0.6698807503</v>
      </c>
      <c r="CD261" s="4">
        <f t="shared" si="372"/>
        <v>0.4821910003</v>
      </c>
      <c r="CE261" s="4">
        <f t="shared" si="372"/>
        <v>0</v>
      </c>
      <c r="CF261" s="4">
        <f t="shared" si="372"/>
        <v>0</v>
      </c>
      <c r="CG261" s="4">
        <f t="shared" si="372"/>
        <v>0</v>
      </c>
      <c r="CH261" s="4"/>
      <c r="CI261" s="4">
        <f t="shared" si="167"/>
        <v>0</v>
      </c>
      <c r="CJ261" s="4">
        <f t="shared" si="173"/>
        <v>0</v>
      </c>
      <c r="CK261" s="4"/>
      <c r="CL261" s="4">
        <f t="shared" ref="CL261:CN261" si="373">CL161/$E61</f>
        <v>0</v>
      </c>
      <c r="CM261" s="4">
        <f t="shared" si="373"/>
        <v>0</v>
      </c>
      <c r="CN261" s="4">
        <f t="shared" si="373"/>
        <v>0</v>
      </c>
    </row>
    <row r="262" ht="15.75" customHeight="1">
      <c r="A262" s="15"/>
      <c r="B262" s="4" t="s">
        <v>254</v>
      </c>
      <c r="C262" s="4">
        <f t="shared" ref="C262:AK262" si="374">C162/$E62</f>
        <v>0.2213562888</v>
      </c>
      <c r="D262" s="4">
        <f t="shared" si="374"/>
        <v>0</v>
      </c>
      <c r="E262" s="4">
        <f t="shared" si="374"/>
        <v>0.7238642851</v>
      </c>
      <c r="F262" s="4">
        <f t="shared" si="374"/>
        <v>0.9015304487</v>
      </c>
      <c r="G262" s="4">
        <f t="shared" si="374"/>
        <v>0.9051954704</v>
      </c>
      <c r="H262" s="4">
        <f t="shared" si="374"/>
        <v>0.005781608027</v>
      </c>
      <c r="I262" s="4">
        <f t="shared" si="374"/>
        <v>0.07193968922</v>
      </c>
      <c r="J262" s="4">
        <f t="shared" si="374"/>
        <v>1.142844742</v>
      </c>
      <c r="K262" s="4">
        <f t="shared" si="374"/>
        <v>0.6142976124</v>
      </c>
      <c r="L262" s="4">
        <f t="shared" si="374"/>
        <v>1.203451525</v>
      </c>
      <c r="M262" s="4">
        <f t="shared" si="374"/>
        <v>1.015139085</v>
      </c>
      <c r="N262" s="4">
        <f t="shared" si="374"/>
        <v>0.3325296588</v>
      </c>
      <c r="O262" s="4">
        <f t="shared" si="374"/>
        <v>4.161926473</v>
      </c>
      <c r="P262" s="4">
        <f t="shared" si="374"/>
        <v>1.115604398</v>
      </c>
      <c r="Q262" s="4">
        <f t="shared" si="374"/>
        <v>1.950971682</v>
      </c>
      <c r="R262" s="4">
        <f t="shared" si="374"/>
        <v>0</v>
      </c>
      <c r="S262" s="4">
        <f t="shared" si="374"/>
        <v>0.2148485583</v>
      </c>
      <c r="T262" s="4">
        <f t="shared" si="374"/>
        <v>0</v>
      </c>
      <c r="U262" s="4">
        <f t="shared" si="374"/>
        <v>0</v>
      </c>
      <c r="V262" s="4">
        <f t="shared" si="374"/>
        <v>1.409499026</v>
      </c>
      <c r="W262" s="4">
        <f t="shared" si="374"/>
        <v>0.6644461997</v>
      </c>
      <c r="X262" s="4">
        <f t="shared" si="374"/>
        <v>0.2416388391</v>
      </c>
      <c r="Y262" s="4">
        <f t="shared" si="374"/>
        <v>0.7840964722</v>
      </c>
      <c r="Z262" s="4">
        <f t="shared" si="374"/>
        <v>1.357697993</v>
      </c>
      <c r="AA262" s="4">
        <f t="shared" si="374"/>
        <v>0</v>
      </c>
      <c r="AB262" s="4">
        <f t="shared" si="374"/>
        <v>0.5263378718</v>
      </c>
      <c r="AC262" s="4">
        <f t="shared" si="374"/>
        <v>3.297533452</v>
      </c>
      <c r="AD262" s="4">
        <f t="shared" si="374"/>
        <v>0.5293014053</v>
      </c>
      <c r="AE262" s="4">
        <f t="shared" si="374"/>
        <v>1.71595045</v>
      </c>
      <c r="AF262" s="4">
        <f t="shared" si="374"/>
        <v>0.5648724105</v>
      </c>
      <c r="AG262" s="4">
        <f t="shared" si="374"/>
        <v>1.223994885</v>
      </c>
      <c r="AH262" s="4">
        <f t="shared" si="374"/>
        <v>0.9051184397</v>
      </c>
      <c r="AI262" s="4">
        <f t="shared" si="374"/>
        <v>2.106646933</v>
      </c>
      <c r="AJ262" s="4">
        <f t="shared" si="374"/>
        <v>0</v>
      </c>
      <c r="AK262" s="4">
        <f t="shared" si="374"/>
        <v>1.471392654</v>
      </c>
      <c r="AL262" s="4"/>
      <c r="AM262" s="4">
        <f t="shared" si="138"/>
        <v>1.169143903</v>
      </c>
      <c r="AN262" s="4"/>
      <c r="AO262" s="4">
        <f t="shared" ref="AO262:BH262" si="375">AO162/$E62</f>
        <v>0.9586700659</v>
      </c>
      <c r="AP262" s="4">
        <f t="shared" si="375"/>
        <v>0.4550699533</v>
      </c>
      <c r="AQ262" s="4">
        <f t="shared" si="375"/>
        <v>1.056401373</v>
      </c>
      <c r="AR262" s="4">
        <f t="shared" si="375"/>
        <v>0.8758420596</v>
      </c>
      <c r="AS262" s="4">
        <f t="shared" si="375"/>
        <v>14.62862299</v>
      </c>
      <c r="AT262" s="4">
        <f t="shared" si="375"/>
        <v>0</v>
      </c>
      <c r="AU262" s="4">
        <f t="shared" si="375"/>
        <v>24.58102893</v>
      </c>
      <c r="AV262" s="4">
        <f t="shared" si="375"/>
        <v>24.58102893</v>
      </c>
      <c r="AW262" s="4">
        <f t="shared" si="375"/>
        <v>0</v>
      </c>
      <c r="AX262" s="4">
        <f t="shared" si="375"/>
        <v>0</v>
      </c>
      <c r="AY262" s="4">
        <f t="shared" si="375"/>
        <v>0</v>
      </c>
      <c r="AZ262" s="4">
        <f t="shared" si="375"/>
        <v>0</v>
      </c>
      <c r="BA262" s="4">
        <f t="shared" si="375"/>
        <v>0</v>
      </c>
      <c r="BB262" s="4">
        <f t="shared" si="375"/>
        <v>0</v>
      </c>
      <c r="BC262" s="4">
        <f t="shared" si="375"/>
        <v>0</v>
      </c>
      <c r="BD262" s="4">
        <f t="shared" si="375"/>
        <v>0</v>
      </c>
      <c r="BE262" s="4">
        <f t="shared" si="375"/>
        <v>0</v>
      </c>
      <c r="BF262" s="4">
        <f t="shared" si="375"/>
        <v>1.191141072</v>
      </c>
      <c r="BG262" s="4">
        <f t="shared" si="375"/>
        <v>0</v>
      </c>
      <c r="BH262" s="4">
        <f t="shared" si="375"/>
        <v>1.223968296</v>
      </c>
      <c r="BI262" s="4"/>
      <c r="BJ262" s="4">
        <f t="shared" ref="BJ262:BV262" si="376">BJ162/$E62</f>
        <v>0</v>
      </c>
      <c r="BK262" s="4">
        <f t="shared" si="376"/>
        <v>1.409499026</v>
      </c>
      <c r="BL262" s="4">
        <f t="shared" si="376"/>
        <v>0.3296298613</v>
      </c>
      <c r="BM262" s="4">
        <f t="shared" si="376"/>
        <v>0</v>
      </c>
      <c r="BN262" s="4">
        <f t="shared" si="376"/>
        <v>0</v>
      </c>
      <c r="BO262" s="4">
        <f t="shared" si="376"/>
        <v>0</v>
      </c>
      <c r="BP262" s="4">
        <f t="shared" si="376"/>
        <v>0</v>
      </c>
      <c r="BQ262" s="4">
        <f t="shared" si="376"/>
        <v>0</v>
      </c>
      <c r="BR262" s="4">
        <f t="shared" si="376"/>
        <v>0.1274389815</v>
      </c>
      <c r="BS262" s="4">
        <f t="shared" si="376"/>
        <v>0</v>
      </c>
      <c r="BT262" s="4">
        <f t="shared" si="376"/>
        <v>4.294736492</v>
      </c>
      <c r="BU262" s="4">
        <f t="shared" si="376"/>
        <v>3.817870354</v>
      </c>
      <c r="BV262" s="4">
        <f t="shared" si="376"/>
        <v>0.3159422387</v>
      </c>
      <c r="BW262" s="4"/>
      <c r="BX262" s="4">
        <f t="shared" ref="BX262:CG262" si="377">BX162/$E62</f>
        <v>0.5119741771</v>
      </c>
      <c r="BY262" s="4">
        <f t="shared" si="377"/>
        <v>0</v>
      </c>
      <c r="BZ262" s="4">
        <f t="shared" si="377"/>
        <v>0</v>
      </c>
      <c r="CA262" s="4">
        <f t="shared" si="377"/>
        <v>0</v>
      </c>
      <c r="CB262" s="4">
        <f t="shared" si="377"/>
        <v>0</v>
      </c>
      <c r="CC262" s="4">
        <f t="shared" si="377"/>
        <v>0.3239100343</v>
      </c>
      <c r="CD262" s="4">
        <f t="shared" si="377"/>
        <v>0.3239100343</v>
      </c>
      <c r="CE262" s="4">
        <f t="shared" si="377"/>
        <v>0</v>
      </c>
      <c r="CF262" s="4">
        <f t="shared" si="377"/>
        <v>0</v>
      </c>
      <c r="CG262" s="4">
        <f t="shared" si="377"/>
        <v>0</v>
      </c>
      <c r="CH262" s="4"/>
      <c r="CI262" s="4">
        <f t="shared" si="167"/>
        <v>0</v>
      </c>
      <c r="CJ262" s="4">
        <f t="shared" si="173"/>
        <v>0</v>
      </c>
      <c r="CK262" s="4"/>
      <c r="CL262" s="4">
        <f t="shared" ref="CL262:CN262" si="378">CL162/$E62</f>
        <v>0</v>
      </c>
      <c r="CM262" s="4">
        <f t="shared" si="378"/>
        <v>0</v>
      </c>
      <c r="CN262" s="4">
        <f t="shared" si="378"/>
        <v>0</v>
      </c>
    </row>
    <row r="263" ht="15.75" customHeight="1">
      <c r="A263" s="15"/>
      <c r="B263" s="4" t="s">
        <v>255</v>
      </c>
      <c r="C263" s="4">
        <f t="shared" ref="C263:AK263" si="379">C163/$E63</f>
        <v>1.181375214</v>
      </c>
      <c r="D263" s="4">
        <f t="shared" si="379"/>
        <v>0</v>
      </c>
      <c r="E263" s="4">
        <f t="shared" si="379"/>
        <v>1.142045878</v>
      </c>
      <c r="F263" s="4">
        <f t="shared" si="379"/>
        <v>1.377013728</v>
      </c>
      <c r="G263" s="4">
        <f t="shared" si="379"/>
        <v>1.578698582</v>
      </c>
      <c r="H263" s="4">
        <f t="shared" si="379"/>
        <v>0.009790282464</v>
      </c>
      <c r="I263" s="4">
        <f t="shared" si="379"/>
        <v>0.1400236454</v>
      </c>
      <c r="J263" s="4">
        <f t="shared" si="379"/>
        <v>0.9249931298</v>
      </c>
      <c r="K263" s="4">
        <f t="shared" si="379"/>
        <v>0.7017547619</v>
      </c>
      <c r="L263" s="4">
        <f t="shared" si="379"/>
        <v>1.277072601</v>
      </c>
      <c r="M263" s="4">
        <f t="shared" si="379"/>
        <v>1.436886266</v>
      </c>
      <c r="N263" s="4">
        <f t="shared" si="379"/>
        <v>0.4196016711</v>
      </c>
      <c r="O263" s="4">
        <f t="shared" si="379"/>
        <v>6.424895902</v>
      </c>
      <c r="P263" s="4">
        <f t="shared" si="379"/>
        <v>1.466940655</v>
      </c>
      <c r="Q263" s="4">
        <f t="shared" si="379"/>
        <v>1.685494408</v>
      </c>
      <c r="R263" s="4">
        <f t="shared" si="379"/>
        <v>0</v>
      </c>
      <c r="S263" s="4">
        <f t="shared" si="379"/>
        <v>0.4291583925</v>
      </c>
      <c r="T263" s="4">
        <f t="shared" si="379"/>
        <v>0</v>
      </c>
      <c r="U263" s="4">
        <f t="shared" si="379"/>
        <v>0</v>
      </c>
      <c r="V263" s="4">
        <f t="shared" si="379"/>
        <v>2.651230562</v>
      </c>
      <c r="W263" s="4">
        <f t="shared" si="379"/>
        <v>1.033761368</v>
      </c>
      <c r="X263" s="4">
        <f t="shared" si="379"/>
        <v>0.3960746731</v>
      </c>
      <c r="Y263" s="4">
        <f t="shared" si="379"/>
        <v>0.8033324244</v>
      </c>
      <c r="Z263" s="4">
        <f t="shared" si="379"/>
        <v>1.904228153</v>
      </c>
      <c r="AA263" s="4">
        <f t="shared" si="379"/>
        <v>0</v>
      </c>
      <c r="AB263" s="4">
        <f t="shared" si="379"/>
        <v>0.7208751685</v>
      </c>
      <c r="AC263" s="4">
        <f t="shared" si="379"/>
        <v>4.42822147</v>
      </c>
      <c r="AD263" s="4">
        <f t="shared" si="379"/>
        <v>0.9084536807</v>
      </c>
      <c r="AE263" s="4">
        <f t="shared" si="379"/>
        <v>2.016375528</v>
      </c>
      <c r="AF263" s="4">
        <f t="shared" si="379"/>
        <v>0.9577661485</v>
      </c>
      <c r="AG263" s="4">
        <f t="shared" si="379"/>
        <v>1.577852727</v>
      </c>
      <c r="AH263" s="4">
        <f t="shared" si="379"/>
        <v>1.585350253</v>
      </c>
      <c r="AI263" s="4">
        <f t="shared" si="379"/>
        <v>3.0618712</v>
      </c>
      <c r="AJ263" s="4">
        <f t="shared" si="379"/>
        <v>0</v>
      </c>
      <c r="AK263" s="4">
        <f t="shared" si="379"/>
        <v>1.884228678</v>
      </c>
      <c r="AL263" s="4"/>
      <c r="AM263" s="4">
        <f t="shared" si="138"/>
        <v>1.894330197</v>
      </c>
      <c r="AN263" s="4"/>
      <c r="AO263" s="4">
        <f t="shared" ref="AO263:BH263" si="380">AO163/$E63</f>
        <v>13.79410301</v>
      </c>
      <c r="AP263" s="4">
        <f t="shared" si="380"/>
        <v>0.8421035715</v>
      </c>
      <c r="AQ263" s="4">
        <f t="shared" si="380"/>
        <v>2.624337284</v>
      </c>
      <c r="AR263" s="4">
        <f t="shared" si="380"/>
        <v>1.245039371</v>
      </c>
      <c r="AS263" s="4">
        <f t="shared" si="380"/>
        <v>31.89173799</v>
      </c>
      <c r="AT263" s="4">
        <f t="shared" si="380"/>
        <v>0</v>
      </c>
      <c r="AU263" s="4">
        <f t="shared" si="380"/>
        <v>40.2169424</v>
      </c>
      <c r="AV263" s="4">
        <f t="shared" si="380"/>
        <v>40.2169424</v>
      </c>
      <c r="AW263" s="4">
        <f t="shared" si="380"/>
        <v>0</v>
      </c>
      <c r="AX263" s="4">
        <f t="shared" si="380"/>
        <v>0</v>
      </c>
      <c r="AY263" s="4">
        <f t="shared" si="380"/>
        <v>0</v>
      </c>
      <c r="AZ263" s="4">
        <f t="shared" si="380"/>
        <v>0</v>
      </c>
      <c r="BA263" s="4">
        <f t="shared" si="380"/>
        <v>0</v>
      </c>
      <c r="BB263" s="4">
        <f t="shared" si="380"/>
        <v>0</v>
      </c>
      <c r="BC263" s="4">
        <f t="shared" si="380"/>
        <v>0</v>
      </c>
      <c r="BD263" s="4">
        <f t="shared" si="380"/>
        <v>0</v>
      </c>
      <c r="BE263" s="4">
        <f t="shared" si="380"/>
        <v>0</v>
      </c>
      <c r="BF263" s="4">
        <f t="shared" si="380"/>
        <v>1.193464681</v>
      </c>
      <c r="BG263" s="4">
        <f t="shared" si="380"/>
        <v>0</v>
      </c>
      <c r="BH263" s="4">
        <f t="shared" si="380"/>
        <v>1.750634392</v>
      </c>
      <c r="BI263" s="4"/>
      <c r="BJ263" s="4">
        <f t="shared" ref="BJ263:BV263" si="381">BJ163/$E63</f>
        <v>0</v>
      </c>
      <c r="BK263" s="4">
        <f t="shared" si="381"/>
        <v>2.651230562</v>
      </c>
      <c r="BL263" s="4">
        <f t="shared" si="381"/>
        <v>0.4936759039</v>
      </c>
      <c r="BM263" s="4">
        <f t="shared" si="381"/>
        <v>0</v>
      </c>
      <c r="BN263" s="4">
        <f t="shared" si="381"/>
        <v>0</v>
      </c>
      <c r="BO263" s="4">
        <f t="shared" si="381"/>
        <v>0</v>
      </c>
      <c r="BP263" s="4">
        <f t="shared" si="381"/>
        <v>0</v>
      </c>
      <c r="BQ263" s="4">
        <f t="shared" si="381"/>
        <v>0</v>
      </c>
      <c r="BR263" s="4">
        <f t="shared" si="381"/>
        <v>0.130941546</v>
      </c>
      <c r="BS263" s="4">
        <f t="shared" si="381"/>
        <v>0</v>
      </c>
      <c r="BT263" s="4">
        <f t="shared" si="381"/>
        <v>5.866093406</v>
      </c>
      <c r="BU263" s="4">
        <f t="shared" si="381"/>
        <v>5.813811605</v>
      </c>
      <c r="BV263" s="4">
        <f t="shared" si="381"/>
        <v>0.5784377011</v>
      </c>
      <c r="BW263" s="4"/>
      <c r="BX263" s="4">
        <f t="shared" ref="BX263:CG263" si="382">BX163/$E63</f>
        <v>0.7603598556</v>
      </c>
      <c r="BY263" s="4">
        <f t="shared" si="382"/>
        <v>0</v>
      </c>
      <c r="BZ263" s="4">
        <f t="shared" si="382"/>
        <v>0.5012205712</v>
      </c>
      <c r="CA263" s="4">
        <f t="shared" si="382"/>
        <v>0</v>
      </c>
      <c r="CB263" s="4">
        <f t="shared" si="382"/>
        <v>0</v>
      </c>
      <c r="CC263" s="4">
        <f t="shared" si="382"/>
        <v>0.3461006273</v>
      </c>
      <c r="CD263" s="4">
        <f t="shared" si="382"/>
        <v>0.4476675761</v>
      </c>
      <c r="CE263" s="4">
        <f t="shared" si="382"/>
        <v>0</v>
      </c>
      <c r="CF263" s="4">
        <f t="shared" si="382"/>
        <v>0</v>
      </c>
      <c r="CG263" s="4">
        <f t="shared" si="382"/>
        <v>0</v>
      </c>
      <c r="CH263" s="4"/>
      <c r="CI263" s="4">
        <f t="shared" si="167"/>
        <v>0</v>
      </c>
      <c r="CJ263" s="4">
        <f t="shared" si="173"/>
        <v>0</v>
      </c>
      <c r="CK263" s="4"/>
      <c r="CL263" s="4">
        <f t="shared" ref="CL263:CN263" si="383">CL163/$E63</f>
        <v>0</v>
      </c>
      <c r="CM263" s="4">
        <f t="shared" si="383"/>
        <v>0</v>
      </c>
      <c r="CN263" s="4">
        <f t="shared" si="383"/>
        <v>0</v>
      </c>
    </row>
    <row r="264" ht="15.75" customHeight="1">
      <c r="A264" s="15"/>
      <c r="B264" s="4" t="s">
        <v>256</v>
      </c>
      <c r="C264" s="4">
        <f t="shared" ref="C264:AK264" si="384">C164/$E64</f>
        <v>0.5964790818</v>
      </c>
      <c r="D264" s="4">
        <f t="shared" si="384"/>
        <v>0</v>
      </c>
      <c r="E264" s="4">
        <f t="shared" si="384"/>
        <v>0.9273038091</v>
      </c>
      <c r="F264" s="4">
        <f t="shared" si="384"/>
        <v>1.043469006</v>
      </c>
      <c r="G264" s="4">
        <f t="shared" si="384"/>
        <v>0.9113253774</v>
      </c>
      <c r="H264" s="4">
        <f t="shared" si="384"/>
        <v>0.08896531296</v>
      </c>
      <c r="I264" s="4">
        <f t="shared" si="384"/>
        <v>0.07437205356</v>
      </c>
      <c r="J264" s="4">
        <f t="shared" si="384"/>
        <v>0.6787098167</v>
      </c>
      <c r="K264" s="4">
        <f t="shared" si="384"/>
        <v>0.9956356279</v>
      </c>
      <c r="L264" s="4">
        <f t="shared" si="384"/>
        <v>0.8410370467</v>
      </c>
      <c r="M264" s="4">
        <f t="shared" si="384"/>
        <v>0.7033005156</v>
      </c>
      <c r="N264" s="4">
        <f t="shared" si="384"/>
        <v>5.343779778</v>
      </c>
      <c r="O264" s="4">
        <f t="shared" si="384"/>
        <v>4.233405295</v>
      </c>
      <c r="P264" s="4">
        <f t="shared" si="384"/>
        <v>1.313024335</v>
      </c>
      <c r="Q264" s="4">
        <f t="shared" si="384"/>
        <v>1.635053042</v>
      </c>
      <c r="R264" s="4">
        <f t="shared" si="384"/>
        <v>0</v>
      </c>
      <c r="S264" s="4">
        <f t="shared" si="384"/>
        <v>0.4334419448</v>
      </c>
      <c r="T264" s="4">
        <f t="shared" si="384"/>
        <v>0</v>
      </c>
      <c r="U264" s="4">
        <f t="shared" si="384"/>
        <v>0</v>
      </c>
      <c r="V264" s="4">
        <f t="shared" si="384"/>
        <v>1.502656378</v>
      </c>
      <c r="W264" s="4">
        <f t="shared" si="384"/>
        <v>0.719545539</v>
      </c>
      <c r="X264" s="4">
        <f t="shared" si="384"/>
        <v>0.03018410391</v>
      </c>
      <c r="Y264" s="4">
        <f t="shared" si="384"/>
        <v>0.5044135736</v>
      </c>
      <c r="Z264" s="4">
        <f t="shared" si="384"/>
        <v>2.346694213</v>
      </c>
      <c r="AA264" s="4">
        <f t="shared" si="384"/>
        <v>0</v>
      </c>
      <c r="AB264" s="4">
        <f t="shared" si="384"/>
        <v>0.6029591176</v>
      </c>
      <c r="AC264" s="4">
        <f t="shared" si="384"/>
        <v>4.135862356</v>
      </c>
      <c r="AD264" s="4">
        <f t="shared" si="384"/>
        <v>0.8293366335</v>
      </c>
      <c r="AE264" s="4">
        <f t="shared" si="384"/>
        <v>1.681678975</v>
      </c>
      <c r="AF264" s="4">
        <f t="shared" si="384"/>
        <v>0.6792625803</v>
      </c>
      <c r="AG264" s="4">
        <f t="shared" si="384"/>
        <v>1.248522198</v>
      </c>
      <c r="AH264" s="4">
        <f t="shared" si="384"/>
        <v>1.097369227</v>
      </c>
      <c r="AI264" s="4">
        <f t="shared" si="384"/>
        <v>2.192479704</v>
      </c>
      <c r="AJ264" s="4">
        <f t="shared" si="384"/>
        <v>0</v>
      </c>
      <c r="AK264" s="4">
        <f t="shared" si="384"/>
        <v>1.501143181</v>
      </c>
      <c r="AL264" s="4"/>
      <c r="AM264" s="4">
        <f t="shared" si="138"/>
        <v>1.59093538</v>
      </c>
      <c r="AN264" s="4"/>
      <c r="AO264" s="4">
        <f t="shared" ref="AO264:BH264" si="385">AO164/$E64</f>
        <v>1.302545926</v>
      </c>
      <c r="AP264" s="4">
        <f t="shared" si="385"/>
        <v>1.356385398</v>
      </c>
      <c r="AQ264" s="4">
        <f t="shared" si="385"/>
        <v>2.049404813</v>
      </c>
      <c r="AR264" s="4">
        <f t="shared" si="385"/>
        <v>1.103115759</v>
      </c>
      <c r="AS264" s="4">
        <f t="shared" si="385"/>
        <v>22.13073687</v>
      </c>
      <c r="AT264" s="4">
        <f t="shared" si="385"/>
        <v>0</v>
      </c>
      <c r="AU264" s="4">
        <f t="shared" si="385"/>
        <v>30.21377792</v>
      </c>
      <c r="AV264" s="4">
        <f t="shared" si="385"/>
        <v>30.206348</v>
      </c>
      <c r="AW264" s="4">
        <f t="shared" si="385"/>
        <v>0</v>
      </c>
      <c r="AX264" s="4">
        <f t="shared" si="385"/>
        <v>0</v>
      </c>
      <c r="AY264" s="4">
        <f t="shared" si="385"/>
        <v>0</v>
      </c>
      <c r="AZ264" s="4">
        <f t="shared" si="385"/>
        <v>0</v>
      </c>
      <c r="BA264" s="4">
        <f t="shared" si="385"/>
        <v>0</v>
      </c>
      <c r="BB264" s="4">
        <f t="shared" si="385"/>
        <v>0</v>
      </c>
      <c r="BC264" s="4">
        <f t="shared" si="385"/>
        <v>0</v>
      </c>
      <c r="BD264" s="4">
        <f t="shared" si="385"/>
        <v>0</v>
      </c>
      <c r="BE264" s="4">
        <f t="shared" si="385"/>
        <v>0</v>
      </c>
      <c r="BF264" s="4">
        <f t="shared" si="385"/>
        <v>0.8954995707</v>
      </c>
      <c r="BG264" s="4">
        <f t="shared" si="385"/>
        <v>0</v>
      </c>
      <c r="BH264" s="4">
        <f t="shared" si="385"/>
        <v>1.250259814</v>
      </c>
      <c r="BI264" s="4"/>
      <c r="BJ264" s="4">
        <f t="shared" ref="BJ264:BV264" si="386">BJ164/$E64</f>
        <v>0</v>
      </c>
      <c r="BK264" s="4">
        <f t="shared" si="386"/>
        <v>1.502656378</v>
      </c>
      <c r="BL264" s="4">
        <f t="shared" si="386"/>
        <v>0.4065874757</v>
      </c>
      <c r="BM264" s="4">
        <f t="shared" si="386"/>
        <v>0</v>
      </c>
      <c r="BN264" s="4">
        <f t="shared" si="386"/>
        <v>0</v>
      </c>
      <c r="BO264" s="4">
        <f t="shared" si="386"/>
        <v>0</v>
      </c>
      <c r="BP264" s="4">
        <f t="shared" si="386"/>
        <v>0</v>
      </c>
      <c r="BQ264" s="4">
        <f t="shared" si="386"/>
        <v>0</v>
      </c>
      <c r="BR264" s="4">
        <f t="shared" si="386"/>
        <v>0.1013189009</v>
      </c>
      <c r="BS264" s="4">
        <f t="shared" si="386"/>
        <v>0</v>
      </c>
      <c r="BT264" s="4">
        <f t="shared" si="386"/>
        <v>5.70542371</v>
      </c>
      <c r="BU264" s="4">
        <f t="shared" si="386"/>
        <v>0.4705458854</v>
      </c>
      <c r="BV264" s="4">
        <f t="shared" si="386"/>
        <v>0.4705458854</v>
      </c>
      <c r="BW264" s="4"/>
      <c r="BX264" s="4">
        <f t="shared" ref="BX264:CG264" si="387">BX164/$E64</f>
        <v>0.6573583826</v>
      </c>
      <c r="BY264" s="4">
        <f t="shared" si="387"/>
        <v>0</v>
      </c>
      <c r="BZ264" s="4">
        <f t="shared" si="387"/>
        <v>0.02824315572</v>
      </c>
      <c r="CA264" s="4">
        <f t="shared" si="387"/>
        <v>0</v>
      </c>
      <c r="CB264" s="4">
        <f t="shared" si="387"/>
        <v>0</v>
      </c>
      <c r="CC264" s="4">
        <f t="shared" si="387"/>
        <v>0.7821669738</v>
      </c>
      <c r="CD264" s="4">
        <f t="shared" si="387"/>
        <v>0.3458843966</v>
      </c>
      <c r="CE264" s="4">
        <f t="shared" si="387"/>
        <v>0</v>
      </c>
      <c r="CF264" s="4">
        <f t="shared" si="387"/>
        <v>0</v>
      </c>
      <c r="CG264" s="4">
        <f t="shared" si="387"/>
        <v>0</v>
      </c>
      <c r="CH264" s="4"/>
      <c r="CI264" s="4">
        <f t="shared" si="167"/>
        <v>0</v>
      </c>
      <c r="CJ264" s="4">
        <f t="shared" si="173"/>
        <v>0</v>
      </c>
      <c r="CK264" s="4"/>
      <c r="CL264" s="4">
        <f t="shared" ref="CL264:CN264" si="388">CL164/$E64</f>
        <v>0</v>
      </c>
      <c r="CM264" s="4">
        <f t="shared" si="388"/>
        <v>0</v>
      </c>
      <c r="CN264" s="4">
        <f t="shared" si="388"/>
        <v>0</v>
      </c>
    </row>
    <row r="265" ht="15.75" customHeight="1">
      <c r="A265" s="15"/>
      <c r="B265" s="4" t="s">
        <v>257</v>
      </c>
      <c r="C265" s="4">
        <f t="shared" ref="C265:AK265" si="389">C165/$E65</f>
        <v>0.3158431827</v>
      </c>
      <c r="D265" s="4">
        <f t="shared" si="389"/>
        <v>0</v>
      </c>
      <c r="E265" s="4">
        <f t="shared" si="389"/>
        <v>0.9549367399</v>
      </c>
      <c r="F265" s="4">
        <f t="shared" si="389"/>
        <v>0.6522859244</v>
      </c>
      <c r="G265" s="4">
        <f t="shared" si="389"/>
        <v>0.4884391817</v>
      </c>
      <c r="H265" s="4">
        <f t="shared" si="389"/>
        <v>0</v>
      </c>
      <c r="I265" s="4">
        <f t="shared" si="389"/>
        <v>0.0438260524</v>
      </c>
      <c r="J265" s="4">
        <f t="shared" si="389"/>
        <v>0.5664324367</v>
      </c>
      <c r="K265" s="4">
        <f t="shared" si="389"/>
        <v>0.3616951251</v>
      </c>
      <c r="L265" s="4">
        <f t="shared" si="389"/>
        <v>0.01694864233</v>
      </c>
      <c r="M265" s="4">
        <f t="shared" si="389"/>
        <v>0.9792770211</v>
      </c>
      <c r="N265" s="4">
        <f t="shared" si="389"/>
        <v>0.0880012924</v>
      </c>
      <c r="O265" s="4">
        <f t="shared" si="389"/>
        <v>1.496210612</v>
      </c>
      <c r="P265" s="4">
        <f t="shared" si="389"/>
        <v>0.7667933642</v>
      </c>
      <c r="Q265" s="4">
        <f t="shared" si="389"/>
        <v>1.42901207</v>
      </c>
      <c r="R265" s="4">
        <f t="shared" si="389"/>
        <v>0</v>
      </c>
      <c r="S265" s="4">
        <f t="shared" si="389"/>
        <v>0.3319835761</v>
      </c>
      <c r="T265" s="4">
        <f t="shared" si="389"/>
        <v>0</v>
      </c>
      <c r="U265" s="4">
        <f t="shared" si="389"/>
        <v>0</v>
      </c>
      <c r="V265" s="4">
        <f t="shared" si="389"/>
        <v>1.618216555</v>
      </c>
      <c r="W265" s="4">
        <f t="shared" si="389"/>
        <v>0.445158484</v>
      </c>
      <c r="X265" s="4">
        <f t="shared" si="389"/>
        <v>0.3368636734</v>
      </c>
      <c r="Y265" s="4">
        <f t="shared" si="389"/>
        <v>0.5142765546</v>
      </c>
      <c r="Z265" s="4">
        <f t="shared" si="389"/>
        <v>1.930858349</v>
      </c>
      <c r="AA265" s="4">
        <f t="shared" si="389"/>
        <v>0</v>
      </c>
      <c r="AB265" s="4">
        <f t="shared" si="389"/>
        <v>0.5785080057</v>
      </c>
      <c r="AC265" s="4">
        <f t="shared" si="389"/>
        <v>5.67467808</v>
      </c>
      <c r="AD265" s="4">
        <f t="shared" si="389"/>
        <v>1.533431701</v>
      </c>
      <c r="AE265" s="4">
        <f t="shared" si="389"/>
        <v>0.5622692778</v>
      </c>
      <c r="AF265" s="4">
        <f t="shared" si="389"/>
        <v>0.5777047739</v>
      </c>
      <c r="AG265" s="4">
        <f t="shared" si="389"/>
        <v>0.7394167564</v>
      </c>
      <c r="AH265" s="4">
        <f t="shared" si="389"/>
        <v>0.6543424186</v>
      </c>
      <c r="AI265" s="4">
        <f t="shared" si="389"/>
        <v>1.522856234</v>
      </c>
      <c r="AJ265" s="4">
        <f t="shared" si="389"/>
        <v>0</v>
      </c>
      <c r="AK265" s="4">
        <f t="shared" si="389"/>
        <v>1.868824372</v>
      </c>
      <c r="AL265" s="4"/>
      <c r="AM265" s="4">
        <f t="shared" si="138"/>
        <v>1.292727065</v>
      </c>
      <c r="AN265" s="4"/>
      <c r="AO265" s="4">
        <f t="shared" ref="AO265:BH265" si="390">AO165/$E65</f>
        <v>0.8334681251</v>
      </c>
      <c r="AP265" s="4">
        <f t="shared" si="390"/>
        <v>1.132031539</v>
      </c>
      <c r="AQ265" s="4">
        <f t="shared" si="390"/>
        <v>0.1085878071</v>
      </c>
      <c r="AR265" s="4">
        <f t="shared" si="390"/>
        <v>0.7890977214</v>
      </c>
      <c r="AS265" s="4">
        <f t="shared" si="390"/>
        <v>19.65462789</v>
      </c>
      <c r="AT265" s="4">
        <f t="shared" si="390"/>
        <v>0</v>
      </c>
      <c r="AU265" s="4">
        <f t="shared" si="390"/>
        <v>29.62687902</v>
      </c>
      <c r="AV265" s="4">
        <f t="shared" si="390"/>
        <v>31.99104254</v>
      </c>
      <c r="AW265" s="4">
        <f t="shared" si="390"/>
        <v>0</v>
      </c>
      <c r="AX265" s="4">
        <f t="shared" si="390"/>
        <v>0</v>
      </c>
      <c r="AY265" s="4">
        <f t="shared" si="390"/>
        <v>0</v>
      </c>
      <c r="AZ265" s="4">
        <f t="shared" si="390"/>
        <v>0</v>
      </c>
      <c r="BA265" s="4">
        <f t="shared" si="390"/>
        <v>0</v>
      </c>
      <c r="BB265" s="4">
        <f t="shared" si="390"/>
        <v>0</v>
      </c>
      <c r="BC265" s="4">
        <f t="shared" si="390"/>
        <v>0</v>
      </c>
      <c r="BD265" s="4">
        <f t="shared" si="390"/>
        <v>0</v>
      </c>
      <c r="BE265" s="4">
        <f t="shared" si="390"/>
        <v>0</v>
      </c>
      <c r="BF265" s="4">
        <f t="shared" si="390"/>
        <v>0</v>
      </c>
      <c r="BG265" s="4">
        <f t="shared" si="390"/>
        <v>0</v>
      </c>
      <c r="BH265" s="4">
        <f t="shared" si="390"/>
        <v>0.7394167564</v>
      </c>
      <c r="BI265" s="4"/>
      <c r="BJ265" s="4">
        <f t="shared" ref="BJ265:BV265" si="391">BJ165/$E65</f>
        <v>0</v>
      </c>
      <c r="BK265" s="4">
        <f t="shared" si="391"/>
        <v>1.083019851</v>
      </c>
      <c r="BL265" s="4">
        <f t="shared" si="391"/>
        <v>0</v>
      </c>
      <c r="BM265" s="4">
        <f t="shared" si="391"/>
        <v>0</v>
      </c>
      <c r="BN265" s="4">
        <f t="shared" si="391"/>
        <v>0</v>
      </c>
      <c r="BO265" s="4">
        <f t="shared" si="391"/>
        <v>0</v>
      </c>
      <c r="BP265" s="4">
        <f t="shared" si="391"/>
        <v>0</v>
      </c>
      <c r="BQ265" s="4">
        <f t="shared" si="391"/>
        <v>0</v>
      </c>
      <c r="BR265" s="4">
        <f t="shared" si="391"/>
        <v>0.04941405721</v>
      </c>
      <c r="BS265" s="4">
        <f t="shared" si="391"/>
        <v>0</v>
      </c>
      <c r="BT265" s="4">
        <f t="shared" si="391"/>
        <v>4.664141244</v>
      </c>
      <c r="BU265" s="4">
        <f t="shared" si="391"/>
        <v>4.222049691</v>
      </c>
      <c r="BV265" s="4">
        <f t="shared" si="391"/>
        <v>0.3039948866</v>
      </c>
      <c r="BW265" s="4"/>
      <c r="BX265" s="4">
        <f t="shared" ref="BX265:CG265" si="392">BX165/$E65</f>
        <v>0</v>
      </c>
      <c r="BY265" s="4">
        <f t="shared" si="392"/>
        <v>0</v>
      </c>
      <c r="BZ265" s="4">
        <f t="shared" si="392"/>
        <v>0</v>
      </c>
      <c r="CA265" s="4">
        <f t="shared" si="392"/>
        <v>0</v>
      </c>
      <c r="CB265" s="4">
        <f t="shared" si="392"/>
        <v>0.1416703208</v>
      </c>
      <c r="CC265" s="4">
        <f t="shared" si="392"/>
        <v>0</v>
      </c>
      <c r="CD265" s="4">
        <f t="shared" si="392"/>
        <v>0</v>
      </c>
      <c r="CE265" s="4">
        <f t="shared" si="392"/>
        <v>0</v>
      </c>
      <c r="CF265" s="4">
        <f t="shared" si="392"/>
        <v>0</v>
      </c>
      <c r="CG265" s="4">
        <f t="shared" si="392"/>
        <v>0</v>
      </c>
      <c r="CH265" s="4"/>
      <c r="CI265" s="4">
        <f t="shared" si="167"/>
        <v>0</v>
      </c>
      <c r="CJ265" s="4">
        <f t="shared" si="173"/>
        <v>0</v>
      </c>
      <c r="CK265" s="4"/>
      <c r="CL265" s="4">
        <f t="shared" ref="CL265:CN265" si="393">CL165/$E65</f>
        <v>0</v>
      </c>
      <c r="CM265" s="4">
        <f t="shared" si="393"/>
        <v>0</v>
      </c>
      <c r="CN265" s="4">
        <f t="shared" si="393"/>
        <v>0</v>
      </c>
    </row>
    <row r="266" ht="15.75" customHeight="1">
      <c r="A266" s="16"/>
      <c r="B266" s="4" t="s">
        <v>219</v>
      </c>
      <c r="C266" s="4">
        <f t="shared" ref="C266:AK266" si="394">C166/$E66</f>
        <v>0.07866652682</v>
      </c>
      <c r="D266" s="4">
        <f t="shared" si="394"/>
        <v>0</v>
      </c>
      <c r="E266" s="4">
        <f t="shared" si="394"/>
        <v>0.0597465775</v>
      </c>
      <c r="F266" s="4">
        <f t="shared" si="394"/>
        <v>0.0365326634</v>
      </c>
      <c r="G266" s="4">
        <f t="shared" si="394"/>
        <v>0.05776607948</v>
      </c>
      <c r="H266" s="4">
        <f t="shared" si="394"/>
        <v>0</v>
      </c>
      <c r="I266" s="4">
        <f t="shared" si="394"/>
        <v>0</v>
      </c>
      <c r="J266" s="4">
        <f t="shared" si="394"/>
        <v>0.031585081</v>
      </c>
      <c r="K266" s="4">
        <f t="shared" si="394"/>
        <v>0.1111389695</v>
      </c>
      <c r="L266" s="4">
        <f t="shared" si="394"/>
        <v>0.04506398827</v>
      </c>
      <c r="M266" s="4">
        <f t="shared" si="394"/>
        <v>0.05840404757</v>
      </c>
      <c r="N266" s="4">
        <f t="shared" si="394"/>
        <v>0.01092037552</v>
      </c>
      <c r="O266" s="4">
        <f t="shared" si="394"/>
        <v>0.09901358013</v>
      </c>
      <c r="P266" s="4">
        <f t="shared" si="394"/>
        <v>0.03182981302</v>
      </c>
      <c r="Q266" s="4">
        <f t="shared" si="394"/>
        <v>0.03853913298</v>
      </c>
      <c r="R266" s="4">
        <f t="shared" si="394"/>
        <v>0</v>
      </c>
      <c r="S266" s="4">
        <f t="shared" si="394"/>
        <v>0</v>
      </c>
      <c r="T266" s="4">
        <f t="shared" si="394"/>
        <v>0</v>
      </c>
      <c r="U266" s="4">
        <f t="shared" si="394"/>
        <v>0</v>
      </c>
      <c r="V266" s="4">
        <f t="shared" si="394"/>
        <v>0.08032870673</v>
      </c>
      <c r="W266" s="4">
        <f t="shared" si="394"/>
        <v>0.02924597566</v>
      </c>
      <c r="X266" s="4">
        <f t="shared" si="394"/>
        <v>0.2222523004</v>
      </c>
      <c r="Y266" s="4">
        <f t="shared" si="394"/>
        <v>0.01175812485</v>
      </c>
      <c r="Z266" s="4">
        <f t="shared" si="394"/>
        <v>0.08331976486</v>
      </c>
      <c r="AA266" s="4">
        <f t="shared" si="394"/>
        <v>0</v>
      </c>
      <c r="AB266" s="4">
        <f t="shared" si="394"/>
        <v>0.04848524199</v>
      </c>
      <c r="AC266" s="4">
        <f t="shared" si="394"/>
        <v>0.09191335488</v>
      </c>
      <c r="AD266" s="4">
        <f t="shared" si="394"/>
        <v>0.1523751492</v>
      </c>
      <c r="AE266" s="4">
        <f t="shared" si="394"/>
        <v>0</v>
      </c>
      <c r="AF266" s="4">
        <f t="shared" si="394"/>
        <v>0</v>
      </c>
      <c r="AG266" s="4">
        <f t="shared" si="394"/>
        <v>0.03083257167</v>
      </c>
      <c r="AH266" s="4">
        <f t="shared" si="394"/>
        <v>0.08144215417</v>
      </c>
      <c r="AI266" s="4">
        <f t="shared" si="394"/>
        <v>0.1022716792</v>
      </c>
      <c r="AJ266" s="4">
        <f t="shared" si="394"/>
        <v>0</v>
      </c>
      <c r="AK266" s="4">
        <f t="shared" si="394"/>
        <v>0.1026449371</v>
      </c>
      <c r="AL266" s="4"/>
      <c r="AM266" s="4">
        <f t="shared" si="138"/>
        <v>0.0913806049</v>
      </c>
      <c r="AN266" s="4"/>
      <c r="AO266" s="4">
        <f t="shared" ref="AO266:BH266" si="395">AO166/$E66</f>
        <v>0</v>
      </c>
      <c r="AP266" s="4">
        <f t="shared" si="395"/>
        <v>0.07206675357</v>
      </c>
      <c r="AQ266" s="4">
        <f t="shared" si="395"/>
        <v>0.05471841667</v>
      </c>
      <c r="AR266" s="4">
        <f t="shared" si="395"/>
        <v>0.06299601936</v>
      </c>
      <c r="AS266" s="4">
        <f t="shared" si="395"/>
        <v>15.3760702</v>
      </c>
      <c r="AT266" s="4">
        <f t="shared" si="395"/>
        <v>0</v>
      </c>
      <c r="AU266" s="4">
        <f t="shared" si="395"/>
        <v>21.23157875</v>
      </c>
      <c r="AV266" s="4">
        <f t="shared" si="395"/>
        <v>19.66254818</v>
      </c>
      <c r="AW266" s="4">
        <f t="shared" si="395"/>
        <v>0</v>
      </c>
      <c r="AX266" s="4">
        <f t="shared" si="395"/>
        <v>0</v>
      </c>
      <c r="AY266" s="4">
        <f t="shared" si="395"/>
        <v>0</v>
      </c>
      <c r="AZ266" s="4">
        <f t="shared" si="395"/>
        <v>0</v>
      </c>
      <c r="BA266" s="4">
        <f t="shared" si="395"/>
        <v>0</v>
      </c>
      <c r="BB266" s="4">
        <f t="shared" si="395"/>
        <v>0</v>
      </c>
      <c r="BC266" s="4">
        <f t="shared" si="395"/>
        <v>0</v>
      </c>
      <c r="BD266" s="4">
        <f t="shared" si="395"/>
        <v>0</v>
      </c>
      <c r="BE266" s="4">
        <f t="shared" si="395"/>
        <v>0</v>
      </c>
      <c r="BF266" s="4">
        <f t="shared" si="395"/>
        <v>0</v>
      </c>
      <c r="BG266" s="4">
        <f t="shared" si="395"/>
        <v>0</v>
      </c>
      <c r="BH266" s="4">
        <f t="shared" si="395"/>
        <v>0.03354393606</v>
      </c>
      <c r="BI266" s="4"/>
      <c r="BJ266" s="4">
        <f t="shared" ref="BJ266:BV266" si="396">BJ166/$E66</f>
        <v>0</v>
      </c>
      <c r="BK266" s="4">
        <f t="shared" si="396"/>
        <v>0.1508151907</v>
      </c>
      <c r="BL266" s="4">
        <f t="shared" si="396"/>
        <v>0</v>
      </c>
      <c r="BM266" s="4">
        <f t="shared" si="396"/>
        <v>0</v>
      </c>
      <c r="BN266" s="4">
        <f t="shared" si="396"/>
        <v>0</v>
      </c>
      <c r="BO266" s="4">
        <f t="shared" si="396"/>
        <v>0</v>
      </c>
      <c r="BP266" s="4">
        <f t="shared" si="396"/>
        <v>0</v>
      </c>
      <c r="BQ266" s="4">
        <f t="shared" si="396"/>
        <v>0</v>
      </c>
      <c r="BR266" s="4">
        <f t="shared" si="396"/>
        <v>0</v>
      </c>
      <c r="BS266" s="4">
        <f t="shared" si="396"/>
        <v>0</v>
      </c>
      <c r="BT266" s="4">
        <f t="shared" si="396"/>
        <v>0.1534486404</v>
      </c>
      <c r="BU266" s="4">
        <f t="shared" si="396"/>
        <v>0.07349252568</v>
      </c>
      <c r="BV266" s="4">
        <f t="shared" si="396"/>
        <v>0.02118247186</v>
      </c>
      <c r="BW266" s="4"/>
      <c r="BX266" s="4">
        <f t="shared" ref="BX266:CG266" si="397">BX166/$E66</f>
        <v>0</v>
      </c>
      <c r="BY266" s="4">
        <f t="shared" si="397"/>
        <v>0</v>
      </c>
      <c r="BZ266" s="4">
        <f t="shared" si="397"/>
        <v>0</v>
      </c>
      <c r="CA266" s="4">
        <f t="shared" si="397"/>
        <v>0</v>
      </c>
      <c r="CB266" s="4">
        <f t="shared" si="397"/>
        <v>0</v>
      </c>
      <c r="CC266" s="4">
        <f t="shared" si="397"/>
        <v>0</v>
      </c>
      <c r="CD266" s="4">
        <f t="shared" si="397"/>
        <v>0</v>
      </c>
      <c r="CE266" s="4">
        <f t="shared" si="397"/>
        <v>0</v>
      </c>
      <c r="CF266" s="4">
        <f t="shared" si="397"/>
        <v>0</v>
      </c>
      <c r="CG266" s="4">
        <f t="shared" si="397"/>
        <v>0</v>
      </c>
      <c r="CH266" s="4"/>
      <c r="CI266" s="4">
        <f t="shared" si="167"/>
        <v>0</v>
      </c>
      <c r="CJ266" s="4">
        <f t="shared" si="173"/>
        <v>0</v>
      </c>
      <c r="CK266" s="4"/>
      <c r="CL266" s="4">
        <f t="shared" ref="CL266:CN266" si="398">CL166/$E66</f>
        <v>0</v>
      </c>
      <c r="CM266" s="4">
        <f t="shared" si="398"/>
        <v>0</v>
      </c>
      <c r="CN266" s="4">
        <f t="shared" si="398"/>
        <v>0</v>
      </c>
    </row>
    <row r="267" ht="15.75" customHeight="1">
      <c r="A267" s="8" t="s">
        <v>61</v>
      </c>
      <c r="B267" s="4" t="s">
        <v>258</v>
      </c>
      <c r="C267" s="4" t="str">
        <f t="shared" ref="C267:AK267" si="399">C167/$E67</f>
        <v>#DIV/0!</v>
      </c>
      <c r="D267" s="4" t="str">
        <f t="shared" si="399"/>
        <v>#DIV/0!</v>
      </c>
      <c r="E267" s="4" t="str">
        <f t="shared" si="399"/>
        <v>#DIV/0!</v>
      </c>
      <c r="F267" s="4" t="str">
        <f t="shared" si="399"/>
        <v>#DIV/0!</v>
      </c>
      <c r="G267" s="4" t="str">
        <f t="shared" si="399"/>
        <v>#DIV/0!</v>
      </c>
      <c r="H267" s="4" t="str">
        <f t="shared" si="399"/>
        <v>#DIV/0!</v>
      </c>
      <c r="I267" s="4" t="str">
        <f t="shared" si="399"/>
        <v>#DIV/0!</v>
      </c>
      <c r="J267" s="4" t="str">
        <f t="shared" si="399"/>
        <v>#DIV/0!</v>
      </c>
      <c r="K267" s="4" t="str">
        <f t="shared" si="399"/>
        <v>#DIV/0!</v>
      </c>
      <c r="L267" s="4" t="str">
        <f t="shared" si="399"/>
        <v>#DIV/0!</v>
      </c>
      <c r="M267" s="4" t="str">
        <f t="shared" si="399"/>
        <v>#DIV/0!</v>
      </c>
      <c r="N267" s="4" t="str">
        <f t="shared" si="399"/>
        <v>#DIV/0!</v>
      </c>
      <c r="O267" s="4" t="str">
        <f t="shared" si="399"/>
        <v>#DIV/0!</v>
      </c>
      <c r="P267" s="4" t="str">
        <f t="shared" si="399"/>
        <v>#DIV/0!</v>
      </c>
      <c r="Q267" s="4" t="str">
        <f t="shared" si="399"/>
        <v>#DIV/0!</v>
      </c>
      <c r="R267" s="4" t="str">
        <f t="shared" si="399"/>
        <v>#DIV/0!</v>
      </c>
      <c r="S267" s="4" t="str">
        <f t="shared" si="399"/>
        <v>#DIV/0!</v>
      </c>
      <c r="T267" s="4" t="str">
        <f t="shared" si="399"/>
        <v>#DIV/0!</v>
      </c>
      <c r="U267" s="4" t="str">
        <f t="shared" si="399"/>
        <v>#DIV/0!</v>
      </c>
      <c r="V267" s="4" t="str">
        <f t="shared" si="399"/>
        <v>#DIV/0!</v>
      </c>
      <c r="W267" s="4" t="str">
        <f t="shared" si="399"/>
        <v>#DIV/0!</v>
      </c>
      <c r="X267" s="4" t="str">
        <f t="shared" si="399"/>
        <v>#DIV/0!</v>
      </c>
      <c r="Y267" s="4" t="str">
        <f t="shared" si="399"/>
        <v>#DIV/0!</v>
      </c>
      <c r="Z267" s="4" t="str">
        <f t="shared" si="399"/>
        <v>#DIV/0!</v>
      </c>
      <c r="AA267" s="4" t="str">
        <f t="shared" si="399"/>
        <v>#DIV/0!</v>
      </c>
      <c r="AB267" s="4" t="str">
        <f t="shared" si="399"/>
        <v>#DIV/0!</v>
      </c>
      <c r="AC267" s="4" t="str">
        <f t="shared" si="399"/>
        <v>#DIV/0!</v>
      </c>
      <c r="AD267" s="4" t="str">
        <f t="shared" si="399"/>
        <v>#DIV/0!</v>
      </c>
      <c r="AE267" s="4" t="str">
        <f t="shared" si="399"/>
        <v>#DIV/0!</v>
      </c>
      <c r="AF267" s="4" t="str">
        <f t="shared" si="399"/>
        <v>#DIV/0!</v>
      </c>
      <c r="AG267" s="4" t="str">
        <f t="shared" si="399"/>
        <v>#DIV/0!</v>
      </c>
      <c r="AH267" s="4" t="str">
        <f t="shared" si="399"/>
        <v>#DIV/0!</v>
      </c>
      <c r="AI267" s="4" t="str">
        <f t="shared" si="399"/>
        <v>#DIV/0!</v>
      </c>
      <c r="AJ267" s="4" t="str">
        <f t="shared" si="399"/>
        <v>#DIV/0!</v>
      </c>
      <c r="AK267" s="4" t="str">
        <f t="shared" si="399"/>
        <v>#DIV/0!</v>
      </c>
      <c r="AL267" s="4"/>
      <c r="AM267" s="4" t="str">
        <f t="shared" si="138"/>
        <v>#DIV/0!</v>
      </c>
      <c r="AN267" s="4"/>
      <c r="AO267" s="4" t="str">
        <f t="shared" ref="AO267:BH267" si="400">AO167/$E67</f>
        <v>#DIV/0!</v>
      </c>
      <c r="AP267" s="4" t="str">
        <f t="shared" si="400"/>
        <v>#DIV/0!</v>
      </c>
      <c r="AQ267" s="4" t="str">
        <f t="shared" si="400"/>
        <v>#DIV/0!</v>
      </c>
      <c r="AR267" s="4" t="str">
        <f t="shared" si="400"/>
        <v>#DIV/0!</v>
      </c>
      <c r="AS267" s="4" t="str">
        <f t="shared" si="400"/>
        <v>#DIV/0!</v>
      </c>
      <c r="AT267" s="4" t="str">
        <f t="shared" si="400"/>
        <v>#DIV/0!</v>
      </c>
      <c r="AU267" s="4" t="str">
        <f t="shared" si="400"/>
        <v>#DIV/0!</v>
      </c>
      <c r="AV267" s="4" t="str">
        <f t="shared" si="400"/>
        <v>#DIV/0!</v>
      </c>
      <c r="AW267" s="4" t="str">
        <f t="shared" si="400"/>
        <v>#DIV/0!</v>
      </c>
      <c r="AX267" s="4" t="str">
        <f t="shared" si="400"/>
        <v>#DIV/0!</v>
      </c>
      <c r="AY267" s="4" t="str">
        <f t="shared" si="400"/>
        <v>#DIV/0!</v>
      </c>
      <c r="AZ267" s="4" t="str">
        <f t="shared" si="400"/>
        <v>#DIV/0!</v>
      </c>
      <c r="BA267" s="4" t="str">
        <f t="shared" si="400"/>
        <v>#DIV/0!</v>
      </c>
      <c r="BB267" s="4" t="str">
        <f t="shared" si="400"/>
        <v>#DIV/0!</v>
      </c>
      <c r="BC267" s="4" t="str">
        <f t="shared" si="400"/>
        <v>#DIV/0!</v>
      </c>
      <c r="BD267" s="4" t="str">
        <f t="shared" si="400"/>
        <v>#DIV/0!</v>
      </c>
      <c r="BE267" s="4" t="str">
        <f t="shared" si="400"/>
        <v>#DIV/0!</v>
      </c>
      <c r="BF267" s="4" t="str">
        <f t="shared" si="400"/>
        <v>#DIV/0!</v>
      </c>
      <c r="BG267" s="4" t="str">
        <f t="shared" si="400"/>
        <v>#DIV/0!</v>
      </c>
      <c r="BH267" s="4" t="str">
        <f t="shared" si="400"/>
        <v>#DIV/0!</v>
      </c>
      <c r="BI267" s="4"/>
      <c r="BJ267" s="4" t="str">
        <f t="shared" ref="BJ267:BV267" si="401">BJ167/$E67</f>
        <v>#DIV/0!</v>
      </c>
      <c r="BK267" s="4" t="str">
        <f t="shared" si="401"/>
        <v>#DIV/0!</v>
      </c>
      <c r="BL267" s="4" t="str">
        <f t="shared" si="401"/>
        <v>#DIV/0!</v>
      </c>
      <c r="BM267" s="4" t="str">
        <f t="shared" si="401"/>
        <v>#DIV/0!</v>
      </c>
      <c r="BN267" s="4" t="str">
        <f t="shared" si="401"/>
        <v>#DIV/0!</v>
      </c>
      <c r="BO267" s="4" t="str">
        <f t="shared" si="401"/>
        <v>#DIV/0!</v>
      </c>
      <c r="BP267" s="4" t="str">
        <f t="shared" si="401"/>
        <v>#DIV/0!</v>
      </c>
      <c r="BQ267" s="4" t="str">
        <f t="shared" si="401"/>
        <v>#DIV/0!</v>
      </c>
      <c r="BR267" s="4" t="str">
        <f t="shared" si="401"/>
        <v>#DIV/0!</v>
      </c>
      <c r="BS267" s="4" t="str">
        <f t="shared" si="401"/>
        <v>#DIV/0!</v>
      </c>
      <c r="BT267" s="4" t="str">
        <f t="shared" si="401"/>
        <v>#DIV/0!</v>
      </c>
      <c r="BU267" s="4" t="str">
        <f t="shared" si="401"/>
        <v>#DIV/0!</v>
      </c>
      <c r="BV267" s="4" t="str">
        <f t="shared" si="401"/>
        <v>#DIV/0!</v>
      </c>
      <c r="BW267" s="4"/>
      <c r="BX267" s="4" t="str">
        <f t="shared" ref="BX267:CG267" si="402">BX167/$E67</f>
        <v>#DIV/0!</v>
      </c>
      <c r="BY267" s="4" t="str">
        <f t="shared" si="402"/>
        <v>#DIV/0!</v>
      </c>
      <c r="BZ267" s="4" t="str">
        <f t="shared" si="402"/>
        <v>#DIV/0!</v>
      </c>
      <c r="CA267" s="4" t="str">
        <f t="shared" si="402"/>
        <v>#DIV/0!</v>
      </c>
      <c r="CB267" s="4" t="str">
        <f t="shared" si="402"/>
        <v>#DIV/0!</v>
      </c>
      <c r="CC267" s="4" t="str">
        <f t="shared" si="402"/>
        <v>#DIV/0!</v>
      </c>
      <c r="CD267" s="4" t="str">
        <f t="shared" si="402"/>
        <v>#DIV/0!</v>
      </c>
      <c r="CE267" s="4" t="str">
        <f t="shared" si="402"/>
        <v>#DIV/0!</v>
      </c>
      <c r="CF267" s="4" t="str">
        <f t="shared" si="402"/>
        <v>#DIV/0!</v>
      </c>
      <c r="CG267" s="4" t="str">
        <f t="shared" si="402"/>
        <v>#DIV/0!</v>
      </c>
      <c r="CH267" s="4"/>
      <c r="CI267" s="4" t="str">
        <f t="shared" si="167"/>
        <v>#DIV/0!</v>
      </c>
      <c r="CJ267" s="4" t="str">
        <f t="shared" si="173"/>
        <v>#DIV/0!</v>
      </c>
      <c r="CK267" s="4"/>
      <c r="CL267" s="4" t="str">
        <f t="shared" ref="CL267:CN267" si="403">CL167/$E67</f>
        <v>#DIV/0!</v>
      </c>
      <c r="CM267" s="4" t="str">
        <f t="shared" si="403"/>
        <v>#DIV/0!</v>
      </c>
      <c r="CN267" s="4" t="str">
        <f t="shared" si="403"/>
        <v>#DIV/0!</v>
      </c>
    </row>
    <row r="268" ht="15.75" customHeight="1">
      <c r="A268" s="15"/>
      <c r="B268" s="4" t="s">
        <v>259</v>
      </c>
      <c r="C268" s="4" t="str">
        <f t="shared" ref="C268:AK268" si="404">C168/$E68</f>
        <v>#DIV/0!</v>
      </c>
      <c r="D268" s="4" t="str">
        <f t="shared" si="404"/>
        <v>#DIV/0!</v>
      </c>
      <c r="E268" s="4" t="str">
        <f t="shared" si="404"/>
        <v>#DIV/0!</v>
      </c>
      <c r="F268" s="4" t="str">
        <f t="shared" si="404"/>
        <v>#DIV/0!</v>
      </c>
      <c r="G268" s="4" t="str">
        <f t="shared" si="404"/>
        <v>#DIV/0!</v>
      </c>
      <c r="H268" s="4" t="str">
        <f t="shared" si="404"/>
        <v>#DIV/0!</v>
      </c>
      <c r="I268" s="4" t="str">
        <f t="shared" si="404"/>
        <v>#DIV/0!</v>
      </c>
      <c r="J268" s="4" t="str">
        <f t="shared" si="404"/>
        <v>#DIV/0!</v>
      </c>
      <c r="K268" s="4" t="str">
        <f t="shared" si="404"/>
        <v>#DIV/0!</v>
      </c>
      <c r="L268" s="4" t="str">
        <f t="shared" si="404"/>
        <v>#DIV/0!</v>
      </c>
      <c r="M268" s="4" t="str">
        <f t="shared" si="404"/>
        <v>#DIV/0!</v>
      </c>
      <c r="N268" s="4" t="str">
        <f t="shared" si="404"/>
        <v>#DIV/0!</v>
      </c>
      <c r="O268" s="4" t="str">
        <f t="shared" si="404"/>
        <v>#DIV/0!</v>
      </c>
      <c r="P268" s="4" t="str">
        <f t="shared" si="404"/>
        <v>#DIV/0!</v>
      </c>
      <c r="Q268" s="4" t="str">
        <f t="shared" si="404"/>
        <v>#DIV/0!</v>
      </c>
      <c r="R268" s="4" t="str">
        <f t="shared" si="404"/>
        <v>#DIV/0!</v>
      </c>
      <c r="S268" s="4" t="str">
        <f t="shared" si="404"/>
        <v>#DIV/0!</v>
      </c>
      <c r="T268" s="4" t="str">
        <f t="shared" si="404"/>
        <v>#DIV/0!</v>
      </c>
      <c r="U268" s="4" t="str">
        <f t="shared" si="404"/>
        <v>#DIV/0!</v>
      </c>
      <c r="V268" s="4" t="str">
        <f t="shared" si="404"/>
        <v>#DIV/0!</v>
      </c>
      <c r="W268" s="4" t="str">
        <f t="shared" si="404"/>
        <v>#DIV/0!</v>
      </c>
      <c r="X268" s="4" t="str">
        <f t="shared" si="404"/>
        <v>#DIV/0!</v>
      </c>
      <c r="Y268" s="4" t="str">
        <f t="shared" si="404"/>
        <v>#DIV/0!</v>
      </c>
      <c r="Z268" s="4" t="str">
        <f t="shared" si="404"/>
        <v>#DIV/0!</v>
      </c>
      <c r="AA268" s="4" t="str">
        <f t="shared" si="404"/>
        <v>#DIV/0!</v>
      </c>
      <c r="AB268" s="4" t="str">
        <f t="shared" si="404"/>
        <v>#DIV/0!</v>
      </c>
      <c r="AC268" s="4" t="str">
        <f t="shared" si="404"/>
        <v>#DIV/0!</v>
      </c>
      <c r="AD268" s="4" t="str">
        <f t="shared" si="404"/>
        <v>#DIV/0!</v>
      </c>
      <c r="AE268" s="4" t="str">
        <f t="shared" si="404"/>
        <v>#DIV/0!</v>
      </c>
      <c r="AF268" s="4" t="str">
        <f t="shared" si="404"/>
        <v>#DIV/0!</v>
      </c>
      <c r="AG268" s="4" t="str">
        <f t="shared" si="404"/>
        <v>#DIV/0!</v>
      </c>
      <c r="AH268" s="4" t="str">
        <f t="shared" si="404"/>
        <v>#DIV/0!</v>
      </c>
      <c r="AI268" s="4" t="str">
        <f t="shared" si="404"/>
        <v>#DIV/0!</v>
      </c>
      <c r="AJ268" s="4" t="str">
        <f t="shared" si="404"/>
        <v>#DIV/0!</v>
      </c>
      <c r="AK268" s="4" t="str">
        <f t="shared" si="404"/>
        <v>#DIV/0!</v>
      </c>
      <c r="AL268" s="4"/>
      <c r="AM268" s="4" t="str">
        <f t="shared" si="138"/>
        <v>#DIV/0!</v>
      </c>
      <c r="AN268" s="4"/>
      <c r="AO268" s="4" t="str">
        <f t="shared" ref="AO268:BH268" si="405">AO168/$E68</f>
        <v>#DIV/0!</v>
      </c>
      <c r="AP268" s="4" t="str">
        <f t="shared" si="405"/>
        <v>#DIV/0!</v>
      </c>
      <c r="AQ268" s="4" t="str">
        <f t="shared" si="405"/>
        <v>#DIV/0!</v>
      </c>
      <c r="AR268" s="4" t="str">
        <f t="shared" si="405"/>
        <v>#DIV/0!</v>
      </c>
      <c r="AS268" s="4" t="str">
        <f t="shared" si="405"/>
        <v>#DIV/0!</v>
      </c>
      <c r="AT268" s="4" t="str">
        <f t="shared" si="405"/>
        <v>#DIV/0!</v>
      </c>
      <c r="AU268" s="4" t="str">
        <f t="shared" si="405"/>
        <v>#DIV/0!</v>
      </c>
      <c r="AV268" s="4" t="str">
        <f t="shared" si="405"/>
        <v>#DIV/0!</v>
      </c>
      <c r="AW268" s="4" t="str">
        <f t="shared" si="405"/>
        <v>#DIV/0!</v>
      </c>
      <c r="AX268" s="4" t="str">
        <f t="shared" si="405"/>
        <v>#DIV/0!</v>
      </c>
      <c r="AY268" s="4" t="str">
        <f t="shared" si="405"/>
        <v>#DIV/0!</v>
      </c>
      <c r="AZ268" s="4" t="str">
        <f t="shared" si="405"/>
        <v>#DIV/0!</v>
      </c>
      <c r="BA268" s="4" t="str">
        <f t="shared" si="405"/>
        <v>#DIV/0!</v>
      </c>
      <c r="BB268" s="4" t="str">
        <f t="shared" si="405"/>
        <v>#DIV/0!</v>
      </c>
      <c r="BC268" s="4" t="str">
        <f t="shared" si="405"/>
        <v>#DIV/0!</v>
      </c>
      <c r="BD268" s="4" t="str">
        <f t="shared" si="405"/>
        <v>#DIV/0!</v>
      </c>
      <c r="BE268" s="4" t="str">
        <f t="shared" si="405"/>
        <v>#DIV/0!</v>
      </c>
      <c r="BF268" s="4" t="str">
        <f t="shared" si="405"/>
        <v>#DIV/0!</v>
      </c>
      <c r="BG268" s="4" t="str">
        <f t="shared" si="405"/>
        <v>#DIV/0!</v>
      </c>
      <c r="BH268" s="4" t="str">
        <f t="shared" si="405"/>
        <v>#DIV/0!</v>
      </c>
      <c r="BI268" s="4"/>
      <c r="BJ268" s="4" t="str">
        <f t="shared" ref="BJ268:BV268" si="406">BJ168/$E68</f>
        <v>#DIV/0!</v>
      </c>
      <c r="BK268" s="4" t="str">
        <f t="shared" si="406"/>
        <v>#DIV/0!</v>
      </c>
      <c r="BL268" s="4" t="str">
        <f t="shared" si="406"/>
        <v>#DIV/0!</v>
      </c>
      <c r="BM268" s="4" t="str">
        <f t="shared" si="406"/>
        <v>#DIV/0!</v>
      </c>
      <c r="BN268" s="4" t="str">
        <f t="shared" si="406"/>
        <v>#DIV/0!</v>
      </c>
      <c r="BO268" s="4" t="str">
        <f t="shared" si="406"/>
        <v>#DIV/0!</v>
      </c>
      <c r="BP268" s="4" t="str">
        <f t="shared" si="406"/>
        <v>#DIV/0!</v>
      </c>
      <c r="BQ268" s="4" t="str">
        <f t="shared" si="406"/>
        <v>#DIV/0!</v>
      </c>
      <c r="BR268" s="4" t="str">
        <f t="shared" si="406"/>
        <v>#DIV/0!</v>
      </c>
      <c r="BS268" s="4" t="str">
        <f t="shared" si="406"/>
        <v>#DIV/0!</v>
      </c>
      <c r="BT268" s="4" t="str">
        <f t="shared" si="406"/>
        <v>#DIV/0!</v>
      </c>
      <c r="BU268" s="4" t="str">
        <f t="shared" si="406"/>
        <v>#DIV/0!</v>
      </c>
      <c r="BV268" s="4" t="str">
        <f t="shared" si="406"/>
        <v>#DIV/0!</v>
      </c>
      <c r="BW268" s="4"/>
      <c r="BX268" s="4" t="str">
        <f t="shared" ref="BX268:CG268" si="407">BX168/$E68</f>
        <v>#DIV/0!</v>
      </c>
      <c r="BY268" s="4" t="str">
        <f t="shared" si="407"/>
        <v>#DIV/0!</v>
      </c>
      <c r="BZ268" s="4" t="str">
        <f t="shared" si="407"/>
        <v>#DIV/0!</v>
      </c>
      <c r="CA268" s="4" t="str">
        <f t="shared" si="407"/>
        <v>#DIV/0!</v>
      </c>
      <c r="CB268" s="4" t="str">
        <f t="shared" si="407"/>
        <v>#DIV/0!</v>
      </c>
      <c r="CC268" s="4" t="str">
        <f t="shared" si="407"/>
        <v>#DIV/0!</v>
      </c>
      <c r="CD268" s="4" t="str">
        <f t="shared" si="407"/>
        <v>#DIV/0!</v>
      </c>
      <c r="CE268" s="4" t="str">
        <f t="shared" si="407"/>
        <v>#DIV/0!</v>
      </c>
      <c r="CF268" s="4" t="str">
        <f t="shared" si="407"/>
        <v>#DIV/0!</v>
      </c>
      <c r="CG268" s="4" t="str">
        <f t="shared" si="407"/>
        <v>#DIV/0!</v>
      </c>
      <c r="CH268" s="4"/>
      <c r="CI268" s="4" t="str">
        <f t="shared" si="167"/>
        <v>#DIV/0!</v>
      </c>
      <c r="CJ268" s="4" t="str">
        <f t="shared" si="173"/>
        <v>#DIV/0!</v>
      </c>
      <c r="CK268" s="4"/>
      <c r="CL268" s="4" t="str">
        <f t="shared" ref="CL268:CN268" si="408">CL168/$E68</f>
        <v>#DIV/0!</v>
      </c>
      <c r="CM268" s="4" t="str">
        <f t="shared" si="408"/>
        <v>#DIV/0!</v>
      </c>
      <c r="CN268" s="4" t="str">
        <f t="shared" si="408"/>
        <v>#DIV/0!</v>
      </c>
    </row>
    <row r="269" ht="15.75" customHeight="1">
      <c r="A269" s="15"/>
      <c r="B269" s="4" t="s">
        <v>260</v>
      </c>
      <c r="C269" s="4" t="str">
        <f t="shared" ref="C269:AK269" si="409">C169/$E69</f>
        <v>#DIV/0!</v>
      </c>
      <c r="D269" s="4" t="str">
        <f t="shared" si="409"/>
        <v>#DIV/0!</v>
      </c>
      <c r="E269" s="4" t="str">
        <f t="shared" si="409"/>
        <v>#DIV/0!</v>
      </c>
      <c r="F269" s="4" t="str">
        <f t="shared" si="409"/>
        <v>#DIV/0!</v>
      </c>
      <c r="G269" s="4" t="str">
        <f t="shared" si="409"/>
        <v>#DIV/0!</v>
      </c>
      <c r="H269" s="4" t="str">
        <f t="shared" si="409"/>
        <v>#DIV/0!</v>
      </c>
      <c r="I269" s="4" t="str">
        <f t="shared" si="409"/>
        <v>#DIV/0!</v>
      </c>
      <c r="J269" s="4" t="str">
        <f t="shared" si="409"/>
        <v>#DIV/0!</v>
      </c>
      <c r="K269" s="4" t="str">
        <f t="shared" si="409"/>
        <v>#DIV/0!</v>
      </c>
      <c r="L269" s="4" t="str">
        <f t="shared" si="409"/>
        <v>#DIV/0!</v>
      </c>
      <c r="M269" s="4" t="str">
        <f t="shared" si="409"/>
        <v>#DIV/0!</v>
      </c>
      <c r="N269" s="4" t="str">
        <f t="shared" si="409"/>
        <v>#DIV/0!</v>
      </c>
      <c r="O269" s="4" t="str">
        <f t="shared" si="409"/>
        <v>#DIV/0!</v>
      </c>
      <c r="P269" s="4" t="str">
        <f t="shared" si="409"/>
        <v>#DIV/0!</v>
      </c>
      <c r="Q269" s="4" t="str">
        <f t="shared" si="409"/>
        <v>#DIV/0!</v>
      </c>
      <c r="R269" s="4" t="str">
        <f t="shared" si="409"/>
        <v>#DIV/0!</v>
      </c>
      <c r="S269" s="4" t="str">
        <f t="shared" si="409"/>
        <v>#DIV/0!</v>
      </c>
      <c r="T269" s="4" t="str">
        <f t="shared" si="409"/>
        <v>#DIV/0!</v>
      </c>
      <c r="U269" s="4" t="str">
        <f t="shared" si="409"/>
        <v>#DIV/0!</v>
      </c>
      <c r="V269" s="4" t="str">
        <f t="shared" si="409"/>
        <v>#DIV/0!</v>
      </c>
      <c r="W269" s="4" t="str">
        <f t="shared" si="409"/>
        <v>#DIV/0!</v>
      </c>
      <c r="X269" s="4" t="str">
        <f t="shared" si="409"/>
        <v>#DIV/0!</v>
      </c>
      <c r="Y269" s="4" t="str">
        <f t="shared" si="409"/>
        <v>#DIV/0!</v>
      </c>
      <c r="Z269" s="4" t="str">
        <f t="shared" si="409"/>
        <v>#DIV/0!</v>
      </c>
      <c r="AA269" s="4" t="str">
        <f t="shared" si="409"/>
        <v>#DIV/0!</v>
      </c>
      <c r="AB269" s="4" t="str">
        <f t="shared" si="409"/>
        <v>#DIV/0!</v>
      </c>
      <c r="AC269" s="4" t="str">
        <f t="shared" si="409"/>
        <v>#DIV/0!</v>
      </c>
      <c r="AD269" s="4" t="str">
        <f t="shared" si="409"/>
        <v>#DIV/0!</v>
      </c>
      <c r="AE269" s="4" t="str">
        <f t="shared" si="409"/>
        <v>#DIV/0!</v>
      </c>
      <c r="AF269" s="4" t="str">
        <f t="shared" si="409"/>
        <v>#DIV/0!</v>
      </c>
      <c r="AG269" s="4" t="str">
        <f t="shared" si="409"/>
        <v>#DIV/0!</v>
      </c>
      <c r="AH269" s="4" t="str">
        <f t="shared" si="409"/>
        <v>#DIV/0!</v>
      </c>
      <c r="AI269" s="4" t="str">
        <f t="shared" si="409"/>
        <v>#DIV/0!</v>
      </c>
      <c r="AJ269" s="4" t="str">
        <f t="shared" si="409"/>
        <v>#DIV/0!</v>
      </c>
      <c r="AK269" s="4" t="str">
        <f t="shared" si="409"/>
        <v>#DIV/0!</v>
      </c>
      <c r="AL269" s="4"/>
      <c r="AM269" s="4" t="str">
        <f t="shared" si="138"/>
        <v>#DIV/0!</v>
      </c>
      <c r="AN269" s="4"/>
      <c r="AO269" s="4" t="str">
        <f t="shared" ref="AO269:BH269" si="410">AO169/$E69</f>
        <v>#DIV/0!</v>
      </c>
      <c r="AP269" s="4" t="str">
        <f t="shared" si="410"/>
        <v>#DIV/0!</v>
      </c>
      <c r="AQ269" s="4" t="str">
        <f t="shared" si="410"/>
        <v>#DIV/0!</v>
      </c>
      <c r="AR269" s="4" t="str">
        <f t="shared" si="410"/>
        <v>#DIV/0!</v>
      </c>
      <c r="AS269" s="4" t="str">
        <f t="shared" si="410"/>
        <v>#DIV/0!</v>
      </c>
      <c r="AT269" s="4" t="str">
        <f t="shared" si="410"/>
        <v>#DIV/0!</v>
      </c>
      <c r="AU269" s="4" t="str">
        <f t="shared" si="410"/>
        <v>#DIV/0!</v>
      </c>
      <c r="AV269" s="4" t="str">
        <f t="shared" si="410"/>
        <v>#DIV/0!</v>
      </c>
      <c r="AW269" s="4" t="str">
        <f t="shared" si="410"/>
        <v>#DIV/0!</v>
      </c>
      <c r="AX269" s="4" t="str">
        <f t="shared" si="410"/>
        <v>#DIV/0!</v>
      </c>
      <c r="AY269" s="4" t="str">
        <f t="shared" si="410"/>
        <v>#DIV/0!</v>
      </c>
      <c r="AZ269" s="4" t="str">
        <f t="shared" si="410"/>
        <v>#DIV/0!</v>
      </c>
      <c r="BA269" s="4" t="str">
        <f t="shared" si="410"/>
        <v>#DIV/0!</v>
      </c>
      <c r="BB269" s="4" t="str">
        <f t="shared" si="410"/>
        <v>#DIV/0!</v>
      </c>
      <c r="BC269" s="4" t="str">
        <f t="shared" si="410"/>
        <v>#DIV/0!</v>
      </c>
      <c r="BD269" s="4" t="str">
        <f t="shared" si="410"/>
        <v>#DIV/0!</v>
      </c>
      <c r="BE269" s="4" t="str">
        <f t="shared" si="410"/>
        <v>#DIV/0!</v>
      </c>
      <c r="BF269" s="4" t="str">
        <f t="shared" si="410"/>
        <v>#DIV/0!</v>
      </c>
      <c r="BG269" s="4" t="str">
        <f t="shared" si="410"/>
        <v>#DIV/0!</v>
      </c>
      <c r="BH269" s="4" t="str">
        <f t="shared" si="410"/>
        <v>#DIV/0!</v>
      </c>
      <c r="BI269" s="4"/>
      <c r="BJ269" s="4" t="str">
        <f t="shared" ref="BJ269:BV269" si="411">BJ169/$E69</f>
        <v>#DIV/0!</v>
      </c>
      <c r="BK269" s="4" t="str">
        <f t="shared" si="411"/>
        <v>#DIV/0!</v>
      </c>
      <c r="BL269" s="4" t="str">
        <f t="shared" si="411"/>
        <v>#DIV/0!</v>
      </c>
      <c r="BM269" s="4" t="str">
        <f t="shared" si="411"/>
        <v>#DIV/0!</v>
      </c>
      <c r="BN269" s="4" t="str">
        <f t="shared" si="411"/>
        <v>#DIV/0!</v>
      </c>
      <c r="BO269" s="4" t="str">
        <f t="shared" si="411"/>
        <v>#DIV/0!</v>
      </c>
      <c r="BP269" s="4" t="str">
        <f t="shared" si="411"/>
        <v>#DIV/0!</v>
      </c>
      <c r="BQ269" s="4" t="str">
        <f t="shared" si="411"/>
        <v>#DIV/0!</v>
      </c>
      <c r="BR269" s="4" t="str">
        <f t="shared" si="411"/>
        <v>#DIV/0!</v>
      </c>
      <c r="BS269" s="4" t="str">
        <f t="shared" si="411"/>
        <v>#DIV/0!</v>
      </c>
      <c r="BT269" s="4" t="str">
        <f t="shared" si="411"/>
        <v>#DIV/0!</v>
      </c>
      <c r="BU269" s="4" t="str">
        <f t="shared" si="411"/>
        <v>#DIV/0!</v>
      </c>
      <c r="BV269" s="4" t="str">
        <f t="shared" si="411"/>
        <v>#DIV/0!</v>
      </c>
      <c r="BW269" s="4"/>
      <c r="BX269" s="4" t="str">
        <f t="shared" ref="BX269:CG269" si="412">BX169/$E69</f>
        <v>#DIV/0!</v>
      </c>
      <c r="BY269" s="4" t="str">
        <f t="shared" si="412"/>
        <v>#DIV/0!</v>
      </c>
      <c r="BZ269" s="4" t="str">
        <f t="shared" si="412"/>
        <v>#DIV/0!</v>
      </c>
      <c r="CA269" s="4" t="str">
        <f t="shared" si="412"/>
        <v>#DIV/0!</v>
      </c>
      <c r="CB269" s="4" t="str">
        <f t="shared" si="412"/>
        <v>#DIV/0!</v>
      </c>
      <c r="CC269" s="4" t="str">
        <f t="shared" si="412"/>
        <v>#DIV/0!</v>
      </c>
      <c r="CD269" s="4" t="str">
        <f t="shared" si="412"/>
        <v>#DIV/0!</v>
      </c>
      <c r="CE269" s="4" t="str">
        <f t="shared" si="412"/>
        <v>#DIV/0!</v>
      </c>
      <c r="CF269" s="4" t="str">
        <f t="shared" si="412"/>
        <v>#DIV/0!</v>
      </c>
      <c r="CG269" s="4" t="str">
        <f t="shared" si="412"/>
        <v>#DIV/0!</v>
      </c>
      <c r="CH269" s="4"/>
      <c r="CI269" s="4" t="str">
        <f t="shared" si="167"/>
        <v>#DIV/0!</v>
      </c>
      <c r="CJ269" s="4" t="str">
        <f t="shared" si="173"/>
        <v>#DIV/0!</v>
      </c>
      <c r="CK269" s="4"/>
      <c r="CL269" s="4" t="str">
        <f t="shared" ref="CL269:CN269" si="413">CL169/$E69</f>
        <v>#DIV/0!</v>
      </c>
      <c r="CM269" s="4" t="str">
        <f t="shared" si="413"/>
        <v>#DIV/0!</v>
      </c>
      <c r="CN269" s="4" t="str">
        <f t="shared" si="413"/>
        <v>#DIV/0!</v>
      </c>
    </row>
    <row r="270" ht="15.75" customHeight="1">
      <c r="A270" s="15"/>
      <c r="B270" s="4" t="s">
        <v>261</v>
      </c>
      <c r="C270" s="4" t="str">
        <f t="shared" ref="C270:AK270" si="414">C170/$E70</f>
        <v>#DIV/0!</v>
      </c>
      <c r="D270" s="4" t="str">
        <f t="shared" si="414"/>
        <v>#DIV/0!</v>
      </c>
      <c r="E270" s="4" t="str">
        <f t="shared" si="414"/>
        <v>#DIV/0!</v>
      </c>
      <c r="F270" s="4" t="str">
        <f t="shared" si="414"/>
        <v>#DIV/0!</v>
      </c>
      <c r="G270" s="4" t="str">
        <f t="shared" si="414"/>
        <v>#DIV/0!</v>
      </c>
      <c r="H270" s="4" t="str">
        <f t="shared" si="414"/>
        <v>#DIV/0!</v>
      </c>
      <c r="I270" s="4" t="str">
        <f t="shared" si="414"/>
        <v>#DIV/0!</v>
      </c>
      <c r="J270" s="4" t="str">
        <f t="shared" si="414"/>
        <v>#DIV/0!</v>
      </c>
      <c r="K270" s="4" t="str">
        <f t="shared" si="414"/>
        <v>#DIV/0!</v>
      </c>
      <c r="L270" s="4" t="str">
        <f t="shared" si="414"/>
        <v>#DIV/0!</v>
      </c>
      <c r="M270" s="4" t="str">
        <f t="shared" si="414"/>
        <v>#DIV/0!</v>
      </c>
      <c r="N270" s="4" t="str">
        <f t="shared" si="414"/>
        <v>#DIV/0!</v>
      </c>
      <c r="O270" s="4" t="str">
        <f t="shared" si="414"/>
        <v>#DIV/0!</v>
      </c>
      <c r="P270" s="4" t="str">
        <f t="shared" si="414"/>
        <v>#DIV/0!</v>
      </c>
      <c r="Q270" s="4" t="str">
        <f t="shared" si="414"/>
        <v>#DIV/0!</v>
      </c>
      <c r="R270" s="4" t="str">
        <f t="shared" si="414"/>
        <v>#DIV/0!</v>
      </c>
      <c r="S270" s="4" t="str">
        <f t="shared" si="414"/>
        <v>#DIV/0!</v>
      </c>
      <c r="T270" s="4" t="str">
        <f t="shared" si="414"/>
        <v>#DIV/0!</v>
      </c>
      <c r="U270" s="4" t="str">
        <f t="shared" si="414"/>
        <v>#DIV/0!</v>
      </c>
      <c r="V270" s="4" t="str">
        <f t="shared" si="414"/>
        <v>#DIV/0!</v>
      </c>
      <c r="W270" s="4" t="str">
        <f t="shared" si="414"/>
        <v>#DIV/0!</v>
      </c>
      <c r="X270" s="4" t="str">
        <f t="shared" si="414"/>
        <v>#DIV/0!</v>
      </c>
      <c r="Y270" s="4" t="str">
        <f t="shared" si="414"/>
        <v>#DIV/0!</v>
      </c>
      <c r="Z270" s="4" t="str">
        <f t="shared" si="414"/>
        <v>#DIV/0!</v>
      </c>
      <c r="AA270" s="4" t="str">
        <f t="shared" si="414"/>
        <v>#DIV/0!</v>
      </c>
      <c r="AB270" s="4" t="str">
        <f t="shared" si="414"/>
        <v>#DIV/0!</v>
      </c>
      <c r="AC270" s="4" t="str">
        <f t="shared" si="414"/>
        <v>#DIV/0!</v>
      </c>
      <c r="AD270" s="4" t="str">
        <f t="shared" si="414"/>
        <v>#DIV/0!</v>
      </c>
      <c r="AE270" s="4" t="str">
        <f t="shared" si="414"/>
        <v>#DIV/0!</v>
      </c>
      <c r="AF270" s="4" t="str">
        <f t="shared" si="414"/>
        <v>#DIV/0!</v>
      </c>
      <c r="AG270" s="4" t="str">
        <f t="shared" si="414"/>
        <v>#DIV/0!</v>
      </c>
      <c r="AH270" s="4" t="str">
        <f t="shared" si="414"/>
        <v>#DIV/0!</v>
      </c>
      <c r="AI270" s="4" t="str">
        <f t="shared" si="414"/>
        <v>#DIV/0!</v>
      </c>
      <c r="AJ270" s="4" t="str">
        <f t="shared" si="414"/>
        <v>#DIV/0!</v>
      </c>
      <c r="AK270" s="4" t="str">
        <f t="shared" si="414"/>
        <v>#DIV/0!</v>
      </c>
      <c r="AL270" s="4"/>
      <c r="AM270" s="4" t="str">
        <f t="shared" si="138"/>
        <v>#DIV/0!</v>
      </c>
      <c r="AN270" s="4"/>
      <c r="AO270" s="4" t="str">
        <f t="shared" ref="AO270:BH270" si="415">AO170/$E70</f>
        <v>#DIV/0!</v>
      </c>
      <c r="AP270" s="4" t="str">
        <f t="shared" si="415"/>
        <v>#DIV/0!</v>
      </c>
      <c r="AQ270" s="4" t="str">
        <f t="shared" si="415"/>
        <v>#DIV/0!</v>
      </c>
      <c r="AR270" s="4" t="str">
        <f t="shared" si="415"/>
        <v>#DIV/0!</v>
      </c>
      <c r="AS270" s="4" t="str">
        <f t="shared" si="415"/>
        <v>#DIV/0!</v>
      </c>
      <c r="AT270" s="4" t="str">
        <f t="shared" si="415"/>
        <v>#DIV/0!</v>
      </c>
      <c r="AU270" s="4" t="str">
        <f t="shared" si="415"/>
        <v>#DIV/0!</v>
      </c>
      <c r="AV270" s="4" t="str">
        <f t="shared" si="415"/>
        <v>#DIV/0!</v>
      </c>
      <c r="AW270" s="4" t="str">
        <f t="shared" si="415"/>
        <v>#DIV/0!</v>
      </c>
      <c r="AX270" s="4" t="str">
        <f t="shared" si="415"/>
        <v>#DIV/0!</v>
      </c>
      <c r="AY270" s="4" t="str">
        <f t="shared" si="415"/>
        <v>#DIV/0!</v>
      </c>
      <c r="AZ270" s="4" t="str">
        <f t="shared" si="415"/>
        <v>#DIV/0!</v>
      </c>
      <c r="BA270" s="4" t="str">
        <f t="shared" si="415"/>
        <v>#DIV/0!</v>
      </c>
      <c r="BB270" s="4" t="str">
        <f t="shared" si="415"/>
        <v>#DIV/0!</v>
      </c>
      <c r="BC270" s="4" t="str">
        <f t="shared" si="415"/>
        <v>#DIV/0!</v>
      </c>
      <c r="BD270" s="4" t="str">
        <f t="shared" si="415"/>
        <v>#DIV/0!</v>
      </c>
      <c r="BE270" s="4" t="str">
        <f t="shared" si="415"/>
        <v>#DIV/0!</v>
      </c>
      <c r="BF270" s="4" t="str">
        <f t="shared" si="415"/>
        <v>#DIV/0!</v>
      </c>
      <c r="BG270" s="4" t="str">
        <f t="shared" si="415"/>
        <v>#DIV/0!</v>
      </c>
      <c r="BH270" s="4" t="str">
        <f t="shared" si="415"/>
        <v>#DIV/0!</v>
      </c>
      <c r="BI270" s="4"/>
      <c r="BJ270" s="4" t="str">
        <f t="shared" ref="BJ270:BV270" si="416">BJ170/$E70</f>
        <v>#DIV/0!</v>
      </c>
      <c r="BK270" s="4" t="str">
        <f t="shared" si="416"/>
        <v>#DIV/0!</v>
      </c>
      <c r="BL270" s="4" t="str">
        <f t="shared" si="416"/>
        <v>#DIV/0!</v>
      </c>
      <c r="BM270" s="4" t="str">
        <f t="shared" si="416"/>
        <v>#DIV/0!</v>
      </c>
      <c r="BN270" s="4" t="str">
        <f t="shared" si="416"/>
        <v>#DIV/0!</v>
      </c>
      <c r="BO270" s="4" t="str">
        <f t="shared" si="416"/>
        <v>#DIV/0!</v>
      </c>
      <c r="BP270" s="4" t="str">
        <f t="shared" si="416"/>
        <v>#DIV/0!</v>
      </c>
      <c r="BQ270" s="4" t="str">
        <f t="shared" si="416"/>
        <v>#DIV/0!</v>
      </c>
      <c r="BR270" s="4" t="str">
        <f t="shared" si="416"/>
        <v>#DIV/0!</v>
      </c>
      <c r="BS270" s="4" t="str">
        <f t="shared" si="416"/>
        <v>#DIV/0!</v>
      </c>
      <c r="BT270" s="4" t="str">
        <f t="shared" si="416"/>
        <v>#DIV/0!</v>
      </c>
      <c r="BU270" s="4" t="str">
        <f t="shared" si="416"/>
        <v>#DIV/0!</v>
      </c>
      <c r="BV270" s="4" t="str">
        <f t="shared" si="416"/>
        <v>#DIV/0!</v>
      </c>
      <c r="BW270" s="4"/>
      <c r="BX270" s="4" t="str">
        <f t="shared" ref="BX270:CG270" si="417">BX170/$E70</f>
        <v>#DIV/0!</v>
      </c>
      <c r="BY270" s="4" t="str">
        <f t="shared" si="417"/>
        <v>#DIV/0!</v>
      </c>
      <c r="BZ270" s="4" t="str">
        <f t="shared" si="417"/>
        <v>#DIV/0!</v>
      </c>
      <c r="CA270" s="4" t="str">
        <f t="shared" si="417"/>
        <v>#DIV/0!</v>
      </c>
      <c r="CB270" s="4" t="str">
        <f t="shared" si="417"/>
        <v>#DIV/0!</v>
      </c>
      <c r="CC270" s="4" t="str">
        <f t="shared" si="417"/>
        <v>#DIV/0!</v>
      </c>
      <c r="CD270" s="4" t="str">
        <f t="shared" si="417"/>
        <v>#DIV/0!</v>
      </c>
      <c r="CE270" s="4" t="str">
        <f t="shared" si="417"/>
        <v>#DIV/0!</v>
      </c>
      <c r="CF270" s="4" t="str">
        <f t="shared" si="417"/>
        <v>#DIV/0!</v>
      </c>
      <c r="CG270" s="4" t="str">
        <f t="shared" si="417"/>
        <v>#DIV/0!</v>
      </c>
      <c r="CH270" s="4"/>
      <c r="CI270" s="4" t="str">
        <f t="shared" si="167"/>
        <v>#DIV/0!</v>
      </c>
      <c r="CJ270" s="4" t="str">
        <f t="shared" si="173"/>
        <v>#DIV/0!</v>
      </c>
      <c r="CK270" s="4"/>
      <c r="CL270" s="4" t="str">
        <f t="shared" ref="CL270:CN270" si="418">CL170/$E70</f>
        <v>#DIV/0!</v>
      </c>
      <c r="CM270" s="4" t="str">
        <f t="shared" si="418"/>
        <v>#DIV/0!</v>
      </c>
      <c r="CN270" s="4" t="str">
        <f t="shared" si="418"/>
        <v>#DIV/0!</v>
      </c>
    </row>
    <row r="271" ht="15.75" customHeight="1">
      <c r="A271" s="15"/>
      <c r="B271" s="4" t="s">
        <v>262</v>
      </c>
      <c r="C271" s="4" t="str">
        <f t="shared" ref="C271:AK271" si="419">C171/$E71</f>
        <v>#DIV/0!</v>
      </c>
      <c r="D271" s="4" t="str">
        <f t="shared" si="419"/>
        <v>#DIV/0!</v>
      </c>
      <c r="E271" s="4" t="str">
        <f t="shared" si="419"/>
        <v>#DIV/0!</v>
      </c>
      <c r="F271" s="4" t="str">
        <f t="shared" si="419"/>
        <v>#DIV/0!</v>
      </c>
      <c r="G271" s="4" t="str">
        <f t="shared" si="419"/>
        <v>#DIV/0!</v>
      </c>
      <c r="H271" s="4" t="str">
        <f t="shared" si="419"/>
        <v>#DIV/0!</v>
      </c>
      <c r="I271" s="4" t="str">
        <f t="shared" si="419"/>
        <v>#DIV/0!</v>
      </c>
      <c r="J271" s="4" t="str">
        <f t="shared" si="419"/>
        <v>#DIV/0!</v>
      </c>
      <c r="K271" s="4" t="str">
        <f t="shared" si="419"/>
        <v>#DIV/0!</v>
      </c>
      <c r="L271" s="4" t="str">
        <f t="shared" si="419"/>
        <v>#DIV/0!</v>
      </c>
      <c r="M271" s="4" t="str">
        <f t="shared" si="419"/>
        <v>#DIV/0!</v>
      </c>
      <c r="N271" s="4" t="str">
        <f t="shared" si="419"/>
        <v>#DIV/0!</v>
      </c>
      <c r="O271" s="4" t="str">
        <f t="shared" si="419"/>
        <v>#DIV/0!</v>
      </c>
      <c r="P271" s="4" t="str">
        <f t="shared" si="419"/>
        <v>#DIV/0!</v>
      </c>
      <c r="Q271" s="4" t="str">
        <f t="shared" si="419"/>
        <v>#DIV/0!</v>
      </c>
      <c r="R271" s="4" t="str">
        <f t="shared" si="419"/>
        <v>#DIV/0!</v>
      </c>
      <c r="S271" s="4" t="str">
        <f t="shared" si="419"/>
        <v>#DIV/0!</v>
      </c>
      <c r="T271" s="4" t="str">
        <f t="shared" si="419"/>
        <v>#DIV/0!</v>
      </c>
      <c r="U271" s="4" t="str">
        <f t="shared" si="419"/>
        <v>#DIV/0!</v>
      </c>
      <c r="V271" s="4" t="str">
        <f t="shared" si="419"/>
        <v>#DIV/0!</v>
      </c>
      <c r="W271" s="4" t="str">
        <f t="shared" si="419"/>
        <v>#DIV/0!</v>
      </c>
      <c r="X271" s="4" t="str">
        <f t="shared" si="419"/>
        <v>#DIV/0!</v>
      </c>
      <c r="Y271" s="4" t="str">
        <f t="shared" si="419"/>
        <v>#DIV/0!</v>
      </c>
      <c r="Z271" s="4" t="str">
        <f t="shared" si="419"/>
        <v>#DIV/0!</v>
      </c>
      <c r="AA271" s="4" t="str">
        <f t="shared" si="419"/>
        <v>#DIV/0!</v>
      </c>
      <c r="AB271" s="4" t="str">
        <f t="shared" si="419"/>
        <v>#DIV/0!</v>
      </c>
      <c r="AC271" s="4" t="str">
        <f t="shared" si="419"/>
        <v>#DIV/0!</v>
      </c>
      <c r="AD271" s="4" t="str">
        <f t="shared" si="419"/>
        <v>#DIV/0!</v>
      </c>
      <c r="AE271" s="4" t="str">
        <f t="shared" si="419"/>
        <v>#DIV/0!</v>
      </c>
      <c r="AF271" s="4" t="str">
        <f t="shared" si="419"/>
        <v>#DIV/0!</v>
      </c>
      <c r="AG271" s="4" t="str">
        <f t="shared" si="419"/>
        <v>#DIV/0!</v>
      </c>
      <c r="AH271" s="4" t="str">
        <f t="shared" si="419"/>
        <v>#DIV/0!</v>
      </c>
      <c r="AI271" s="4" t="str">
        <f t="shared" si="419"/>
        <v>#DIV/0!</v>
      </c>
      <c r="AJ271" s="4" t="str">
        <f t="shared" si="419"/>
        <v>#DIV/0!</v>
      </c>
      <c r="AK271" s="4" t="str">
        <f t="shared" si="419"/>
        <v>#DIV/0!</v>
      </c>
      <c r="AL271" s="4"/>
      <c r="AM271" s="4" t="str">
        <f t="shared" si="138"/>
        <v>#DIV/0!</v>
      </c>
      <c r="AN271" s="4"/>
      <c r="AO271" s="4" t="str">
        <f t="shared" ref="AO271:BH271" si="420">AO171/$E71</f>
        <v>#DIV/0!</v>
      </c>
      <c r="AP271" s="4" t="str">
        <f t="shared" si="420"/>
        <v>#DIV/0!</v>
      </c>
      <c r="AQ271" s="4" t="str">
        <f t="shared" si="420"/>
        <v>#DIV/0!</v>
      </c>
      <c r="AR271" s="4" t="str">
        <f t="shared" si="420"/>
        <v>#DIV/0!</v>
      </c>
      <c r="AS271" s="4" t="str">
        <f t="shared" si="420"/>
        <v>#DIV/0!</v>
      </c>
      <c r="AT271" s="4" t="str">
        <f t="shared" si="420"/>
        <v>#DIV/0!</v>
      </c>
      <c r="AU271" s="4" t="str">
        <f t="shared" si="420"/>
        <v>#DIV/0!</v>
      </c>
      <c r="AV271" s="4" t="str">
        <f t="shared" si="420"/>
        <v>#DIV/0!</v>
      </c>
      <c r="AW271" s="4" t="str">
        <f t="shared" si="420"/>
        <v>#DIV/0!</v>
      </c>
      <c r="AX271" s="4" t="str">
        <f t="shared" si="420"/>
        <v>#DIV/0!</v>
      </c>
      <c r="AY271" s="4" t="str">
        <f t="shared" si="420"/>
        <v>#DIV/0!</v>
      </c>
      <c r="AZ271" s="4" t="str">
        <f t="shared" si="420"/>
        <v>#DIV/0!</v>
      </c>
      <c r="BA271" s="4" t="str">
        <f t="shared" si="420"/>
        <v>#DIV/0!</v>
      </c>
      <c r="BB271" s="4" t="str">
        <f t="shared" si="420"/>
        <v>#DIV/0!</v>
      </c>
      <c r="BC271" s="4" t="str">
        <f t="shared" si="420"/>
        <v>#DIV/0!</v>
      </c>
      <c r="BD271" s="4" t="str">
        <f t="shared" si="420"/>
        <v>#DIV/0!</v>
      </c>
      <c r="BE271" s="4" t="str">
        <f t="shared" si="420"/>
        <v>#DIV/0!</v>
      </c>
      <c r="BF271" s="4" t="str">
        <f t="shared" si="420"/>
        <v>#DIV/0!</v>
      </c>
      <c r="BG271" s="4" t="str">
        <f t="shared" si="420"/>
        <v>#DIV/0!</v>
      </c>
      <c r="BH271" s="4" t="str">
        <f t="shared" si="420"/>
        <v>#DIV/0!</v>
      </c>
      <c r="BI271" s="4"/>
      <c r="BJ271" s="4" t="str">
        <f t="shared" ref="BJ271:BV271" si="421">BJ171/$E71</f>
        <v>#DIV/0!</v>
      </c>
      <c r="BK271" s="4" t="str">
        <f t="shared" si="421"/>
        <v>#DIV/0!</v>
      </c>
      <c r="BL271" s="4" t="str">
        <f t="shared" si="421"/>
        <v>#DIV/0!</v>
      </c>
      <c r="BM271" s="4" t="str">
        <f t="shared" si="421"/>
        <v>#DIV/0!</v>
      </c>
      <c r="BN271" s="4" t="str">
        <f t="shared" si="421"/>
        <v>#DIV/0!</v>
      </c>
      <c r="BO271" s="4" t="str">
        <f t="shared" si="421"/>
        <v>#DIV/0!</v>
      </c>
      <c r="BP271" s="4" t="str">
        <f t="shared" si="421"/>
        <v>#DIV/0!</v>
      </c>
      <c r="BQ271" s="4" t="str">
        <f t="shared" si="421"/>
        <v>#DIV/0!</v>
      </c>
      <c r="BR271" s="4" t="str">
        <f t="shared" si="421"/>
        <v>#DIV/0!</v>
      </c>
      <c r="BS271" s="4" t="str">
        <f t="shared" si="421"/>
        <v>#DIV/0!</v>
      </c>
      <c r="BT271" s="4" t="str">
        <f t="shared" si="421"/>
        <v>#DIV/0!</v>
      </c>
      <c r="BU271" s="4" t="str">
        <f t="shared" si="421"/>
        <v>#DIV/0!</v>
      </c>
      <c r="BV271" s="4" t="str">
        <f t="shared" si="421"/>
        <v>#DIV/0!</v>
      </c>
      <c r="BW271" s="4"/>
      <c r="BX271" s="4" t="str">
        <f t="shared" ref="BX271:CG271" si="422">BX171/$E71</f>
        <v>#DIV/0!</v>
      </c>
      <c r="BY271" s="4" t="str">
        <f t="shared" si="422"/>
        <v>#DIV/0!</v>
      </c>
      <c r="BZ271" s="4" t="str">
        <f t="shared" si="422"/>
        <v>#DIV/0!</v>
      </c>
      <c r="CA271" s="4" t="str">
        <f t="shared" si="422"/>
        <v>#DIV/0!</v>
      </c>
      <c r="CB271" s="4" t="str">
        <f t="shared" si="422"/>
        <v>#DIV/0!</v>
      </c>
      <c r="CC271" s="4" t="str">
        <f t="shared" si="422"/>
        <v>#DIV/0!</v>
      </c>
      <c r="CD271" s="4" t="str">
        <f t="shared" si="422"/>
        <v>#DIV/0!</v>
      </c>
      <c r="CE271" s="4" t="str">
        <f t="shared" si="422"/>
        <v>#DIV/0!</v>
      </c>
      <c r="CF271" s="4" t="str">
        <f t="shared" si="422"/>
        <v>#DIV/0!</v>
      </c>
      <c r="CG271" s="4" t="str">
        <f t="shared" si="422"/>
        <v>#DIV/0!</v>
      </c>
      <c r="CH271" s="4"/>
      <c r="CI271" s="4" t="str">
        <f t="shared" si="167"/>
        <v>#DIV/0!</v>
      </c>
      <c r="CJ271" s="4" t="str">
        <f t="shared" si="173"/>
        <v>#DIV/0!</v>
      </c>
      <c r="CK271" s="4"/>
      <c r="CL271" s="4" t="str">
        <f t="shared" ref="CL271:CN271" si="423">CL171/$E71</f>
        <v>#DIV/0!</v>
      </c>
      <c r="CM271" s="4" t="str">
        <f t="shared" si="423"/>
        <v>#DIV/0!</v>
      </c>
      <c r="CN271" s="4" t="str">
        <f t="shared" si="423"/>
        <v>#DIV/0!</v>
      </c>
    </row>
    <row r="272" ht="15.75" customHeight="1">
      <c r="A272" s="15"/>
      <c r="B272" s="4" t="s">
        <v>263</v>
      </c>
      <c r="C272" s="4" t="str">
        <f t="shared" ref="C272:AK272" si="424">C172/$E72</f>
        <v>#DIV/0!</v>
      </c>
      <c r="D272" s="4" t="str">
        <f t="shared" si="424"/>
        <v>#DIV/0!</v>
      </c>
      <c r="E272" s="4" t="str">
        <f t="shared" si="424"/>
        <v>#DIV/0!</v>
      </c>
      <c r="F272" s="4" t="str">
        <f t="shared" si="424"/>
        <v>#DIV/0!</v>
      </c>
      <c r="G272" s="4" t="str">
        <f t="shared" si="424"/>
        <v>#DIV/0!</v>
      </c>
      <c r="H272" s="4" t="str">
        <f t="shared" si="424"/>
        <v>#DIV/0!</v>
      </c>
      <c r="I272" s="4" t="str">
        <f t="shared" si="424"/>
        <v>#DIV/0!</v>
      </c>
      <c r="J272" s="4" t="str">
        <f t="shared" si="424"/>
        <v>#DIV/0!</v>
      </c>
      <c r="K272" s="4" t="str">
        <f t="shared" si="424"/>
        <v>#DIV/0!</v>
      </c>
      <c r="L272" s="4" t="str">
        <f t="shared" si="424"/>
        <v>#DIV/0!</v>
      </c>
      <c r="M272" s="4" t="str">
        <f t="shared" si="424"/>
        <v>#DIV/0!</v>
      </c>
      <c r="N272" s="4" t="str">
        <f t="shared" si="424"/>
        <v>#DIV/0!</v>
      </c>
      <c r="O272" s="4" t="str">
        <f t="shared" si="424"/>
        <v>#DIV/0!</v>
      </c>
      <c r="P272" s="4" t="str">
        <f t="shared" si="424"/>
        <v>#DIV/0!</v>
      </c>
      <c r="Q272" s="4" t="str">
        <f t="shared" si="424"/>
        <v>#DIV/0!</v>
      </c>
      <c r="R272" s="4" t="str">
        <f t="shared" si="424"/>
        <v>#DIV/0!</v>
      </c>
      <c r="S272" s="4" t="str">
        <f t="shared" si="424"/>
        <v>#DIV/0!</v>
      </c>
      <c r="T272" s="4" t="str">
        <f t="shared" si="424"/>
        <v>#DIV/0!</v>
      </c>
      <c r="U272" s="4" t="str">
        <f t="shared" si="424"/>
        <v>#DIV/0!</v>
      </c>
      <c r="V272" s="4" t="str">
        <f t="shared" si="424"/>
        <v>#DIV/0!</v>
      </c>
      <c r="W272" s="4" t="str">
        <f t="shared" si="424"/>
        <v>#DIV/0!</v>
      </c>
      <c r="X272" s="4" t="str">
        <f t="shared" si="424"/>
        <v>#DIV/0!</v>
      </c>
      <c r="Y272" s="4" t="str">
        <f t="shared" si="424"/>
        <v>#DIV/0!</v>
      </c>
      <c r="Z272" s="4" t="str">
        <f t="shared" si="424"/>
        <v>#DIV/0!</v>
      </c>
      <c r="AA272" s="4" t="str">
        <f t="shared" si="424"/>
        <v>#DIV/0!</v>
      </c>
      <c r="AB272" s="4" t="str">
        <f t="shared" si="424"/>
        <v>#DIV/0!</v>
      </c>
      <c r="AC272" s="4" t="str">
        <f t="shared" si="424"/>
        <v>#DIV/0!</v>
      </c>
      <c r="AD272" s="4" t="str">
        <f t="shared" si="424"/>
        <v>#DIV/0!</v>
      </c>
      <c r="AE272" s="4" t="str">
        <f t="shared" si="424"/>
        <v>#DIV/0!</v>
      </c>
      <c r="AF272" s="4" t="str">
        <f t="shared" si="424"/>
        <v>#DIV/0!</v>
      </c>
      <c r="AG272" s="4" t="str">
        <f t="shared" si="424"/>
        <v>#DIV/0!</v>
      </c>
      <c r="AH272" s="4" t="str">
        <f t="shared" si="424"/>
        <v>#DIV/0!</v>
      </c>
      <c r="AI272" s="4" t="str">
        <f t="shared" si="424"/>
        <v>#DIV/0!</v>
      </c>
      <c r="AJ272" s="4" t="str">
        <f t="shared" si="424"/>
        <v>#DIV/0!</v>
      </c>
      <c r="AK272" s="4" t="str">
        <f t="shared" si="424"/>
        <v>#DIV/0!</v>
      </c>
      <c r="AL272" s="4"/>
      <c r="AM272" s="4" t="str">
        <f t="shared" si="138"/>
        <v>#DIV/0!</v>
      </c>
      <c r="AN272" s="4"/>
      <c r="AO272" s="4" t="str">
        <f t="shared" ref="AO272:BH272" si="425">AO172/$E72</f>
        <v>#DIV/0!</v>
      </c>
      <c r="AP272" s="4" t="str">
        <f t="shared" si="425"/>
        <v>#DIV/0!</v>
      </c>
      <c r="AQ272" s="4" t="str">
        <f t="shared" si="425"/>
        <v>#DIV/0!</v>
      </c>
      <c r="AR272" s="4" t="str">
        <f t="shared" si="425"/>
        <v>#DIV/0!</v>
      </c>
      <c r="AS272" s="4" t="str">
        <f t="shared" si="425"/>
        <v>#DIV/0!</v>
      </c>
      <c r="AT272" s="4" t="str">
        <f t="shared" si="425"/>
        <v>#DIV/0!</v>
      </c>
      <c r="AU272" s="4" t="str">
        <f t="shared" si="425"/>
        <v>#DIV/0!</v>
      </c>
      <c r="AV272" s="4" t="str">
        <f t="shared" si="425"/>
        <v>#DIV/0!</v>
      </c>
      <c r="AW272" s="4" t="str">
        <f t="shared" si="425"/>
        <v>#DIV/0!</v>
      </c>
      <c r="AX272" s="4" t="str">
        <f t="shared" si="425"/>
        <v>#DIV/0!</v>
      </c>
      <c r="AY272" s="4" t="str">
        <f t="shared" si="425"/>
        <v>#DIV/0!</v>
      </c>
      <c r="AZ272" s="4" t="str">
        <f t="shared" si="425"/>
        <v>#DIV/0!</v>
      </c>
      <c r="BA272" s="4" t="str">
        <f t="shared" si="425"/>
        <v>#DIV/0!</v>
      </c>
      <c r="BB272" s="4" t="str">
        <f t="shared" si="425"/>
        <v>#DIV/0!</v>
      </c>
      <c r="BC272" s="4" t="str">
        <f t="shared" si="425"/>
        <v>#DIV/0!</v>
      </c>
      <c r="BD272" s="4" t="str">
        <f t="shared" si="425"/>
        <v>#DIV/0!</v>
      </c>
      <c r="BE272" s="4" t="str">
        <f t="shared" si="425"/>
        <v>#DIV/0!</v>
      </c>
      <c r="BF272" s="4" t="str">
        <f t="shared" si="425"/>
        <v>#DIV/0!</v>
      </c>
      <c r="BG272" s="4" t="str">
        <f t="shared" si="425"/>
        <v>#DIV/0!</v>
      </c>
      <c r="BH272" s="4" t="str">
        <f t="shared" si="425"/>
        <v>#DIV/0!</v>
      </c>
      <c r="BI272" s="4"/>
      <c r="BJ272" s="4" t="str">
        <f t="shared" ref="BJ272:BV272" si="426">BJ172/$E72</f>
        <v>#DIV/0!</v>
      </c>
      <c r="BK272" s="4" t="str">
        <f t="shared" si="426"/>
        <v>#DIV/0!</v>
      </c>
      <c r="BL272" s="4" t="str">
        <f t="shared" si="426"/>
        <v>#DIV/0!</v>
      </c>
      <c r="BM272" s="4" t="str">
        <f t="shared" si="426"/>
        <v>#DIV/0!</v>
      </c>
      <c r="BN272" s="4" t="str">
        <f t="shared" si="426"/>
        <v>#DIV/0!</v>
      </c>
      <c r="BO272" s="4" t="str">
        <f t="shared" si="426"/>
        <v>#DIV/0!</v>
      </c>
      <c r="BP272" s="4" t="str">
        <f t="shared" si="426"/>
        <v>#DIV/0!</v>
      </c>
      <c r="BQ272" s="4" t="str">
        <f t="shared" si="426"/>
        <v>#DIV/0!</v>
      </c>
      <c r="BR272" s="4" t="str">
        <f t="shared" si="426"/>
        <v>#DIV/0!</v>
      </c>
      <c r="BS272" s="4" t="str">
        <f t="shared" si="426"/>
        <v>#DIV/0!</v>
      </c>
      <c r="BT272" s="4" t="str">
        <f t="shared" si="426"/>
        <v>#DIV/0!</v>
      </c>
      <c r="BU272" s="4" t="str">
        <f t="shared" si="426"/>
        <v>#DIV/0!</v>
      </c>
      <c r="BV272" s="4" t="str">
        <f t="shared" si="426"/>
        <v>#DIV/0!</v>
      </c>
      <c r="BW272" s="4"/>
      <c r="BX272" s="4" t="str">
        <f t="shared" ref="BX272:CG272" si="427">BX172/$E72</f>
        <v>#DIV/0!</v>
      </c>
      <c r="BY272" s="4" t="str">
        <f t="shared" si="427"/>
        <v>#DIV/0!</v>
      </c>
      <c r="BZ272" s="4" t="str">
        <f t="shared" si="427"/>
        <v>#DIV/0!</v>
      </c>
      <c r="CA272" s="4" t="str">
        <f t="shared" si="427"/>
        <v>#DIV/0!</v>
      </c>
      <c r="CB272" s="4" t="str">
        <f t="shared" si="427"/>
        <v>#DIV/0!</v>
      </c>
      <c r="CC272" s="4" t="str">
        <f t="shared" si="427"/>
        <v>#DIV/0!</v>
      </c>
      <c r="CD272" s="4" t="str">
        <f t="shared" si="427"/>
        <v>#DIV/0!</v>
      </c>
      <c r="CE272" s="4" t="str">
        <f t="shared" si="427"/>
        <v>#DIV/0!</v>
      </c>
      <c r="CF272" s="4" t="str">
        <f t="shared" si="427"/>
        <v>#DIV/0!</v>
      </c>
      <c r="CG272" s="4" t="str">
        <f t="shared" si="427"/>
        <v>#DIV/0!</v>
      </c>
      <c r="CH272" s="4"/>
      <c r="CI272" s="4" t="str">
        <f t="shared" si="167"/>
        <v>#DIV/0!</v>
      </c>
      <c r="CJ272" s="4" t="str">
        <f t="shared" si="173"/>
        <v>#DIV/0!</v>
      </c>
      <c r="CK272" s="4"/>
      <c r="CL272" s="4" t="str">
        <f t="shared" ref="CL272:CN272" si="428">CL172/$E72</f>
        <v>#DIV/0!</v>
      </c>
      <c r="CM272" s="4" t="str">
        <f t="shared" si="428"/>
        <v>#DIV/0!</v>
      </c>
      <c r="CN272" s="4" t="str">
        <f t="shared" si="428"/>
        <v>#DIV/0!</v>
      </c>
    </row>
    <row r="273" ht="15.75" customHeight="1">
      <c r="A273" s="15"/>
      <c r="B273" s="4" t="s">
        <v>264</v>
      </c>
      <c r="C273" s="4" t="str">
        <f t="shared" ref="C273:AK273" si="429">C173/$E73</f>
        <v>#DIV/0!</v>
      </c>
      <c r="D273" s="4" t="str">
        <f t="shared" si="429"/>
        <v>#DIV/0!</v>
      </c>
      <c r="E273" s="4" t="str">
        <f t="shared" si="429"/>
        <v>#DIV/0!</v>
      </c>
      <c r="F273" s="4" t="str">
        <f t="shared" si="429"/>
        <v>#DIV/0!</v>
      </c>
      <c r="G273" s="4" t="str">
        <f t="shared" si="429"/>
        <v>#DIV/0!</v>
      </c>
      <c r="H273" s="4" t="str">
        <f t="shared" si="429"/>
        <v>#DIV/0!</v>
      </c>
      <c r="I273" s="4" t="str">
        <f t="shared" si="429"/>
        <v>#DIV/0!</v>
      </c>
      <c r="J273" s="4" t="str">
        <f t="shared" si="429"/>
        <v>#DIV/0!</v>
      </c>
      <c r="K273" s="4" t="str">
        <f t="shared" si="429"/>
        <v>#DIV/0!</v>
      </c>
      <c r="L273" s="4" t="str">
        <f t="shared" si="429"/>
        <v>#DIV/0!</v>
      </c>
      <c r="M273" s="4" t="str">
        <f t="shared" si="429"/>
        <v>#DIV/0!</v>
      </c>
      <c r="N273" s="4" t="str">
        <f t="shared" si="429"/>
        <v>#DIV/0!</v>
      </c>
      <c r="O273" s="4" t="str">
        <f t="shared" si="429"/>
        <v>#DIV/0!</v>
      </c>
      <c r="P273" s="4" t="str">
        <f t="shared" si="429"/>
        <v>#DIV/0!</v>
      </c>
      <c r="Q273" s="4" t="str">
        <f t="shared" si="429"/>
        <v>#DIV/0!</v>
      </c>
      <c r="R273" s="4" t="str">
        <f t="shared" si="429"/>
        <v>#DIV/0!</v>
      </c>
      <c r="S273" s="4" t="str">
        <f t="shared" si="429"/>
        <v>#DIV/0!</v>
      </c>
      <c r="T273" s="4" t="str">
        <f t="shared" si="429"/>
        <v>#DIV/0!</v>
      </c>
      <c r="U273" s="4" t="str">
        <f t="shared" si="429"/>
        <v>#DIV/0!</v>
      </c>
      <c r="V273" s="4" t="str">
        <f t="shared" si="429"/>
        <v>#DIV/0!</v>
      </c>
      <c r="W273" s="4" t="str">
        <f t="shared" si="429"/>
        <v>#DIV/0!</v>
      </c>
      <c r="X273" s="4" t="str">
        <f t="shared" si="429"/>
        <v>#DIV/0!</v>
      </c>
      <c r="Y273" s="4" t="str">
        <f t="shared" si="429"/>
        <v>#DIV/0!</v>
      </c>
      <c r="Z273" s="4" t="str">
        <f t="shared" si="429"/>
        <v>#DIV/0!</v>
      </c>
      <c r="AA273" s="4" t="str">
        <f t="shared" si="429"/>
        <v>#DIV/0!</v>
      </c>
      <c r="AB273" s="4" t="str">
        <f t="shared" si="429"/>
        <v>#DIV/0!</v>
      </c>
      <c r="AC273" s="4" t="str">
        <f t="shared" si="429"/>
        <v>#DIV/0!</v>
      </c>
      <c r="AD273" s="4" t="str">
        <f t="shared" si="429"/>
        <v>#DIV/0!</v>
      </c>
      <c r="AE273" s="4" t="str">
        <f t="shared" si="429"/>
        <v>#DIV/0!</v>
      </c>
      <c r="AF273" s="4" t="str">
        <f t="shared" si="429"/>
        <v>#DIV/0!</v>
      </c>
      <c r="AG273" s="4" t="str">
        <f t="shared" si="429"/>
        <v>#DIV/0!</v>
      </c>
      <c r="AH273" s="4" t="str">
        <f t="shared" si="429"/>
        <v>#DIV/0!</v>
      </c>
      <c r="AI273" s="4" t="str">
        <f t="shared" si="429"/>
        <v>#DIV/0!</v>
      </c>
      <c r="AJ273" s="4" t="str">
        <f t="shared" si="429"/>
        <v>#DIV/0!</v>
      </c>
      <c r="AK273" s="4" t="str">
        <f t="shared" si="429"/>
        <v>#DIV/0!</v>
      </c>
      <c r="AL273" s="4"/>
      <c r="AM273" s="4" t="str">
        <f t="shared" si="138"/>
        <v>#DIV/0!</v>
      </c>
      <c r="AN273" s="4"/>
      <c r="AO273" s="4" t="str">
        <f t="shared" ref="AO273:BH273" si="430">AO173/$E73</f>
        <v>#DIV/0!</v>
      </c>
      <c r="AP273" s="4" t="str">
        <f t="shared" si="430"/>
        <v>#DIV/0!</v>
      </c>
      <c r="AQ273" s="4" t="str">
        <f t="shared" si="430"/>
        <v>#DIV/0!</v>
      </c>
      <c r="AR273" s="4" t="str">
        <f t="shared" si="430"/>
        <v>#DIV/0!</v>
      </c>
      <c r="AS273" s="4" t="str">
        <f t="shared" si="430"/>
        <v>#DIV/0!</v>
      </c>
      <c r="AT273" s="4" t="str">
        <f t="shared" si="430"/>
        <v>#DIV/0!</v>
      </c>
      <c r="AU273" s="4" t="str">
        <f t="shared" si="430"/>
        <v>#DIV/0!</v>
      </c>
      <c r="AV273" s="4" t="str">
        <f t="shared" si="430"/>
        <v>#DIV/0!</v>
      </c>
      <c r="AW273" s="4" t="str">
        <f t="shared" si="430"/>
        <v>#DIV/0!</v>
      </c>
      <c r="AX273" s="4" t="str">
        <f t="shared" si="430"/>
        <v>#DIV/0!</v>
      </c>
      <c r="AY273" s="4" t="str">
        <f t="shared" si="430"/>
        <v>#DIV/0!</v>
      </c>
      <c r="AZ273" s="4" t="str">
        <f t="shared" si="430"/>
        <v>#DIV/0!</v>
      </c>
      <c r="BA273" s="4" t="str">
        <f t="shared" si="430"/>
        <v>#DIV/0!</v>
      </c>
      <c r="BB273" s="4" t="str">
        <f t="shared" si="430"/>
        <v>#DIV/0!</v>
      </c>
      <c r="BC273" s="4" t="str">
        <f t="shared" si="430"/>
        <v>#DIV/0!</v>
      </c>
      <c r="BD273" s="4" t="str">
        <f t="shared" si="430"/>
        <v>#DIV/0!</v>
      </c>
      <c r="BE273" s="4" t="str">
        <f t="shared" si="430"/>
        <v>#DIV/0!</v>
      </c>
      <c r="BF273" s="4" t="str">
        <f t="shared" si="430"/>
        <v>#DIV/0!</v>
      </c>
      <c r="BG273" s="4" t="str">
        <f t="shared" si="430"/>
        <v>#DIV/0!</v>
      </c>
      <c r="BH273" s="4" t="str">
        <f t="shared" si="430"/>
        <v>#DIV/0!</v>
      </c>
      <c r="BI273" s="4"/>
      <c r="BJ273" s="4" t="str">
        <f t="shared" ref="BJ273:BV273" si="431">BJ173/$E73</f>
        <v>#DIV/0!</v>
      </c>
      <c r="BK273" s="4" t="str">
        <f t="shared" si="431"/>
        <v>#DIV/0!</v>
      </c>
      <c r="BL273" s="4" t="str">
        <f t="shared" si="431"/>
        <v>#DIV/0!</v>
      </c>
      <c r="BM273" s="4" t="str">
        <f t="shared" si="431"/>
        <v>#DIV/0!</v>
      </c>
      <c r="BN273" s="4" t="str">
        <f t="shared" si="431"/>
        <v>#DIV/0!</v>
      </c>
      <c r="BO273" s="4" t="str">
        <f t="shared" si="431"/>
        <v>#DIV/0!</v>
      </c>
      <c r="BP273" s="4" t="str">
        <f t="shared" si="431"/>
        <v>#DIV/0!</v>
      </c>
      <c r="BQ273" s="4" t="str">
        <f t="shared" si="431"/>
        <v>#DIV/0!</v>
      </c>
      <c r="BR273" s="4" t="str">
        <f t="shared" si="431"/>
        <v>#DIV/0!</v>
      </c>
      <c r="BS273" s="4" t="str">
        <f t="shared" si="431"/>
        <v>#DIV/0!</v>
      </c>
      <c r="BT273" s="4" t="str">
        <f t="shared" si="431"/>
        <v>#DIV/0!</v>
      </c>
      <c r="BU273" s="4" t="str">
        <f t="shared" si="431"/>
        <v>#DIV/0!</v>
      </c>
      <c r="BV273" s="4" t="str">
        <f t="shared" si="431"/>
        <v>#DIV/0!</v>
      </c>
      <c r="BW273" s="4"/>
      <c r="BX273" s="4" t="str">
        <f t="shared" ref="BX273:CG273" si="432">BX173/$E73</f>
        <v>#DIV/0!</v>
      </c>
      <c r="BY273" s="4" t="str">
        <f t="shared" si="432"/>
        <v>#DIV/0!</v>
      </c>
      <c r="BZ273" s="4" t="str">
        <f t="shared" si="432"/>
        <v>#DIV/0!</v>
      </c>
      <c r="CA273" s="4" t="str">
        <f t="shared" si="432"/>
        <v>#DIV/0!</v>
      </c>
      <c r="CB273" s="4" t="str">
        <f t="shared" si="432"/>
        <v>#DIV/0!</v>
      </c>
      <c r="CC273" s="4" t="str">
        <f t="shared" si="432"/>
        <v>#DIV/0!</v>
      </c>
      <c r="CD273" s="4" t="str">
        <f t="shared" si="432"/>
        <v>#DIV/0!</v>
      </c>
      <c r="CE273" s="4" t="str">
        <f t="shared" si="432"/>
        <v>#DIV/0!</v>
      </c>
      <c r="CF273" s="4" t="str">
        <f t="shared" si="432"/>
        <v>#DIV/0!</v>
      </c>
      <c r="CG273" s="4" t="str">
        <f t="shared" si="432"/>
        <v>#DIV/0!</v>
      </c>
      <c r="CH273" s="4"/>
      <c r="CI273" s="4" t="str">
        <f t="shared" si="167"/>
        <v>#DIV/0!</v>
      </c>
      <c r="CJ273" s="4" t="str">
        <f t="shared" si="173"/>
        <v>#DIV/0!</v>
      </c>
      <c r="CK273" s="4"/>
      <c r="CL273" s="4" t="str">
        <f t="shared" ref="CL273:CN273" si="433">CL173/$E73</f>
        <v>#DIV/0!</v>
      </c>
      <c r="CM273" s="4" t="str">
        <f t="shared" si="433"/>
        <v>#DIV/0!</v>
      </c>
      <c r="CN273" s="4" t="str">
        <f t="shared" si="433"/>
        <v>#DIV/0!</v>
      </c>
    </row>
    <row r="274" ht="15.75" customHeight="1">
      <c r="A274" s="16"/>
      <c r="B274" s="4" t="s">
        <v>219</v>
      </c>
      <c r="C274" s="4" t="str">
        <f t="shared" ref="C274:AK274" si="434">C174/$E74</f>
        <v>#DIV/0!</v>
      </c>
      <c r="D274" s="4" t="str">
        <f t="shared" si="434"/>
        <v>#DIV/0!</v>
      </c>
      <c r="E274" s="4" t="str">
        <f t="shared" si="434"/>
        <v>#DIV/0!</v>
      </c>
      <c r="F274" s="4" t="str">
        <f t="shared" si="434"/>
        <v>#DIV/0!</v>
      </c>
      <c r="G274" s="4" t="str">
        <f t="shared" si="434"/>
        <v>#DIV/0!</v>
      </c>
      <c r="H274" s="4" t="str">
        <f t="shared" si="434"/>
        <v>#DIV/0!</v>
      </c>
      <c r="I274" s="4" t="str">
        <f t="shared" si="434"/>
        <v>#DIV/0!</v>
      </c>
      <c r="J274" s="4" t="str">
        <f t="shared" si="434"/>
        <v>#DIV/0!</v>
      </c>
      <c r="K274" s="4" t="str">
        <f t="shared" si="434"/>
        <v>#DIV/0!</v>
      </c>
      <c r="L274" s="4" t="str">
        <f t="shared" si="434"/>
        <v>#DIV/0!</v>
      </c>
      <c r="M274" s="4" t="str">
        <f t="shared" si="434"/>
        <v>#DIV/0!</v>
      </c>
      <c r="N274" s="4" t="str">
        <f t="shared" si="434"/>
        <v>#DIV/0!</v>
      </c>
      <c r="O274" s="4" t="str">
        <f t="shared" si="434"/>
        <v>#DIV/0!</v>
      </c>
      <c r="P274" s="4" t="str">
        <f t="shared" si="434"/>
        <v>#DIV/0!</v>
      </c>
      <c r="Q274" s="4" t="str">
        <f t="shared" si="434"/>
        <v>#DIV/0!</v>
      </c>
      <c r="R274" s="4" t="str">
        <f t="shared" si="434"/>
        <v>#DIV/0!</v>
      </c>
      <c r="S274" s="4" t="str">
        <f t="shared" si="434"/>
        <v>#DIV/0!</v>
      </c>
      <c r="T274" s="4" t="str">
        <f t="shared" si="434"/>
        <v>#DIV/0!</v>
      </c>
      <c r="U274" s="4" t="str">
        <f t="shared" si="434"/>
        <v>#DIV/0!</v>
      </c>
      <c r="V274" s="4" t="str">
        <f t="shared" si="434"/>
        <v>#DIV/0!</v>
      </c>
      <c r="W274" s="4" t="str">
        <f t="shared" si="434"/>
        <v>#DIV/0!</v>
      </c>
      <c r="X274" s="4" t="str">
        <f t="shared" si="434"/>
        <v>#DIV/0!</v>
      </c>
      <c r="Y274" s="4" t="str">
        <f t="shared" si="434"/>
        <v>#DIV/0!</v>
      </c>
      <c r="Z274" s="4" t="str">
        <f t="shared" si="434"/>
        <v>#DIV/0!</v>
      </c>
      <c r="AA274" s="4" t="str">
        <f t="shared" si="434"/>
        <v>#DIV/0!</v>
      </c>
      <c r="AB274" s="4" t="str">
        <f t="shared" si="434"/>
        <v>#DIV/0!</v>
      </c>
      <c r="AC274" s="4" t="str">
        <f t="shared" si="434"/>
        <v>#DIV/0!</v>
      </c>
      <c r="AD274" s="4" t="str">
        <f t="shared" si="434"/>
        <v>#DIV/0!</v>
      </c>
      <c r="AE274" s="4" t="str">
        <f t="shared" si="434"/>
        <v>#DIV/0!</v>
      </c>
      <c r="AF274" s="4" t="str">
        <f t="shared" si="434"/>
        <v>#DIV/0!</v>
      </c>
      <c r="AG274" s="4" t="str">
        <f t="shared" si="434"/>
        <v>#DIV/0!</v>
      </c>
      <c r="AH274" s="4" t="str">
        <f t="shared" si="434"/>
        <v>#DIV/0!</v>
      </c>
      <c r="AI274" s="4" t="str">
        <f t="shared" si="434"/>
        <v>#DIV/0!</v>
      </c>
      <c r="AJ274" s="4" t="str">
        <f t="shared" si="434"/>
        <v>#DIV/0!</v>
      </c>
      <c r="AK274" s="4" t="str">
        <f t="shared" si="434"/>
        <v>#DIV/0!</v>
      </c>
      <c r="AL274" s="4"/>
      <c r="AM274" s="4" t="str">
        <f t="shared" si="138"/>
        <v>#DIV/0!</v>
      </c>
      <c r="AN274" s="4"/>
      <c r="AO274" s="4" t="str">
        <f t="shared" ref="AO274:BH274" si="435">AO174/$E74</f>
        <v>#DIV/0!</v>
      </c>
      <c r="AP274" s="4" t="str">
        <f t="shared" si="435"/>
        <v>#DIV/0!</v>
      </c>
      <c r="AQ274" s="4" t="str">
        <f t="shared" si="435"/>
        <v>#DIV/0!</v>
      </c>
      <c r="AR274" s="4" t="str">
        <f t="shared" si="435"/>
        <v>#DIV/0!</v>
      </c>
      <c r="AS274" s="4" t="str">
        <f t="shared" si="435"/>
        <v>#DIV/0!</v>
      </c>
      <c r="AT274" s="4" t="str">
        <f t="shared" si="435"/>
        <v>#DIV/0!</v>
      </c>
      <c r="AU274" s="4" t="str">
        <f t="shared" si="435"/>
        <v>#DIV/0!</v>
      </c>
      <c r="AV274" s="4" t="str">
        <f t="shared" si="435"/>
        <v>#DIV/0!</v>
      </c>
      <c r="AW274" s="4" t="str">
        <f t="shared" si="435"/>
        <v>#DIV/0!</v>
      </c>
      <c r="AX274" s="4" t="str">
        <f t="shared" si="435"/>
        <v>#DIV/0!</v>
      </c>
      <c r="AY274" s="4" t="str">
        <f t="shared" si="435"/>
        <v>#DIV/0!</v>
      </c>
      <c r="AZ274" s="4" t="str">
        <f t="shared" si="435"/>
        <v>#DIV/0!</v>
      </c>
      <c r="BA274" s="4" t="str">
        <f t="shared" si="435"/>
        <v>#DIV/0!</v>
      </c>
      <c r="BB274" s="4" t="str">
        <f t="shared" si="435"/>
        <v>#DIV/0!</v>
      </c>
      <c r="BC274" s="4" t="str">
        <f t="shared" si="435"/>
        <v>#DIV/0!</v>
      </c>
      <c r="BD274" s="4" t="str">
        <f t="shared" si="435"/>
        <v>#DIV/0!</v>
      </c>
      <c r="BE274" s="4" t="str">
        <f t="shared" si="435"/>
        <v>#DIV/0!</v>
      </c>
      <c r="BF274" s="4" t="str">
        <f t="shared" si="435"/>
        <v>#DIV/0!</v>
      </c>
      <c r="BG274" s="4" t="str">
        <f t="shared" si="435"/>
        <v>#DIV/0!</v>
      </c>
      <c r="BH274" s="4" t="str">
        <f t="shared" si="435"/>
        <v>#DIV/0!</v>
      </c>
      <c r="BI274" s="4"/>
      <c r="BJ274" s="4" t="str">
        <f t="shared" ref="BJ274:BV274" si="436">BJ174/$E74</f>
        <v>#DIV/0!</v>
      </c>
      <c r="BK274" s="4" t="str">
        <f t="shared" si="436"/>
        <v>#DIV/0!</v>
      </c>
      <c r="BL274" s="4" t="str">
        <f t="shared" si="436"/>
        <v>#DIV/0!</v>
      </c>
      <c r="BM274" s="4" t="str">
        <f t="shared" si="436"/>
        <v>#DIV/0!</v>
      </c>
      <c r="BN274" s="4" t="str">
        <f t="shared" si="436"/>
        <v>#DIV/0!</v>
      </c>
      <c r="BO274" s="4" t="str">
        <f t="shared" si="436"/>
        <v>#DIV/0!</v>
      </c>
      <c r="BP274" s="4" t="str">
        <f t="shared" si="436"/>
        <v>#DIV/0!</v>
      </c>
      <c r="BQ274" s="4" t="str">
        <f t="shared" si="436"/>
        <v>#DIV/0!</v>
      </c>
      <c r="BR274" s="4" t="str">
        <f t="shared" si="436"/>
        <v>#DIV/0!</v>
      </c>
      <c r="BS274" s="4" t="str">
        <f t="shared" si="436"/>
        <v>#DIV/0!</v>
      </c>
      <c r="BT274" s="4" t="str">
        <f t="shared" si="436"/>
        <v>#DIV/0!</v>
      </c>
      <c r="BU274" s="4" t="str">
        <f t="shared" si="436"/>
        <v>#DIV/0!</v>
      </c>
      <c r="BV274" s="4" t="str">
        <f t="shared" si="436"/>
        <v>#DIV/0!</v>
      </c>
      <c r="BW274" s="4"/>
      <c r="BX274" s="4" t="str">
        <f t="shared" ref="BX274:CG274" si="437">BX174/$E74</f>
        <v>#DIV/0!</v>
      </c>
      <c r="BY274" s="4" t="str">
        <f t="shared" si="437"/>
        <v>#DIV/0!</v>
      </c>
      <c r="BZ274" s="4" t="str">
        <f t="shared" si="437"/>
        <v>#DIV/0!</v>
      </c>
      <c r="CA274" s="4" t="str">
        <f t="shared" si="437"/>
        <v>#DIV/0!</v>
      </c>
      <c r="CB274" s="4" t="str">
        <f t="shared" si="437"/>
        <v>#DIV/0!</v>
      </c>
      <c r="CC274" s="4" t="str">
        <f t="shared" si="437"/>
        <v>#DIV/0!</v>
      </c>
      <c r="CD274" s="4" t="str">
        <f t="shared" si="437"/>
        <v>#DIV/0!</v>
      </c>
      <c r="CE274" s="4" t="str">
        <f t="shared" si="437"/>
        <v>#DIV/0!</v>
      </c>
      <c r="CF274" s="4" t="str">
        <f t="shared" si="437"/>
        <v>#DIV/0!</v>
      </c>
      <c r="CG274" s="4" t="str">
        <f t="shared" si="437"/>
        <v>#DIV/0!</v>
      </c>
      <c r="CH274" s="4"/>
      <c r="CI274" s="4" t="str">
        <f t="shared" si="167"/>
        <v>#DIV/0!</v>
      </c>
      <c r="CJ274" s="4" t="str">
        <f t="shared" si="173"/>
        <v>#DIV/0!</v>
      </c>
      <c r="CK274" s="4"/>
      <c r="CL274" s="4" t="str">
        <f t="shared" ref="CL274:CN274" si="438">CL174/$E74</f>
        <v>#DIV/0!</v>
      </c>
      <c r="CM274" s="4" t="str">
        <f t="shared" si="438"/>
        <v>#DIV/0!</v>
      </c>
      <c r="CN274" s="4" t="str">
        <f t="shared" si="438"/>
        <v>#DIV/0!</v>
      </c>
    </row>
    <row r="275" ht="15.75" customHeight="1">
      <c r="A275" s="8" t="s">
        <v>70</v>
      </c>
      <c r="B275" s="4" t="s">
        <v>265</v>
      </c>
      <c r="C275" s="4" t="str">
        <f t="shared" ref="C275:AK275" si="439">C175/$E75</f>
        <v>#DIV/0!</v>
      </c>
      <c r="D275" s="4" t="str">
        <f t="shared" si="439"/>
        <v>#DIV/0!</v>
      </c>
      <c r="E275" s="4" t="str">
        <f t="shared" si="439"/>
        <v>#DIV/0!</v>
      </c>
      <c r="F275" s="4" t="str">
        <f t="shared" si="439"/>
        <v>#DIV/0!</v>
      </c>
      <c r="G275" s="4" t="str">
        <f t="shared" si="439"/>
        <v>#DIV/0!</v>
      </c>
      <c r="H275" s="4" t="str">
        <f t="shared" si="439"/>
        <v>#DIV/0!</v>
      </c>
      <c r="I275" s="4" t="str">
        <f t="shared" si="439"/>
        <v>#DIV/0!</v>
      </c>
      <c r="J275" s="4" t="str">
        <f t="shared" si="439"/>
        <v>#DIV/0!</v>
      </c>
      <c r="K275" s="4" t="str">
        <f t="shared" si="439"/>
        <v>#DIV/0!</v>
      </c>
      <c r="L275" s="4" t="str">
        <f t="shared" si="439"/>
        <v>#DIV/0!</v>
      </c>
      <c r="M275" s="4" t="str">
        <f t="shared" si="439"/>
        <v>#DIV/0!</v>
      </c>
      <c r="N275" s="4" t="str">
        <f t="shared" si="439"/>
        <v>#DIV/0!</v>
      </c>
      <c r="O275" s="4" t="str">
        <f t="shared" si="439"/>
        <v>#DIV/0!</v>
      </c>
      <c r="P275" s="4" t="str">
        <f t="shared" si="439"/>
        <v>#DIV/0!</v>
      </c>
      <c r="Q275" s="4" t="str">
        <f t="shared" si="439"/>
        <v>#DIV/0!</v>
      </c>
      <c r="R275" s="4" t="str">
        <f t="shared" si="439"/>
        <v>#DIV/0!</v>
      </c>
      <c r="S275" s="4" t="str">
        <f t="shared" si="439"/>
        <v>#DIV/0!</v>
      </c>
      <c r="T275" s="4" t="str">
        <f t="shared" si="439"/>
        <v>#DIV/0!</v>
      </c>
      <c r="U275" s="4" t="str">
        <f t="shared" si="439"/>
        <v>#DIV/0!</v>
      </c>
      <c r="V275" s="4" t="str">
        <f t="shared" si="439"/>
        <v>#DIV/0!</v>
      </c>
      <c r="W275" s="4" t="str">
        <f t="shared" si="439"/>
        <v>#DIV/0!</v>
      </c>
      <c r="X275" s="4" t="str">
        <f t="shared" si="439"/>
        <v>#DIV/0!</v>
      </c>
      <c r="Y275" s="4" t="str">
        <f t="shared" si="439"/>
        <v>#DIV/0!</v>
      </c>
      <c r="Z275" s="4" t="str">
        <f t="shared" si="439"/>
        <v>#DIV/0!</v>
      </c>
      <c r="AA275" s="4" t="str">
        <f t="shared" si="439"/>
        <v>#DIV/0!</v>
      </c>
      <c r="AB275" s="4" t="str">
        <f t="shared" si="439"/>
        <v>#DIV/0!</v>
      </c>
      <c r="AC275" s="4" t="str">
        <f t="shared" si="439"/>
        <v>#DIV/0!</v>
      </c>
      <c r="AD275" s="4" t="str">
        <f t="shared" si="439"/>
        <v>#DIV/0!</v>
      </c>
      <c r="AE275" s="4" t="str">
        <f t="shared" si="439"/>
        <v>#DIV/0!</v>
      </c>
      <c r="AF275" s="4" t="str">
        <f t="shared" si="439"/>
        <v>#DIV/0!</v>
      </c>
      <c r="AG275" s="4" t="str">
        <f t="shared" si="439"/>
        <v>#DIV/0!</v>
      </c>
      <c r="AH275" s="4" t="str">
        <f t="shared" si="439"/>
        <v>#DIV/0!</v>
      </c>
      <c r="AI275" s="4" t="str">
        <f t="shared" si="439"/>
        <v>#DIV/0!</v>
      </c>
      <c r="AJ275" s="4" t="str">
        <f t="shared" si="439"/>
        <v>#DIV/0!</v>
      </c>
      <c r="AK275" s="4" t="str">
        <f t="shared" si="439"/>
        <v>#DIV/0!</v>
      </c>
      <c r="AL275" s="4"/>
      <c r="AM275" s="4" t="str">
        <f t="shared" si="138"/>
        <v>#DIV/0!</v>
      </c>
      <c r="AN275" s="4"/>
      <c r="AO275" s="4" t="str">
        <f t="shared" ref="AO275:BH275" si="440">AO175/$E75</f>
        <v>#DIV/0!</v>
      </c>
      <c r="AP275" s="4" t="str">
        <f t="shared" si="440"/>
        <v>#DIV/0!</v>
      </c>
      <c r="AQ275" s="4" t="str">
        <f t="shared" si="440"/>
        <v>#DIV/0!</v>
      </c>
      <c r="AR275" s="4" t="str">
        <f t="shared" si="440"/>
        <v>#DIV/0!</v>
      </c>
      <c r="AS275" s="4" t="str">
        <f t="shared" si="440"/>
        <v>#DIV/0!</v>
      </c>
      <c r="AT275" s="4" t="str">
        <f t="shared" si="440"/>
        <v>#DIV/0!</v>
      </c>
      <c r="AU275" s="4" t="str">
        <f t="shared" si="440"/>
        <v>#DIV/0!</v>
      </c>
      <c r="AV275" s="4" t="str">
        <f t="shared" si="440"/>
        <v>#DIV/0!</v>
      </c>
      <c r="AW275" s="4" t="str">
        <f t="shared" si="440"/>
        <v>#DIV/0!</v>
      </c>
      <c r="AX275" s="4" t="str">
        <f t="shared" si="440"/>
        <v>#DIV/0!</v>
      </c>
      <c r="AY275" s="4" t="str">
        <f t="shared" si="440"/>
        <v>#DIV/0!</v>
      </c>
      <c r="AZ275" s="4" t="str">
        <f t="shared" si="440"/>
        <v>#DIV/0!</v>
      </c>
      <c r="BA275" s="4" t="str">
        <f t="shared" si="440"/>
        <v>#DIV/0!</v>
      </c>
      <c r="BB275" s="4" t="str">
        <f t="shared" si="440"/>
        <v>#DIV/0!</v>
      </c>
      <c r="BC275" s="4" t="str">
        <f t="shared" si="440"/>
        <v>#DIV/0!</v>
      </c>
      <c r="BD275" s="4" t="str">
        <f t="shared" si="440"/>
        <v>#DIV/0!</v>
      </c>
      <c r="BE275" s="4" t="str">
        <f t="shared" si="440"/>
        <v>#DIV/0!</v>
      </c>
      <c r="BF275" s="4" t="str">
        <f t="shared" si="440"/>
        <v>#DIV/0!</v>
      </c>
      <c r="BG275" s="4" t="str">
        <f t="shared" si="440"/>
        <v>#DIV/0!</v>
      </c>
      <c r="BH275" s="4" t="str">
        <f t="shared" si="440"/>
        <v>#DIV/0!</v>
      </c>
      <c r="BI275" s="4"/>
      <c r="BJ275" s="4" t="str">
        <f t="shared" ref="BJ275:BV275" si="441">BJ175/$E75</f>
        <v>#DIV/0!</v>
      </c>
      <c r="BK275" s="4" t="str">
        <f t="shared" si="441"/>
        <v>#DIV/0!</v>
      </c>
      <c r="BL275" s="4" t="str">
        <f t="shared" si="441"/>
        <v>#DIV/0!</v>
      </c>
      <c r="BM275" s="4" t="str">
        <f t="shared" si="441"/>
        <v>#DIV/0!</v>
      </c>
      <c r="BN275" s="4" t="str">
        <f t="shared" si="441"/>
        <v>#DIV/0!</v>
      </c>
      <c r="BO275" s="4" t="str">
        <f t="shared" si="441"/>
        <v>#DIV/0!</v>
      </c>
      <c r="BP275" s="4" t="str">
        <f t="shared" si="441"/>
        <v>#DIV/0!</v>
      </c>
      <c r="BQ275" s="4" t="str">
        <f t="shared" si="441"/>
        <v>#DIV/0!</v>
      </c>
      <c r="BR275" s="4" t="str">
        <f t="shared" si="441"/>
        <v>#DIV/0!</v>
      </c>
      <c r="BS275" s="4" t="str">
        <f t="shared" si="441"/>
        <v>#DIV/0!</v>
      </c>
      <c r="BT275" s="4" t="str">
        <f t="shared" si="441"/>
        <v>#DIV/0!</v>
      </c>
      <c r="BU275" s="4" t="str">
        <f t="shared" si="441"/>
        <v>#DIV/0!</v>
      </c>
      <c r="BV275" s="4" t="str">
        <f t="shared" si="441"/>
        <v>#DIV/0!</v>
      </c>
      <c r="BW275" s="4"/>
      <c r="BX275" s="4" t="str">
        <f t="shared" ref="BX275:CG275" si="442">BX175/$E75</f>
        <v>#DIV/0!</v>
      </c>
      <c r="BY275" s="4" t="str">
        <f t="shared" si="442"/>
        <v>#DIV/0!</v>
      </c>
      <c r="BZ275" s="4" t="str">
        <f t="shared" si="442"/>
        <v>#DIV/0!</v>
      </c>
      <c r="CA275" s="4" t="str">
        <f t="shared" si="442"/>
        <v>#DIV/0!</v>
      </c>
      <c r="CB275" s="4" t="str">
        <f t="shared" si="442"/>
        <v>#DIV/0!</v>
      </c>
      <c r="CC275" s="4" t="str">
        <f t="shared" si="442"/>
        <v>#DIV/0!</v>
      </c>
      <c r="CD275" s="4" t="str">
        <f t="shared" si="442"/>
        <v>#DIV/0!</v>
      </c>
      <c r="CE275" s="4" t="str">
        <f t="shared" si="442"/>
        <v>#DIV/0!</v>
      </c>
      <c r="CF275" s="4" t="str">
        <f t="shared" si="442"/>
        <v>#DIV/0!</v>
      </c>
      <c r="CG275" s="4" t="str">
        <f t="shared" si="442"/>
        <v>#DIV/0!</v>
      </c>
      <c r="CH275" s="4"/>
      <c r="CI275" s="4" t="str">
        <f t="shared" si="167"/>
        <v>#DIV/0!</v>
      </c>
      <c r="CJ275" s="4" t="str">
        <f t="shared" si="173"/>
        <v>#DIV/0!</v>
      </c>
      <c r="CK275" s="4"/>
      <c r="CL275" s="4" t="str">
        <f t="shared" ref="CL275:CN275" si="443">CL175/$E75</f>
        <v>#DIV/0!</v>
      </c>
      <c r="CM275" s="4" t="str">
        <f t="shared" si="443"/>
        <v>#DIV/0!</v>
      </c>
      <c r="CN275" s="4" t="str">
        <f t="shared" si="443"/>
        <v>#DIV/0!</v>
      </c>
    </row>
    <row r="276" ht="15.75" customHeight="1">
      <c r="A276" s="15"/>
      <c r="B276" s="4" t="s">
        <v>266</v>
      </c>
      <c r="C276" s="4" t="str">
        <f t="shared" ref="C276:AK276" si="444">C176/$E76</f>
        <v>#DIV/0!</v>
      </c>
      <c r="D276" s="4" t="str">
        <f t="shared" si="444"/>
        <v>#DIV/0!</v>
      </c>
      <c r="E276" s="4" t="str">
        <f t="shared" si="444"/>
        <v>#DIV/0!</v>
      </c>
      <c r="F276" s="4" t="str">
        <f t="shared" si="444"/>
        <v>#DIV/0!</v>
      </c>
      <c r="G276" s="4" t="str">
        <f t="shared" si="444"/>
        <v>#DIV/0!</v>
      </c>
      <c r="H276" s="4" t="str">
        <f t="shared" si="444"/>
        <v>#DIV/0!</v>
      </c>
      <c r="I276" s="4" t="str">
        <f t="shared" si="444"/>
        <v>#DIV/0!</v>
      </c>
      <c r="J276" s="4" t="str">
        <f t="shared" si="444"/>
        <v>#DIV/0!</v>
      </c>
      <c r="K276" s="4" t="str">
        <f t="shared" si="444"/>
        <v>#DIV/0!</v>
      </c>
      <c r="L276" s="4" t="str">
        <f t="shared" si="444"/>
        <v>#DIV/0!</v>
      </c>
      <c r="M276" s="4" t="str">
        <f t="shared" si="444"/>
        <v>#DIV/0!</v>
      </c>
      <c r="N276" s="4" t="str">
        <f t="shared" si="444"/>
        <v>#DIV/0!</v>
      </c>
      <c r="O276" s="4" t="str">
        <f t="shared" si="444"/>
        <v>#DIV/0!</v>
      </c>
      <c r="P276" s="4" t="str">
        <f t="shared" si="444"/>
        <v>#DIV/0!</v>
      </c>
      <c r="Q276" s="4" t="str">
        <f t="shared" si="444"/>
        <v>#DIV/0!</v>
      </c>
      <c r="R276" s="4" t="str">
        <f t="shared" si="444"/>
        <v>#DIV/0!</v>
      </c>
      <c r="S276" s="4" t="str">
        <f t="shared" si="444"/>
        <v>#DIV/0!</v>
      </c>
      <c r="T276" s="4" t="str">
        <f t="shared" si="444"/>
        <v>#DIV/0!</v>
      </c>
      <c r="U276" s="4" t="str">
        <f t="shared" si="444"/>
        <v>#DIV/0!</v>
      </c>
      <c r="V276" s="4" t="str">
        <f t="shared" si="444"/>
        <v>#DIV/0!</v>
      </c>
      <c r="W276" s="4" t="str">
        <f t="shared" si="444"/>
        <v>#DIV/0!</v>
      </c>
      <c r="X276" s="4" t="str">
        <f t="shared" si="444"/>
        <v>#DIV/0!</v>
      </c>
      <c r="Y276" s="4" t="str">
        <f t="shared" si="444"/>
        <v>#DIV/0!</v>
      </c>
      <c r="Z276" s="4" t="str">
        <f t="shared" si="444"/>
        <v>#DIV/0!</v>
      </c>
      <c r="AA276" s="4" t="str">
        <f t="shared" si="444"/>
        <v>#DIV/0!</v>
      </c>
      <c r="AB276" s="4" t="str">
        <f t="shared" si="444"/>
        <v>#DIV/0!</v>
      </c>
      <c r="AC276" s="4" t="str">
        <f t="shared" si="444"/>
        <v>#DIV/0!</v>
      </c>
      <c r="AD276" s="4" t="str">
        <f t="shared" si="444"/>
        <v>#DIV/0!</v>
      </c>
      <c r="AE276" s="4" t="str">
        <f t="shared" si="444"/>
        <v>#DIV/0!</v>
      </c>
      <c r="AF276" s="4" t="str">
        <f t="shared" si="444"/>
        <v>#DIV/0!</v>
      </c>
      <c r="AG276" s="4" t="str">
        <f t="shared" si="444"/>
        <v>#DIV/0!</v>
      </c>
      <c r="AH276" s="4" t="str">
        <f t="shared" si="444"/>
        <v>#DIV/0!</v>
      </c>
      <c r="AI276" s="4" t="str">
        <f t="shared" si="444"/>
        <v>#DIV/0!</v>
      </c>
      <c r="AJ276" s="4" t="str">
        <f t="shared" si="444"/>
        <v>#DIV/0!</v>
      </c>
      <c r="AK276" s="4" t="str">
        <f t="shared" si="444"/>
        <v>#DIV/0!</v>
      </c>
      <c r="AL276" s="4"/>
      <c r="AM276" s="4" t="str">
        <f t="shared" si="138"/>
        <v>#DIV/0!</v>
      </c>
      <c r="AN276" s="4"/>
      <c r="AO276" s="4" t="str">
        <f t="shared" ref="AO276:BH276" si="445">AO176/$E76</f>
        <v>#DIV/0!</v>
      </c>
      <c r="AP276" s="4" t="str">
        <f t="shared" si="445"/>
        <v>#DIV/0!</v>
      </c>
      <c r="AQ276" s="4" t="str">
        <f t="shared" si="445"/>
        <v>#DIV/0!</v>
      </c>
      <c r="AR276" s="4" t="str">
        <f t="shared" si="445"/>
        <v>#DIV/0!</v>
      </c>
      <c r="AS276" s="4" t="str">
        <f t="shared" si="445"/>
        <v>#DIV/0!</v>
      </c>
      <c r="AT276" s="4" t="str">
        <f t="shared" si="445"/>
        <v>#DIV/0!</v>
      </c>
      <c r="AU276" s="4" t="str">
        <f t="shared" si="445"/>
        <v>#DIV/0!</v>
      </c>
      <c r="AV276" s="4" t="str">
        <f t="shared" si="445"/>
        <v>#DIV/0!</v>
      </c>
      <c r="AW276" s="4" t="str">
        <f t="shared" si="445"/>
        <v>#DIV/0!</v>
      </c>
      <c r="AX276" s="4" t="str">
        <f t="shared" si="445"/>
        <v>#DIV/0!</v>
      </c>
      <c r="AY276" s="4" t="str">
        <f t="shared" si="445"/>
        <v>#DIV/0!</v>
      </c>
      <c r="AZ276" s="4" t="str">
        <f t="shared" si="445"/>
        <v>#DIV/0!</v>
      </c>
      <c r="BA276" s="4" t="str">
        <f t="shared" si="445"/>
        <v>#DIV/0!</v>
      </c>
      <c r="BB276" s="4" t="str">
        <f t="shared" si="445"/>
        <v>#DIV/0!</v>
      </c>
      <c r="BC276" s="4" t="str">
        <f t="shared" si="445"/>
        <v>#DIV/0!</v>
      </c>
      <c r="BD276" s="4" t="str">
        <f t="shared" si="445"/>
        <v>#DIV/0!</v>
      </c>
      <c r="BE276" s="4" t="str">
        <f t="shared" si="445"/>
        <v>#DIV/0!</v>
      </c>
      <c r="BF276" s="4" t="str">
        <f t="shared" si="445"/>
        <v>#DIV/0!</v>
      </c>
      <c r="BG276" s="4" t="str">
        <f t="shared" si="445"/>
        <v>#DIV/0!</v>
      </c>
      <c r="BH276" s="4" t="str">
        <f t="shared" si="445"/>
        <v>#DIV/0!</v>
      </c>
      <c r="BI276" s="4"/>
      <c r="BJ276" s="4" t="str">
        <f t="shared" ref="BJ276:BV276" si="446">BJ176/$E76</f>
        <v>#DIV/0!</v>
      </c>
      <c r="BK276" s="4" t="str">
        <f t="shared" si="446"/>
        <v>#DIV/0!</v>
      </c>
      <c r="BL276" s="4" t="str">
        <f t="shared" si="446"/>
        <v>#DIV/0!</v>
      </c>
      <c r="BM276" s="4" t="str">
        <f t="shared" si="446"/>
        <v>#DIV/0!</v>
      </c>
      <c r="BN276" s="4" t="str">
        <f t="shared" si="446"/>
        <v>#DIV/0!</v>
      </c>
      <c r="BO276" s="4" t="str">
        <f t="shared" si="446"/>
        <v>#DIV/0!</v>
      </c>
      <c r="BP276" s="4" t="str">
        <f t="shared" si="446"/>
        <v>#DIV/0!</v>
      </c>
      <c r="BQ276" s="4" t="str">
        <f t="shared" si="446"/>
        <v>#DIV/0!</v>
      </c>
      <c r="BR276" s="4" t="str">
        <f t="shared" si="446"/>
        <v>#DIV/0!</v>
      </c>
      <c r="BS276" s="4" t="str">
        <f t="shared" si="446"/>
        <v>#DIV/0!</v>
      </c>
      <c r="BT276" s="4" t="str">
        <f t="shared" si="446"/>
        <v>#DIV/0!</v>
      </c>
      <c r="BU276" s="4" t="str">
        <f t="shared" si="446"/>
        <v>#DIV/0!</v>
      </c>
      <c r="BV276" s="4" t="str">
        <f t="shared" si="446"/>
        <v>#DIV/0!</v>
      </c>
      <c r="BW276" s="4"/>
      <c r="BX276" s="4" t="str">
        <f t="shared" ref="BX276:CG276" si="447">BX176/$E76</f>
        <v>#DIV/0!</v>
      </c>
      <c r="BY276" s="4" t="str">
        <f t="shared" si="447"/>
        <v>#DIV/0!</v>
      </c>
      <c r="BZ276" s="4" t="str">
        <f t="shared" si="447"/>
        <v>#DIV/0!</v>
      </c>
      <c r="CA276" s="4" t="str">
        <f t="shared" si="447"/>
        <v>#DIV/0!</v>
      </c>
      <c r="CB276" s="4" t="str">
        <f t="shared" si="447"/>
        <v>#DIV/0!</v>
      </c>
      <c r="CC276" s="4" t="str">
        <f t="shared" si="447"/>
        <v>#DIV/0!</v>
      </c>
      <c r="CD276" s="4" t="str">
        <f t="shared" si="447"/>
        <v>#DIV/0!</v>
      </c>
      <c r="CE276" s="4" t="str">
        <f t="shared" si="447"/>
        <v>#DIV/0!</v>
      </c>
      <c r="CF276" s="4" t="str">
        <f t="shared" si="447"/>
        <v>#DIV/0!</v>
      </c>
      <c r="CG276" s="4" t="str">
        <f t="shared" si="447"/>
        <v>#DIV/0!</v>
      </c>
      <c r="CH276" s="4"/>
      <c r="CI276" s="4" t="str">
        <f t="shared" si="167"/>
        <v>#DIV/0!</v>
      </c>
      <c r="CJ276" s="4" t="str">
        <f t="shared" si="173"/>
        <v>#DIV/0!</v>
      </c>
      <c r="CK276" s="4"/>
      <c r="CL276" s="4" t="str">
        <f t="shared" ref="CL276:CN276" si="448">CL176/$E76</f>
        <v>#DIV/0!</v>
      </c>
      <c r="CM276" s="4" t="str">
        <f t="shared" si="448"/>
        <v>#DIV/0!</v>
      </c>
      <c r="CN276" s="4" t="str">
        <f t="shared" si="448"/>
        <v>#DIV/0!</v>
      </c>
    </row>
    <row r="277" ht="15.75" customHeight="1">
      <c r="A277" s="15"/>
      <c r="B277" s="4" t="s">
        <v>267</v>
      </c>
      <c r="C277" s="4" t="str">
        <f t="shared" ref="C277:AK277" si="449">C177/$E77</f>
        <v>#DIV/0!</v>
      </c>
      <c r="D277" s="4" t="str">
        <f t="shared" si="449"/>
        <v>#DIV/0!</v>
      </c>
      <c r="E277" s="4" t="str">
        <f t="shared" si="449"/>
        <v>#DIV/0!</v>
      </c>
      <c r="F277" s="4" t="str">
        <f t="shared" si="449"/>
        <v>#DIV/0!</v>
      </c>
      <c r="G277" s="4" t="str">
        <f t="shared" si="449"/>
        <v>#DIV/0!</v>
      </c>
      <c r="H277" s="4" t="str">
        <f t="shared" si="449"/>
        <v>#DIV/0!</v>
      </c>
      <c r="I277" s="4" t="str">
        <f t="shared" si="449"/>
        <v>#DIV/0!</v>
      </c>
      <c r="J277" s="4" t="str">
        <f t="shared" si="449"/>
        <v>#DIV/0!</v>
      </c>
      <c r="K277" s="4" t="str">
        <f t="shared" si="449"/>
        <v>#DIV/0!</v>
      </c>
      <c r="L277" s="4" t="str">
        <f t="shared" si="449"/>
        <v>#DIV/0!</v>
      </c>
      <c r="M277" s="4" t="str">
        <f t="shared" si="449"/>
        <v>#DIV/0!</v>
      </c>
      <c r="N277" s="4" t="str">
        <f t="shared" si="449"/>
        <v>#DIV/0!</v>
      </c>
      <c r="O277" s="4" t="str">
        <f t="shared" si="449"/>
        <v>#DIV/0!</v>
      </c>
      <c r="P277" s="4" t="str">
        <f t="shared" si="449"/>
        <v>#DIV/0!</v>
      </c>
      <c r="Q277" s="4" t="str">
        <f t="shared" si="449"/>
        <v>#DIV/0!</v>
      </c>
      <c r="R277" s="4" t="str">
        <f t="shared" si="449"/>
        <v>#DIV/0!</v>
      </c>
      <c r="S277" s="4" t="str">
        <f t="shared" si="449"/>
        <v>#DIV/0!</v>
      </c>
      <c r="T277" s="4" t="str">
        <f t="shared" si="449"/>
        <v>#DIV/0!</v>
      </c>
      <c r="U277" s="4" t="str">
        <f t="shared" si="449"/>
        <v>#DIV/0!</v>
      </c>
      <c r="V277" s="4" t="str">
        <f t="shared" si="449"/>
        <v>#DIV/0!</v>
      </c>
      <c r="W277" s="4" t="str">
        <f t="shared" si="449"/>
        <v>#DIV/0!</v>
      </c>
      <c r="X277" s="4" t="str">
        <f t="shared" si="449"/>
        <v>#DIV/0!</v>
      </c>
      <c r="Y277" s="4" t="str">
        <f t="shared" si="449"/>
        <v>#DIV/0!</v>
      </c>
      <c r="Z277" s="4" t="str">
        <f t="shared" si="449"/>
        <v>#DIV/0!</v>
      </c>
      <c r="AA277" s="4" t="str">
        <f t="shared" si="449"/>
        <v>#DIV/0!</v>
      </c>
      <c r="AB277" s="4" t="str">
        <f t="shared" si="449"/>
        <v>#DIV/0!</v>
      </c>
      <c r="AC277" s="4" t="str">
        <f t="shared" si="449"/>
        <v>#DIV/0!</v>
      </c>
      <c r="AD277" s="4" t="str">
        <f t="shared" si="449"/>
        <v>#DIV/0!</v>
      </c>
      <c r="AE277" s="4" t="str">
        <f t="shared" si="449"/>
        <v>#DIV/0!</v>
      </c>
      <c r="AF277" s="4" t="str">
        <f t="shared" si="449"/>
        <v>#DIV/0!</v>
      </c>
      <c r="AG277" s="4" t="str">
        <f t="shared" si="449"/>
        <v>#DIV/0!</v>
      </c>
      <c r="AH277" s="4" t="str">
        <f t="shared" si="449"/>
        <v>#DIV/0!</v>
      </c>
      <c r="AI277" s="4" t="str">
        <f t="shared" si="449"/>
        <v>#DIV/0!</v>
      </c>
      <c r="AJ277" s="4" t="str">
        <f t="shared" si="449"/>
        <v>#DIV/0!</v>
      </c>
      <c r="AK277" s="4" t="str">
        <f t="shared" si="449"/>
        <v>#DIV/0!</v>
      </c>
      <c r="AL277" s="4"/>
      <c r="AM277" s="4" t="str">
        <f t="shared" si="138"/>
        <v>#DIV/0!</v>
      </c>
      <c r="AN277" s="4"/>
      <c r="AO277" s="4" t="str">
        <f t="shared" ref="AO277:BH277" si="450">AO177/$E77</f>
        <v>#DIV/0!</v>
      </c>
      <c r="AP277" s="4" t="str">
        <f t="shared" si="450"/>
        <v>#DIV/0!</v>
      </c>
      <c r="AQ277" s="4" t="str">
        <f t="shared" si="450"/>
        <v>#DIV/0!</v>
      </c>
      <c r="AR277" s="4" t="str">
        <f t="shared" si="450"/>
        <v>#DIV/0!</v>
      </c>
      <c r="AS277" s="4" t="str">
        <f t="shared" si="450"/>
        <v>#DIV/0!</v>
      </c>
      <c r="AT277" s="4" t="str">
        <f t="shared" si="450"/>
        <v>#DIV/0!</v>
      </c>
      <c r="AU277" s="4" t="str">
        <f t="shared" si="450"/>
        <v>#DIV/0!</v>
      </c>
      <c r="AV277" s="4" t="str">
        <f t="shared" si="450"/>
        <v>#DIV/0!</v>
      </c>
      <c r="AW277" s="4" t="str">
        <f t="shared" si="450"/>
        <v>#DIV/0!</v>
      </c>
      <c r="AX277" s="4" t="str">
        <f t="shared" si="450"/>
        <v>#DIV/0!</v>
      </c>
      <c r="AY277" s="4" t="str">
        <f t="shared" si="450"/>
        <v>#DIV/0!</v>
      </c>
      <c r="AZ277" s="4" t="str">
        <f t="shared" si="450"/>
        <v>#DIV/0!</v>
      </c>
      <c r="BA277" s="4" t="str">
        <f t="shared" si="450"/>
        <v>#DIV/0!</v>
      </c>
      <c r="BB277" s="4" t="str">
        <f t="shared" si="450"/>
        <v>#DIV/0!</v>
      </c>
      <c r="BC277" s="4" t="str">
        <f t="shared" si="450"/>
        <v>#DIV/0!</v>
      </c>
      <c r="BD277" s="4" t="str">
        <f t="shared" si="450"/>
        <v>#DIV/0!</v>
      </c>
      <c r="BE277" s="4" t="str">
        <f t="shared" si="450"/>
        <v>#DIV/0!</v>
      </c>
      <c r="BF277" s="4" t="str">
        <f t="shared" si="450"/>
        <v>#DIV/0!</v>
      </c>
      <c r="BG277" s="4" t="str">
        <f t="shared" si="450"/>
        <v>#DIV/0!</v>
      </c>
      <c r="BH277" s="4" t="str">
        <f t="shared" si="450"/>
        <v>#DIV/0!</v>
      </c>
      <c r="BI277" s="4"/>
      <c r="BJ277" s="4" t="str">
        <f t="shared" ref="BJ277:BV277" si="451">BJ177/$E77</f>
        <v>#DIV/0!</v>
      </c>
      <c r="BK277" s="4" t="str">
        <f t="shared" si="451"/>
        <v>#DIV/0!</v>
      </c>
      <c r="BL277" s="4" t="str">
        <f t="shared" si="451"/>
        <v>#DIV/0!</v>
      </c>
      <c r="BM277" s="4" t="str">
        <f t="shared" si="451"/>
        <v>#DIV/0!</v>
      </c>
      <c r="BN277" s="4" t="str">
        <f t="shared" si="451"/>
        <v>#DIV/0!</v>
      </c>
      <c r="BO277" s="4" t="str">
        <f t="shared" si="451"/>
        <v>#DIV/0!</v>
      </c>
      <c r="BP277" s="4" t="str">
        <f t="shared" si="451"/>
        <v>#DIV/0!</v>
      </c>
      <c r="BQ277" s="4" t="str">
        <f t="shared" si="451"/>
        <v>#DIV/0!</v>
      </c>
      <c r="BR277" s="4" t="str">
        <f t="shared" si="451"/>
        <v>#DIV/0!</v>
      </c>
      <c r="BS277" s="4" t="str">
        <f t="shared" si="451"/>
        <v>#DIV/0!</v>
      </c>
      <c r="BT277" s="4" t="str">
        <f t="shared" si="451"/>
        <v>#DIV/0!</v>
      </c>
      <c r="BU277" s="4" t="str">
        <f t="shared" si="451"/>
        <v>#DIV/0!</v>
      </c>
      <c r="BV277" s="4" t="str">
        <f t="shared" si="451"/>
        <v>#DIV/0!</v>
      </c>
      <c r="BW277" s="4"/>
      <c r="BX277" s="4" t="str">
        <f t="shared" ref="BX277:CG277" si="452">BX177/$E77</f>
        <v>#DIV/0!</v>
      </c>
      <c r="BY277" s="4" t="str">
        <f t="shared" si="452"/>
        <v>#DIV/0!</v>
      </c>
      <c r="BZ277" s="4" t="str">
        <f t="shared" si="452"/>
        <v>#DIV/0!</v>
      </c>
      <c r="CA277" s="4" t="str">
        <f t="shared" si="452"/>
        <v>#DIV/0!</v>
      </c>
      <c r="CB277" s="4" t="str">
        <f t="shared" si="452"/>
        <v>#DIV/0!</v>
      </c>
      <c r="CC277" s="4" t="str">
        <f t="shared" si="452"/>
        <v>#DIV/0!</v>
      </c>
      <c r="CD277" s="4" t="str">
        <f t="shared" si="452"/>
        <v>#DIV/0!</v>
      </c>
      <c r="CE277" s="4" t="str">
        <f t="shared" si="452"/>
        <v>#DIV/0!</v>
      </c>
      <c r="CF277" s="4" t="str">
        <f t="shared" si="452"/>
        <v>#DIV/0!</v>
      </c>
      <c r="CG277" s="4" t="str">
        <f t="shared" si="452"/>
        <v>#DIV/0!</v>
      </c>
      <c r="CH277" s="4"/>
      <c r="CI277" s="4" t="str">
        <f t="shared" si="167"/>
        <v>#DIV/0!</v>
      </c>
      <c r="CJ277" s="4" t="str">
        <f t="shared" si="173"/>
        <v>#DIV/0!</v>
      </c>
      <c r="CK277" s="4"/>
      <c r="CL277" s="4" t="str">
        <f t="shared" ref="CL277:CN277" si="453">CL177/$E77</f>
        <v>#DIV/0!</v>
      </c>
      <c r="CM277" s="4" t="str">
        <f t="shared" si="453"/>
        <v>#DIV/0!</v>
      </c>
      <c r="CN277" s="4" t="str">
        <f t="shared" si="453"/>
        <v>#DIV/0!</v>
      </c>
    </row>
    <row r="278" ht="15.75" customHeight="1">
      <c r="A278" s="15"/>
      <c r="B278" s="4" t="s">
        <v>268</v>
      </c>
      <c r="C278" s="4" t="str">
        <f t="shared" ref="C278:AK278" si="454">C178/$E78</f>
        <v>#DIV/0!</v>
      </c>
      <c r="D278" s="4" t="str">
        <f t="shared" si="454"/>
        <v>#DIV/0!</v>
      </c>
      <c r="E278" s="4" t="str">
        <f t="shared" si="454"/>
        <v>#DIV/0!</v>
      </c>
      <c r="F278" s="4" t="str">
        <f t="shared" si="454"/>
        <v>#DIV/0!</v>
      </c>
      <c r="G278" s="4" t="str">
        <f t="shared" si="454"/>
        <v>#DIV/0!</v>
      </c>
      <c r="H278" s="4" t="str">
        <f t="shared" si="454"/>
        <v>#DIV/0!</v>
      </c>
      <c r="I278" s="4" t="str">
        <f t="shared" si="454"/>
        <v>#DIV/0!</v>
      </c>
      <c r="J278" s="4" t="str">
        <f t="shared" si="454"/>
        <v>#DIV/0!</v>
      </c>
      <c r="K278" s="4" t="str">
        <f t="shared" si="454"/>
        <v>#DIV/0!</v>
      </c>
      <c r="L278" s="4" t="str">
        <f t="shared" si="454"/>
        <v>#DIV/0!</v>
      </c>
      <c r="M278" s="4" t="str">
        <f t="shared" si="454"/>
        <v>#DIV/0!</v>
      </c>
      <c r="N278" s="4" t="str">
        <f t="shared" si="454"/>
        <v>#DIV/0!</v>
      </c>
      <c r="O278" s="4" t="str">
        <f t="shared" si="454"/>
        <v>#DIV/0!</v>
      </c>
      <c r="P278" s="4" t="str">
        <f t="shared" si="454"/>
        <v>#DIV/0!</v>
      </c>
      <c r="Q278" s="4" t="str">
        <f t="shared" si="454"/>
        <v>#DIV/0!</v>
      </c>
      <c r="R278" s="4" t="str">
        <f t="shared" si="454"/>
        <v>#DIV/0!</v>
      </c>
      <c r="S278" s="4" t="str">
        <f t="shared" si="454"/>
        <v>#DIV/0!</v>
      </c>
      <c r="T278" s="4" t="str">
        <f t="shared" si="454"/>
        <v>#DIV/0!</v>
      </c>
      <c r="U278" s="4" t="str">
        <f t="shared" si="454"/>
        <v>#DIV/0!</v>
      </c>
      <c r="V278" s="4" t="str">
        <f t="shared" si="454"/>
        <v>#DIV/0!</v>
      </c>
      <c r="W278" s="4" t="str">
        <f t="shared" si="454"/>
        <v>#DIV/0!</v>
      </c>
      <c r="X278" s="4" t="str">
        <f t="shared" si="454"/>
        <v>#DIV/0!</v>
      </c>
      <c r="Y278" s="4" t="str">
        <f t="shared" si="454"/>
        <v>#DIV/0!</v>
      </c>
      <c r="Z278" s="4" t="str">
        <f t="shared" si="454"/>
        <v>#DIV/0!</v>
      </c>
      <c r="AA278" s="4" t="str">
        <f t="shared" si="454"/>
        <v>#DIV/0!</v>
      </c>
      <c r="AB278" s="4" t="str">
        <f t="shared" si="454"/>
        <v>#DIV/0!</v>
      </c>
      <c r="AC278" s="4" t="str">
        <f t="shared" si="454"/>
        <v>#DIV/0!</v>
      </c>
      <c r="AD278" s="4" t="str">
        <f t="shared" si="454"/>
        <v>#DIV/0!</v>
      </c>
      <c r="AE278" s="4" t="str">
        <f t="shared" si="454"/>
        <v>#DIV/0!</v>
      </c>
      <c r="AF278" s="4" t="str">
        <f t="shared" si="454"/>
        <v>#DIV/0!</v>
      </c>
      <c r="AG278" s="4" t="str">
        <f t="shared" si="454"/>
        <v>#DIV/0!</v>
      </c>
      <c r="AH278" s="4" t="str">
        <f t="shared" si="454"/>
        <v>#DIV/0!</v>
      </c>
      <c r="AI278" s="4" t="str">
        <f t="shared" si="454"/>
        <v>#DIV/0!</v>
      </c>
      <c r="AJ278" s="4" t="str">
        <f t="shared" si="454"/>
        <v>#DIV/0!</v>
      </c>
      <c r="AK278" s="4" t="str">
        <f t="shared" si="454"/>
        <v>#DIV/0!</v>
      </c>
      <c r="AL278" s="4"/>
      <c r="AM278" s="4" t="str">
        <f t="shared" si="138"/>
        <v>#DIV/0!</v>
      </c>
      <c r="AN278" s="4"/>
      <c r="AO278" s="4" t="str">
        <f t="shared" ref="AO278:BH278" si="455">AO178/$E78</f>
        <v>#DIV/0!</v>
      </c>
      <c r="AP278" s="4" t="str">
        <f t="shared" si="455"/>
        <v>#DIV/0!</v>
      </c>
      <c r="AQ278" s="4" t="str">
        <f t="shared" si="455"/>
        <v>#DIV/0!</v>
      </c>
      <c r="AR278" s="4" t="str">
        <f t="shared" si="455"/>
        <v>#DIV/0!</v>
      </c>
      <c r="AS278" s="4" t="str">
        <f t="shared" si="455"/>
        <v>#DIV/0!</v>
      </c>
      <c r="AT278" s="4" t="str">
        <f t="shared" si="455"/>
        <v>#DIV/0!</v>
      </c>
      <c r="AU278" s="4" t="str">
        <f t="shared" si="455"/>
        <v>#DIV/0!</v>
      </c>
      <c r="AV278" s="4" t="str">
        <f t="shared" si="455"/>
        <v>#DIV/0!</v>
      </c>
      <c r="AW278" s="4" t="str">
        <f t="shared" si="455"/>
        <v>#DIV/0!</v>
      </c>
      <c r="AX278" s="4" t="str">
        <f t="shared" si="455"/>
        <v>#DIV/0!</v>
      </c>
      <c r="AY278" s="4" t="str">
        <f t="shared" si="455"/>
        <v>#DIV/0!</v>
      </c>
      <c r="AZ278" s="4" t="str">
        <f t="shared" si="455"/>
        <v>#DIV/0!</v>
      </c>
      <c r="BA278" s="4" t="str">
        <f t="shared" si="455"/>
        <v>#DIV/0!</v>
      </c>
      <c r="BB278" s="4" t="str">
        <f t="shared" si="455"/>
        <v>#DIV/0!</v>
      </c>
      <c r="BC278" s="4" t="str">
        <f t="shared" si="455"/>
        <v>#DIV/0!</v>
      </c>
      <c r="BD278" s="4" t="str">
        <f t="shared" si="455"/>
        <v>#DIV/0!</v>
      </c>
      <c r="BE278" s="4" t="str">
        <f t="shared" si="455"/>
        <v>#DIV/0!</v>
      </c>
      <c r="BF278" s="4" t="str">
        <f t="shared" si="455"/>
        <v>#DIV/0!</v>
      </c>
      <c r="BG278" s="4" t="str">
        <f t="shared" si="455"/>
        <v>#DIV/0!</v>
      </c>
      <c r="BH278" s="4" t="str">
        <f t="shared" si="455"/>
        <v>#DIV/0!</v>
      </c>
      <c r="BI278" s="4"/>
      <c r="BJ278" s="4" t="str">
        <f t="shared" ref="BJ278:BV278" si="456">BJ178/$E78</f>
        <v>#DIV/0!</v>
      </c>
      <c r="BK278" s="4" t="str">
        <f t="shared" si="456"/>
        <v>#DIV/0!</v>
      </c>
      <c r="BL278" s="4" t="str">
        <f t="shared" si="456"/>
        <v>#DIV/0!</v>
      </c>
      <c r="BM278" s="4" t="str">
        <f t="shared" si="456"/>
        <v>#DIV/0!</v>
      </c>
      <c r="BN278" s="4" t="str">
        <f t="shared" si="456"/>
        <v>#DIV/0!</v>
      </c>
      <c r="BO278" s="4" t="str">
        <f t="shared" si="456"/>
        <v>#DIV/0!</v>
      </c>
      <c r="BP278" s="4" t="str">
        <f t="shared" si="456"/>
        <v>#DIV/0!</v>
      </c>
      <c r="BQ278" s="4" t="str">
        <f t="shared" si="456"/>
        <v>#DIV/0!</v>
      </c>
      <c r="BR278" s="4" t="str">
        <f t="shared" si="456"/>
        <v>#DIV/0!</v>
      </c>
      <c r="BS278" s="4" t="str">
        <f t="shared" si="456"/>
        <v>#DIV/0!</v>
      </c>
      <c r="BT278" s="4" t="str">
        <f t="shared" si="456"/>
        <v>#DIV/0!</v>
      </c>
      <c r="BU278" s="4" t="str">
        <f t="shared" si="456"/>
        <v>#DIV/0!</v>
      </c>
      <c r="BV278" s="4" t="str">
        <f t="shared" si="456"/>
        <v>#DIV/0!</v>
      </c>
      <c r="BW278" s="4"/>
      <c r="BX278" s="4" t="str">
        <f t="shared" ref="BX278:CG278" si="457">BX178/$E78</f>
        <v>#DIV/0!</v>
      </c>
      <c r="BY278" s="4" t="str">
        <f t="shared" si="457"/>
        <v>#DIV/0!</v>
      </c>
      <c r="BZ278" s="4" t="str">
        <f t="shared" si="457"/>
        <v>#DIV/0!</v>
      </c>
      <c r="CA278" s="4" t="str">
        <f t="shared" si="457"/>
        <v>#DIV/0!</v>
      </c>
      <c r="CB278" s="4" t="str">
        <f t="shared" si="457"/>
        <v>#DIV/0!</v>
      </c>
      <c r="CC278" s="4" t="str">
        <f t="shared" si="457"/>
        <v>#DIV/0!</v>
      </c>
      <c r="CD278" s="4" t="str">
        <f t="shared" si="457"/>
        <v>#DIV/0!</v>
      </c>
      <c r="CE278" s="4" t="str">
        <f t="shared" si="457"/>
        <v>#DIV/0!</v>
      </c>
      <c r="CF278" s="4" t="str">
        <f t="shared" si="457"/>
        <v>#DIV/0!</v>
      </c>
      <c r="CG278" s="4" t="str">
        <f t="shared" si="457"/>
        <v>#DIV/0!</v>
      </c>
      <c r="CH278" s="4"/>
      <c r="CI278" s="4" t="str">
        <f t="shared" si="167"/>
        <v>#DIV/0!</v>
      </c>
      <c r="CJ278" s="4" t="str">
        <f t="shared" si="173"/>
        <v>#DIV/0!</v>
      </c>
      <c r="CK278" s="4"/>
      <c r="CL278" s="4" t="str">
        <f t="shared" ref="CL278:CN278" si="458">CL178/$E78</f>
        <v>#DIV/0!</v>
      </c>
      <c r="CM278" s="4" t="str">
        <f t="shared" si="458"/>
        <v>#DIV/0!</v>
      </c>
      <c r="CN278" s="4" t="str">
        <f t="shared" si="458"/>
        <v>#DIV/0!</v>
      </c>
    </row>
    <row r="279" ht="15.75" customHeight="1">
      <c r="A279" s="15"/>
      <c r="B279" s="4" t="s">
        <v>269</v>
      </c>
      <c r="C279" s="4" t="str">
        <f t="shared" ref="C279:AK279" si="459">C179/$E79</f>
        <v>#DIV/0!</v>
      </c>
      <c r="D279" s="4" t="str">
        <f t="shared" si="459"/>
        <v>#DIV/0!</v>
      </c>
      <c r="E279" s="4" t="str">
        <f t="shared" si="459"/>
        <v>#DIV/0!</v>
      </c>
      <c r="F279" s="4" t="str">
        <f t="shared" si="459"/>
        <v>#DIV/0!</v>
      </c>
      <c r="G279" s="4" t="str">
        <f t="shared" si="459"/>
        <v>#DIV/0!</v>
      </c>
      <c r="H279" s="4" t="str">
        <f t="shared" si="459"/>
        <v>#DIV/0!</v>
      </c>
      <c r="I279" s="4" t="str">
        <f t="shared" si="459"/>
        <v>#DIV/0!</v>
      </c>
      <c r="J279" s="4" t="str">
        <f t="shared" si="459"/>
        <v>#DIV/0!</v>
      </c>
      <c r="K279" s="4" t="str">
        <f t="shared" si="459"/>
        <v>#DIV/0!</v>
      </c>
      <c r="L279" s="4" t="str">
        <f t="shared" si="459"/>
        <v>#DIV/0!</v>
      </c>
      <c r="M279" s="4" t="str">
        <f t="shared" si="459"/>
        <v>#DIV/0!</v>
      </c>
      <c r="N279" s="4" t="str">
        <f t="shared" si="459"/>
        <v>#DIV/0!</v>
      </c>
      <c r="O279" s="4" t="str">
        <f t="shared" si="459"/>
        <v>#DIV/0!</v>
      </c>
      <c r="P279" s="4" t="str">
        <f t="shared" si="459"/>
        <v>#DIV/0!</v>
      </c>
      <c r="Q279" s="4" t="str">
        <f t="shared" si="459"/>
        <v>#DIV/0!</v>
      </c>
      <c r="R279" s="4" t="str">
        <f t="shared" si="459"/>
        <v>#DIV/0!</v>
      </c>
      <c r="S279" s="4" t="str">
        <f t="shared" si="459"/>
        <v>#DIV/0!</v>
      </c>
      <c r="T279" s="4" t="str">
        <f t="shared" si="459"/>
        <v>#DIV/0!</v>
      </c>
      <c r="U279" s="4" t="str">
        <f t="shared" si="459"/>
        <v>#DIV/0!</v>
      </c>
      <c r="V279" s="4" t="str">
        <f t="shared" si="459"/>
        <v>#DIV/0!</v>
      </c>
      <c r="W279" s="4" t="str">
        <f t="shared" si="459"/>
        <v>#DIV/0!</v>
      </c>
      <c r="X279" s="4" t="str">
        <f t="shared" si="459"/>
        <v>#DIV/0!</v>
      </c>
      <c r="Y279" s="4" t="str">
        <f t="shared" si="459"/>
        <v>#DIV/0!</v>
      </c>
      <c r="Z279" s="4" t="str">
        <f t="shared" si="459"/>
        <v>#DIV/0!</v>
      </c>
      <c r="AA279" s="4" t="str">
        <f t="shared" si="459"/>
        <v>#DIV/0!</v>
      </c>
      <c r="AB279" s="4" t="str">
        <f t="shared" si="459"/>
        <v>#DIV/0!</v>
      </c>
      <c r="AC279" s="4" t="str">
        <f t="shared" si="459"/>
        <v>#DIV/0!</v>
      </c>
      <c r="AD279" s="4" t="str">
        <f t="shared" si="459"/>
        <v>#DIV/0!</v>
      </c>
      <c r="AE279" s="4" t="str">
        <f t="shared" si="459"/>
        <v>#DIV/0!</v>
      </c>
      <c r="AF279" s="4" t="str">
        <f t="shared" si="459"/>
        <v>#DIV/0!</v>
      </c>
      <c r="AG279" s="4" t="str">
        <f t="shared" si="459"/>
        <v>#DIV/0!</v>
      </c>
      <c r="AH279" s="4" t="str">
        <f t="shared" si="459"/>
        <v>#DIV/0!</v>
      </c>
      <c r="AI279" s="4" t="str">
        <f t="shared" si="459"/>
        <v>#DIV/0!</v>
      </c>
      <c r="AJ279" s="4" t="str">
        <f t="shared" si="459"/>
        <v>#DIV/0!</v>
      </c>
      <c r="AK279" s="4" t="str">
        <f t="shared" si="459"/>
        <v>#DIV/0!</v>
      </c>
      <c r="AL279" s="4"/>
      <c r="AM279" s="4" t="str">
        <f t="shared" si="138"/>
        <v>#DIV/0!</v>
      </c>
      <c r="AN279" s="4"/>
      <c r="AO279" s="4" t="str">
        <f t="shared" ref="AO279:BH279" si="460">AO179/$E79</f>
        <v>#DIV/0!</v>
      </c>
      <c r="AP279" s="4" t="str">
        <f t="shared" si="460"/>
        <v>#DIV/0!</v>
      </c>
      <c r="AQ279" s="4" t="str">
        <f t="shared" si="460"/>
        <v>#DIV/0!</v>
      </c>
      <c r="AR279" s="4" t="str">
        <f t="shared" si="460"/>
        <v>#DIV/0!</v>
      </c>
      <c r="AS279" s="4" t="str">
        <f t="shared" si="460"/>
        <v>#DIV/0!</v>
      </c>
      <c r="AT279" s="4" t="str">
        <f t="shared" si="460"/>
        <v>#DIV/0!</v>
      </c>
      <c r="AU279" s="4" t="str">
        <f t="shared" si="460"/>
        <v>#DIV/0!</v>
      </c>
      <c r="AV279" s="4" t="str">
        <f t="shared" si="460"/>
        <v>#DIV/0!</v>
      </c>
      <c r="AW279" s="4" t="str">
        <f t="shared" si="460"/>
        <v>#DIV/0!</v>
      </c>
      <c r="AX279" s="4" t="str">
        <f t="shared" si="460"/>
        <v>#DIV/0!</v>
      </c>
      <c r="AY279" s="4" t="str">
        <f t="shared" si="460"/>
        <v>#DIV/0!</v>
      </c>
      <c r="AZ279" s="4" t="str">
        <f t="shared" si="460"/>
        <v>#DIV/0!</v>
      </c>
      <c r="BA279" s="4" t="str">
        <f t="shared" si="460"/>
        <v>#DIV/0!</v>
      </c>
      <c r="BB279" s="4" t="str">
        <f t="shared" si="460"/>
        <v>#DIV/0!</v>
      </c>
      <c r="BC279" s="4" t="str">
        <f t="shared" si="460"/>
        <v>#DIV/0!</v>
      </c>
      <c r="BD279" s="4" t="str">
        <f t="shared" si="460"/>
        <v>#DIV/0!</v>
      </c>
      <c r="BE279" s="4" t="str">
        <f t="shared" si="460"/>
        <v>#DIV/0!</v>
      </c>
      <c r="BF279" s="4" t="str">
        <f t="shared" si="460"/>
        <v>#DIV/0!</v>
      </c>
      <c r="BG279" s="4" t="str">
        <f t="shared" si="460"/>
        <v>#DIV/0!</v>
      </c>
      <c r="BH279" s="4" t="str">
        <f t="shared" si="460"/>
        <v>#DIV/0!</v>
      </c>
      <c r="BI279" s="4"/>
      <c r="BJ279" s="4" t="str">
        <f t="shared" ref="BJ279:BV279" si="461">BJ179/$E79</f>
        <v>#DIV/0!</v>
      </c>
      <c r="BK279" s="4" t="str">
        <f t="shared" si="461"/>
        <v>#DIV/0!</v>
      </c>
      <c r="BL279" s="4" t="str">
        <f t="shared" si="461"/>
        <v>#DIV/0!</v>
      </c>
      <c r="BM279" s="4" t="str">
        <f t="shared" si="461"/>
        <v>#DIV/0!</v>
      </c>
      <c r="BN279" s="4" t="str">
        <f t="shared" si="461"/>
        <v>#DIV/0!</v>
      </c>
      <c r="BO279" s="4" t="str">
        <f t="shared" si="461"/>
        <v>#DIV/0!</v>
      </c>
      <c r="BP279" s="4" t="str">
        <f t="shared" si="461"/>
        <v>#DIV/0!</v>
      </c>
      <c r="BQ279" s="4" t="str">
        <f t="shared" si="461"/>
        <v>#DIV/0!</v>
      </c>
      <c r="BR279" s="4" t="str">
        <f t="shared" si="461"/>
        <v>#DIV/0!</v>
      </c>
      <c r="BS279" s="4" t="str">
        <f t="shared" si="461"/>
        <v>#DIV/0!</v>
      </c>
      <c r="BT279" s="4" t="str">
        <f t="shared" si="461"/>
        <v>#DIV/0!</v>
      </c>
      <c r="BU279" s="4" t="str">
        <f t="shared" si="461"/>
        <v>#DIV/0!</v>
      </c>
      <c r="BV279" s="4" t="str">
        <f t="shared" si="461"/>
        <v>#DIV/0!</v>
      </c>
      <c r="BW279" s="4"/>
      <c r="BX279" s="4" t="str">
        <f t="shared" ref="BX279:CG279" si="462">BX179/$E79</f>
        <v>#DIV/0!</v>
      </c>
      <c r="BY279" s="4" t="str">
        <f t="shared" si="462"/>
        <v>#DIV/0!</v>
      </c>
      <c r="BZ279" s="4" t="str">
        <f t="shared" si="462"/>
        <v>#DIV/0!</v>
      </c>
      <c r="CA279" s="4" t="str">
        <f t="shared" si="462"/>
        <v>#DIV/0!</v>
      </c>
      <c r="CB279" s="4" t="str">
        <f t="shared" si="462"/>
        <v>#DIV/0!</v>
      </c>
      <c r="CC279" s="4" t="str">
        <f t="shared" si="462"/>
        <v>#DIV/0!</v>
      </c>
      <c r="CD279" s="4" t="str">
        <f t="shared" si="462"/>
        <v>#DIV/0!</v>
      </c>
      <c r="CE279" s="4" t="str">
        <f t="shared" si="462"/>
        <v>#DIV/0!</v>
      </c>
      <c r="CF279" s="4" t="str">
        <f t="shared" si="462"/>
        <v>#DIV/0!</v>
      </c>
      <c r="CG279" s="4" t="str">
        <f t="shared" si="462"/>
        <v>#DIV/0!</v>
      </c>
      <c r="CH279" s="4"/>
      <c r="CI279" s="4" t="str">
        <f t="shared" si="167"/>
        <v>#DIV/0!</v>
      </c>
      <c r="CJ279" s="4" t="str">
        <f t="shared" si="173"/>
        <v>#DIV/0!</v>
      </c>
      <c r="CK279" s="4"/>
      <c r="CL279" s="4" t="str">
        <f t="shared" ref="CL279:CN279" si="463">CL179/$E79</f>
        <v>#DIV/0!</v>
      </c>
      <c r="CM279" s="4" t="str">
        <f t="shared" si="463"/>
        <v>#DIV/0!</v>
      </c>
      <c r="CN279" s="4" t="str">
        <f t="shared" si="463"/>
        <v>#DIV/0!</v>
      </c>
    </row>
    <row r="280" ht="15.75" customHeight="1">
      <c r="A280" s="15"/>
      <c r="B280" s="4" t="s">
        <v>270</v>
      </c>
      <c r="C280" s="4" t="str">
        <f t="shared" ref="C280:AK280" si="464">C180/$E80</f>
        <v>#DIV/0!</v>
      </c>
      <c r="D280" s="4" t="str">
        <f t="shared" si="464"/>
        <v>#DIV/0!</v>
      </c>
      <c r="E280" s="4" t="str">
        <f t="shared" si="464"/>
        <v>#DIV/0!</v>
      </c>
      <c r="F280" s="4" t="str">
        <f t="shared" si="464"/>
        <v>#DIV/0!</v>
      </c>
      <c r="G280" s="4" t="str">
        <f t="shared" si="464"/>
        <v>#DIV/0!</v>
      </c>
      <c r="H280" s="4" t="str">
        <f t="shared" si="464"/>
        <v>#DIV/0!</v>
      </c>
      <c r="I280" s="4" t="str">
        <f t="shared" si="464"/>
        <v>#DIV/0!</v>
      </c>
      <c r="J280" s="4" t="str">
        <f t="shared" si="464"/>
        <v>#DIV/0!</v>
      </c>
      <c r="K280" s="4" t="str">
        <f t="shared" si="464"/>
        <v>#DIV/0!</v>
      </c>
      <c r="L280" s="4" t="str">
        <f t="shared" si="464"/>
        <v>#DIV/0!</v>
      </c>
      <c r="M280" s="4" t="str">
        <f t="shared" si="464"/>
        <v>#DIV/0!</v>
      </c>
      <c r="N280" s="4" t="str">
        <f t="shared" si="464"/>
        <v>#DIV/0!</v>
      </c>
      <c r="O280" s="4" t="str">
        <f t="shared" si="464"/>
        <v>#DIV/0!</v>
      </c>
      <c r="P280" s="4" t="str">
        <f t="shared" si="464"/>
        <v>#DIV/0!</v>
      </c>
      <c r="Q280" s="4" t="str">
        <f t="shared" si="464"/>
        <v>#DIV/0!</v>
      </c>
      <c r="R280" s="4" t="str">
        <f t="shared" si="464"/>
        <v>#DIV/0!</v>
      </c>
      <c r="S280" s="4" t="str">
        <f t="shared" si="464"/>
        <v>#DIV/0!</v>
      </c>
      <c r="T280" s="4" t="str">
        <f t="shared" si="464"/>
        <v>#DIV/0!</v>
      </c>
      <c r="U280" s="4" t="str">
        <f t="shared" si="464"/>
        <v>#DIV/0!</v>
      </c>
      <c r="V280" s="4" t="str">
        <f t="shared" si="464"/>
        <v>#DIV/0!</v>
      </c>
      <c r="W280" s="4" t="str">
        <f t="shared" si="464"/>
        <v>#DIV/0!</v>
      </c>
      <c r="X280" s="4" t="str">
        <f t="shared" si="464"/>
        <v>#DIV/0!</v>
      </c>
      <c r="Y280" s="4" t="str">
        <f t="shared" si="464"/>
        <v>#DIV/0!</v>
      </c>
      <c r="Z280" s="4" t="str">
        <f t="shared" si="464"/>
        <v>#DIV/0!</v>
      </c>
      <c r="AA280" s="4" t="str">
        <f t="shared" si="464"/>
        <v>#DIV/0!</v>
      </c>
      <c r="AB280" s="4" t="str">
        <f t="shared" si="464"/>
        <v>#DIV/0!</v>
      </c>
      <c r="AC280" s="4" t="str">
        <f t="shared" si="464"/>
        <v>#DIV/0!</v>
      </c>
      <c r="AD280" s="4" t="str">
        <f t="shared" si="464"/>
        <v>#DIV/0!</v>
      </c>
      <c r="AE280" s="4" t="str">
        <f t="shared" si="464"/>
        <v>#DIV/0!</v>
      </c>
      <c r="AF280" s="4" t="str">
        <f t="shared" si="464"/>
        <v>#DIV/0!</v>
      </c>
      <c r="AG280" s="4" t="str">
        <f t="shared" si="464"/>
        <v>#DIV/0!</v>
      </c>
      <c r="AH280" s="4" t="str">
        <f t="shared" si="464"/>
        <v>#DIV/0!</v>
      </c>
      <c r="AI280" s="4" t="str">
        <f t="shared" si="464"/>
        <v>#DIV/0!</v>
      </c>
      <c r="AJ280" s="4" t="str">
        <f t="shared" si="464"/>
        <v>#DIV/0!</v>
      </c>
      <c r="AK280" s="4" t="str">
        <f t="shared" si="464"/>
        <v>#DIV/0!</v>
      </c>
      <c r="AL280" s="4"/>
      <c r="AM280" s="4" t="str">
        <f t="shared" si="138"/>
        <v>#DIV/0!</v>
      </c>
      <c r="AN280" s="4"/>
      <c r="AO280" s="4" t="str">
        <f t="shared" ref="AO280:BH280" si="465">AO180/$E80</f>
        <v>#DIV/0!</v>
      </c>
      <c r="AP280" s="4" t="str">
        <f t="shared" si="465"/>
        <v>#DIV/0!</v>
      </c>
      <c r="AQ280" s="4" t="str">
        <f t="shared" si="465"/>
        <v>#DIV/0!</v>
      </c>
      <c r="AR280" s="4" t="str">
        <f t="shared" si="465"/>
        <v>#DIV/0!</v>
      </c>
      <c r="AS280" s="4" t="str">
        <f t="shared" si="465"/>
        <v>#DIV/0!</v>
      </c>
      <c r="AT280" s="4" t="str">
        <f t="shared" si="465"/>
        <v>#DIV/0!</v>
      </c>
      <c r="AU280" s="4" t="str">
        <f t="shared" si="465"/>
        <v>#DIV/0!</v>
      </c>
      <c r="AV280" s="4" t="str">
        <f t="shared" si="465"/>
        <v>#DIV/0!</v>
      </c>
      <c r="AW280" s="4" t="str">
        <f t="shared" si="465"/>
        <v>#DIV/0!</v>
      </c>
      <c r="AX280" s="4" t="str">
        <f t="shared" si="465"/>
        <v>#DIV/0!</v>
      </c>
      <c r="AY280" s="4" t="str">
        <f t="shared" si="465"/>
        <v>#DIV/0!</v>
      </c>
      <c r="AZ280" s="4" t="str">
        <f t="shared" si="465"/>
        <v>#DIV/0!</v>
      </c>
      <c r="BA280" s="4" t="str">
        <f t="shared" si="465"/>
        <v>#DIV/0!</v>
      </c>
      <c r="BB280" s="4" t="str">
        <f t="shared" si="465"/>
        <v>#DIV/0!</v>
      </c>
      <c r="BC280" s="4" t="str">
        <f t="shared" si="465"/>
        <v>#DIV/0!</v>
      </c>
      <c r="BD280" s="4" t="str">
        <f t="shared" si="465"/>
        <v>#DIV/0!</v>
      </c>
      <c r="BE280" s="4" t="str">
        <f t="shared" si="465"/>
        <v>#DIV/0!</v>
      </c>
      <c r="BF280" s="4" t="str">
        <f t="shared" si="465"/>
        <v>#DIV/0!</v>
      </c>
      <c r="BG280" s="4" t="str">
        <f t="shared" si="465"/>
        <v>#DIV/0!</v>
      </c>
      <c r="BH280" s="4" t="str">
        <f t="shared" si="465"/>
        <v>#DIV/0!</v>
      </c>
      <c r="BI280" s="4"/>
      <c r="BJ280" s="4" t="str">
        <f t="shared" ref="BJ280:BV280" si="466">BJ180/$E80</f>
        <v>#DIV/0!</v>
      </c>
      <c r="BK280" s="4" t="str">
        <f t="shared" si="466"/>
        <v>#DIV/0!</v>
      </c>
      <c r="BL280" s="4" t="str">
        <f t="shared" si="466"/>
        <v>#DIV/0!</v>
      </c>
      <c r="BM280" s="4" t="str">
        <f t="shared" si="466"/>
        <v>#DIV/0!</v>
      </c>
      <c r="BN280" s="4" t="str">
        <f t="shared" si="466"/>
        <v>#DIV/0!</v>
      </c>
      <c r="BO280" s="4" t="str">
        <f t="shared" si="466"/>
        <v>#DIV/0!</v>
      </c>
      <c r="BP280" s="4" t="str">
        <f t="shared" si="466"/>
        <v>#DIV/0!</v>
      </c>
      <c r="BQ280" s="4" t="str">
        <f t="shared" si="466"/>
        <v>#DIV/0!</v>
      </c>
      <c r="BR280" s="4" t="str">
        <f t="shared" si="466"/>
        <v>#DIV/0!</v>
      </c>
      <c r="BS280" s="4" t="str">
        <f t="shared" si="466"/>
        <v>#DIV/0!</v>
      </c>
      <c r="BT280" s="4" t="str">
        <f t="shared" si="466"/>
        <v>#DIV/0!</v>
      </c>
      <c r="BU280" s="4" t="str">
        <f t="shared" si="466"/>
        <v>#DIV/0!</v>
      </c>
      <c r="BV280" s="4" t="str">
        <f t="shared" si="466"/>
        <v>#DIV/0!</v>
      </c>
      <c r="BW280" s="4"/>
      <c r="BX280" s="4" t="str">
        <f t="shared" ref="BX280:CG280" si="467">BX180/$E80</f>
        <v>#DIV/0!</v>
      </c>
      <c r="BY280" s="4" t="str">
        <f t="shared" si="467"/>
        <v>#DIV/0!</v>
      </c>
      <c r="BZ280" s="4" t="str">
        <f t="shared" si="467"/>
        <v>#DIV/0!</v>
      </c>
      <c r="CA280" s="4" t="str">
        <f t="shared" si="467"/>
        <v>#DIV/0!</v>
      </c>
      <c r="CB280" s="4" t="str">
        <f t="shared" si="467"/>
        <v>#DIV/0!</v>
      </c>
      <c r="CC280" s="4" t="str">
        <f t="shared" si="467"/>
        <v>#DIV/0!</v>
      </c>
      <c r="CD280" s="4" t="str">
        <f t="shared" si="467"/>
        <v>#DIV/0!</v>
      </c>
      <c r="CE280" s="4" t="str">
        <f t="shared" si="467"/>
        <v>#DIV/0!</v>
      </c>
      <c r="CF280" s="4" t="str">
        <f t="shared" si="467"/>
        <v>#DIV/0!</v>
      </c>
      <c r="CG280" s="4" t="str">
        <f t="shared" si="467"/>
        <v>#DIV/0!</v>
      </c>
      <c r="CH280" s="4"/>
      <c r="CI280" s="4" t="str">
        <f t="shared" si="167"/>
        <v>#DIV/0!</v>
      </c>
      <c r="CJ280" s="4" t="str">
        <f t="shared" si="173"/>
        <v>#DIV/0!</v>
      </c>
      <c r="CK280" s="4"/>
      <c r="CL280" s="4" t="str">
        <f t="shared" ref="CL280:CN280" si="468">CL180/$E80</f>
        <v>#DIV/0!</v>
      </c>
      <c r="CM280" s="4" t="str">
        <f t="shared" si="468"/>
        <v>#DIV/0!</v>
      </c>
      <c r="CN280" s="4" t="str">
        <f t="shared" si="468"/>
        <v>#DIV/0!</v>
      </c>
    </row>
    <row r="281" ht="15.75" customHeight="1">
      <c r="A281" s="15"/>
      <c r="B281" s="4" t="s">
        <v>271</v>
      </c>
      <c r="C281" s="4" t="str">
        <f t="shared" ref="C281:AK281" si="469">C181/$E81</f>
        <v>#DIV/0!</v>
      </c>
      <c r="D281" s="4" t="str">
        <f t="shared" si="469"/>
        <v>#DIV/0!</v>
      </c>
      <c r="E281" s="4" t="str">
        <f t="shared" si="469"/>
        <v>#DIV/0!</v>
      </c>
      <c r="F281" s="4" t="str">
        <f t="shared" si="469"/>
        <v>#DIV/0!</v>
      </c>
      <c r="G281" s="4" t="str">
        <f t="shared" si="469"/>
        <v>#DIV/0!</v>
      </c>
      <c r="H281" s="4" t="str">
        <f t="shared" si="469"/>
        <v>#DIV/0!</v>
      </c>
      <c r="I281" s="4" t="str">
        <f t="shared" si="469"/>
        <v>#DIV/0!</v>
      </c>
      <c r="J281" s="4" t="str">
        <f t="shared" si="469"/>
        <v>#DIV/0!</v>
      </c>
      <c r="K281" s="4" t="str">
        <f t="shared" si="469"/>
        <v>#DIV/0!</v>
      </c>
      <c r="L281" s="4" t="str">
        <f t="shared" si="469"/>
        <v>#DIV/0!</v>
      </c>
      <c r="M281" s="4" t="str">
        <f t="shared" si="469"/>
        <v>#DIV/0!</v>
      </c>
      <c r="N281" s="4" t="str">
        <f t="shared" si="469"/>
        <v>#DIV/0!</v>
      </c>
      <c r="O281" s="4" t="str">
        <f t="shared" si="469"/>
        <v>#DIV/0!</v>
      </c>
      <c r="P281" s="4" t="str">
        <f t="shared" si="469"/>
        <v>#DIV/0!</v>
      </c>
      <c r="Q281" s="4" t="str">
        <f t="shared" si="469"/>
        <v>#DIV/0!</v>
      </c>
      <c r="R281" s="4" t="str">
        <f t="shared" si="469"/>
        <v>#DIV/0!</v>
      </c>
      <c r="S281" s="4" t="str">
        <f t="shared" si="469"/>
        <v>#DIV/0!</v>
      </c>
      <c r="T281" s="4" t="str">
        <f t="shared" si="469"/>
        <v>#DIV/0!</v>
      </c>
      <c r="U281" s="4" t="str">
        <f t="shared" si="469"/>
        <v>#DIV/0!</v>
      </c>
      <c r="V281" s="4" t="str">
        <f t="shared" si="469"/>
        <v>#DIV/0!</v>
      </c>
      <c r="W281" s="4" t="str">
        <f t="shared" si="469"/>
        <v>#DIV/0!</v>
      </c>
      <c r="X281" s="4" t="str">
        <f t="shared" si="469"/>
        <v>#DIV/0!</v>
      </c>
      <c r="Y281" s="4" t="str">
        <f t="shared" si="469"/>
        <v>#DIV/0!</v>
      </c>
      <c r="Z281" s="4" t="str">
        <f t="shared" si="469"/>
        <v>#DIV/0!</v>
      </c>
      <c r="AA281" s="4" t="str">
        <f t="shared" si="469"/>
        <v>#DIV/0!</v>
      </c>
      <c r="AB281" s="4" t="str">
        <f t="shared" si="469"/>
        <v>#DIV/0!</v>
      </c>
      <c r="AC281" s="4" t="str">
        <f t="shared" si="469"/>
        <v>#DIV/0!</v>
      </c>
      <c r="AD281" s="4" t="str">
        <f t="shared" si="469"/>
        <v>#DIV/0!</v>
      </c>
      <c r="AE281" s="4" t="str">
        <f t="shared" si="469"/>
        <v>#DIV/0!</v>
      </c>
      <c r="AF281" s="4" t="str">
        <f t="shared" si="469"/>
        <v>#DIV/0!</v>
      </c>
      <c r="AG281" s="4" t="str">
        <f t="shared" si="469"/>
        <v>#DIV/0!</v>
      </c>
      <c r="AH281" s="4" t="str">
        <f t="shared" si="469"/>
        <v>#DIV/0!</v>
      </c>
      <c r="AI281" s="4" t="str">
        <f t="shared" si="469"/>
        <v>#DIV/0!</v>
      </c>
      <c r="AJ281" s="4" t="str">
        <f t="shared" si="469"/>
        <v>#DIV/0!</v>
      </c>
      <c r="AK281" s="4" t="str">
        <f t="shared" si="469"/>
        <v>#DIV/0!</v>
      </c>
      <c r="AL281" s="4"/>
      <c r="AM281" s="4" t="str">
        <f t="shared" si="138"/>
        <v>#DIV/0!</v>
      </c>
      <c r="AN281" s="4"/>
      <c r="AO281" s="4" t="str">
        <f t="shared" ref="AO281:BH281" si="470">AO181/$E81</f>
        <v>#DIV/0!</v>
      </c>
      <c r="AP281" s="4" t="str">
        <f t="shared" si="470"/>
        <v>#DIV/0!</v>
      </c>
      <c r="AQ281" s="4" t="str">
        <f t="shared" si="470"/>
        <v>#DIV/0!</v>
      </c>
      <c r="AR281" s="4" t="str">
        <f t="shared" si="470"/>
        <v>#DIV/0!</v>
      </c>
      <c r="AS281" s="4" t="str">
        <f t="shared" si="470"/>
        <v>#DIV/0!</v>
      </c>
      <c r="AT281" s="4" t="str">
        <f t="shared" si="470"/>
        <v>#DIV/0!</v>
      </c>
      <c r="AU281" s="4" t="str">
        <f t="shared" si="470"/>
        <v>#DIV/0!</v>
      </c>
      <c r="AV281" s="4" t="str">
        <f t="shared" si="470"/>
        <v>#DIV/0!</v>
      </c>
      <c r="AW281" s="4" t="str">
        <f t="shared" si="470"/>
        <v>#DIV/0!</v>
      </c>
      <c r="AX281" s="4" t="str">
        <f t="shared" si="470"/>
        <v>#DIV/0!</v>
      </c>
      <c r="AY281" s="4" t="str">
        <f t="shared" si="470"/>
        <v>#DIV/0!</v>
      </c>
      <c r="AZ281" s="4" t="str">
        <f t="shared" si="470"/>
        <v>#DIV/0!</v>
      </c>
      <c r="BA281" s="4" t="str">
        <f t="shared" si="470"/>
        <v>#DIV/0!</v>
      </c>
      <c r="BB281" s="4" t="str">
        <f t="shared" si="470"/>
        <v>#DIV/0!</v>
      </c>
      <c r="BC281" s="4" t="str">
        <f t="shared" si="470"/>
        <v>#DIV/0!</v>
      </c>
      <c r="BD281" s="4" t="str">
        <f t="shared" si="470"/>
        <v>#DIV/0!</v>
      </c>
      <c r="BE281" s="4" t="str">
        <f t="shared" si="470"/>
        <v>#DIV/0!</v>
      </c>
      <c r="BF281" s="4" t="str">
        <f t="shared" si="470"/>
        <v>#DIV/0!</v>
      </c>
      <c r="BG281" s="4" t="str">
        <f t="shared" si="470"/>
        <v>#DIV/0!</v>
      </c>
      <c r="BH281" s="4" t="str">
        <f t="shared" si="470"/>
        <v>#DIV/0!</v>
      </c>
      <c r="BI281" s="4"/>
      <c r="BJ281" s="4" t="str">
        <f t="shared" ref="BJ281:BV281" si="471">BJ181/$E81</f>
        <v>#DIV/0!</v>
      </c>
      <c r="BK281" s="4" t="str">
        <f t="shared" si="471"/>
        <v>#DIV/0!</v>
      </c>
      <c r="BL281" s="4" t="str">
        <f t="shared" si="471"/>
        <v>#DIV/0!</v>
      </c>
      <c r="BM281" s="4" t="str">
        <f t="shared" si="471"/>
        <v>#DIV/0!</v>
      </c>
      <c r="BN281" s="4" t="str">
        <f t="shared" si="471"/>
        <v>#DIV/0!</v>
      </c>
      <c r="BO281" s="4" t="str">
        <f t="shared" si="471"/>
        <v>#DIV/0!</v>
      </c>
      <c r="BP281" s="4" t="str">
        <f t="shared" si="471"/>
        <v>#DIV/0!</v>
      </c>
      <c r="BQ281" s="4" t="str">
        <f t="shared" si="471"/>
        <v>#DIV/0!</v>
      </c>
      <c r="BR281" s="4" t="str">
        <f t="shared" si="471"/>
        <v>#DIV/0!</v>
      </c>
      <c r="BS281" s="4" t="str">
        <f t="shared" si="471"/>
        <v>#DIV/0!</v>
      </c>
      <c r="BT281" s="4" t="str">
        <f t="shared" si="471"/>
        <v>#DIV/0!</v>
      </c>
      <c r="BU281" s="4" t="str">
        <f t="shared" si="471"/>
        <v>#DIV/0!</v>
      </c>
      <c r="BV281" s="4" t="str">
        <f t="shared" si="471"/>
        <v>#DIV/0!</v>
      </c>
      <c r="BW281" s="4"/>
      <c r="BX281" s="4" t="str">
        <f t="shared" ref="BX281:CG281" si="472">BX181/$E81</f>
        <v>#DIV/0!</v>
      </c>
      <c r="BY281" s="4" t="str">
        <f t="shared" si="472"/>
        <v>#DIV/0!</v>
      </c>
      <c r="BZ281" s="4" t="str">
        <f t="shared" si="472"/>
        <v>#DIV/0!</v>
      </c>
      <c r="CA281" s="4" t="str">
        <f t="shared" si="472"/>
        <v>#DIV/0!</v>
      </c>
      <c r="CB281" s="4" t="str">
        <f t="shared" si="472"/>
        <v>#DIV/0!</v>
      </c>
      <c r="CC281" s="4" t="str">
        <f t="shared" si="472"/>
        <v>#DIV/0!</v>
      </c>
      <c r="CD281" s="4" t="str">
        <f t="shared" si="472"/>
        <v>#DIV/0!</v>
      </c>
      <c r="CE281" s="4" t="str">
        <f t="shared" si="472"/>
        <v>#DIV/0!</v>
      </c>
      <c r="CF281" s="4" t="str">
        <f t="shared" si="472"/>
        <v>#DIV/0!</v>
      </c>
      <c r="CG281" s="4" t="str">
        <f t="shared" si="472"/>
        <v>#DIV/0!</v>
      </c>
      <c r="CH281" s="4"/>
      <c r="CI281" s="4" t="str">
        <f t="shared" si="167"/>
        <v>#DIV/0!</v>
      </c>
      <c r="CJ281" s="4" t="str">
        <f t="shared" si="173"/>
        <v>#DIV/0!</v>
      </c>
      <c r="CK281" s="4"/>
      <c r="CL281" s="4" t="str">
        <f t="shared" ref="CL281:CN281" si="473">CL181/$E81</f>
        <v>#DIV/0!</v>
      </c>
      <c r="CM281" s="4" t="str">
        <f t="shared" si="473"/>
        <v>#DIV/0!</v>
      </c>
      <c r="CN281" s="4" t="str">
        <f t="shared" si="473"/>
        <v>#DIV/0!</v>
      </c>
    </row>
    <row r="282" ht="15.75" customHeight="1">
      <c r="A282" s="16"/>
      <c r="B282" s="4" t="s">
        <v>219</v>
      </c>
      <c r="C282" s="4" t="str">
        <f t="shared" ref="C282:AK282" si="474">C182/$E82</f>
        <v>#DIV/0!</v>
      </c>
      <c r="D282" s="4" t="str">
        <f t="shared" si="474"/>
        <v>#DIV/0!</v>
      </c>
      <c r="E282" s="4" t="str">
        <f t="shared" si="474"/>
        <v>#DIV/0!</v>
      </c>
      <c r="F282" s="4" t="str">
        <f t="shared" si="474"/>
        <v>#DIV/0!</v>
      </c>
      <c r="G282" s="4" t="str">
        <f t="shared" si="474"/>
        <v>#DIV/0!</v>
      </c>
      <c r="H282" s="4" t="str">
        <f t="shared" si="474"/>
        <v>#DIV/0!</v>
      </c>
      <c r="I282" s="4" t="str">
        <f t="shared" si="474"/>
        <v>#DIV/0!</v>
      </c>
      <c r="J282" s="4" t="str">
        <f t="shared" si="474"/>
        <v>#DIV/0!</v>
      </c>
      <c r="K282" s="4" t="str">
        <f t="shared" si="474"/>
        <v>#DIV/0!</v>
      </c>
      <c r="L282" s="4" t="str">
        <f t="shared" si="474"/>
        <v>#DIV/0!</v>
      </c>
      <c r="M282" s="4" t="str">
        <f t="shared" si="474"/>
        <v>#DIV/0!</v>
      </c>
      <c r="N282" s="4" t="str">
        <f t="shared" si="474"/>
        <v>#DIV/0!</v>
      </c>
      <c r="O282" s="4" t="str">
        <f t="shared" si="474"/>
        <v>#DIV/0!</v>
      </c>
      <c r="P282" s="4" t="str">
        <f t="shared" si="474"/>
        <v>#DIV/0!</v>
      </c>
      <c r="Q282" s="4" t="str">
        <f t="shared" si="474"/>
        <v>#DIV/0!</v>
      </c>
      <c r="R282" s="4" t="str">
        <f t="shared" si="474"/>
        <v>#DIV/0!</v>
      </c>
      <c r="S282" s="4" t="str">
        <f t="shared" si="474"/>
        <v>#DIV/0!</v>
      </c>
      <c r="T282" s="4" t="str">
        <f t="shared" si="474"/>
        <v>#DIV/0!</v>
      </c>
      <c r="U282" s="4" t="str">
        <f t="shared" si="474"/>
        <v>#DIV/0!</v>
      </c>
      <c r="V282" s="4" t="str">
        <f t="shared" si="474"/>
        <v>#DIV/0!</v>
      </c>
      <c r="W282" s="4" t="str">
        <f t="shared" si="474"/>
        <v>#DIV/0!</v>
      </c>
      <c r="X282" s="4" t="str">
        <f t="shared" si="474"/>
        <v>#DIV/0!</v>
      </c>
      <c r="Y282" s="4" t="str">
        <f t="shared" si="474"/>
        <v>#DIV/0!</v>
      </c>
      <c r="Z282" s="4" t="str">
        <f t="shared" si="474"/>
        <v>#DIV/0!</v>
      </c>
      <c r="AA282" s="4" t="str">
        <f t="shared" si="474"/>
        <v>#DIV/0!</v>
      </c>
      <c r="AB282" s="4" t="str">
        <f t="shared" si="474"/>
        <v>#DIV/0!</v>
      </c>
      <c r="AC282" s="4" t="str">
        <f t="shared" si="474"/>
        <v>#DIV/0!</v>
      </c>
      <c r="AD282" s="4" t="str">
        <f t="shared" si="474"/>
        <v>#DIV/0!</v>
      </c>
      <c r="AE282" s="4" t="str">
        <f t="shared" si="474"/>
        <v>#DIV/0!</v>
      </c>
      <c r="AF282" s="4" t="str">
        <f t="shared" si="474"/>
        <v>#DIV/0!</v>
      </c>
      <c r="AG282" s="4" t="str">
        <f t="shared" si="474"/>
        <v>#DIV/0!</v>
      </c>
      <c r="AH282" s="4" t="str">
        <f t="shared" si="474"/>
        <v>#DIV/0!</v>
      </c>
      <c r="AI282" s="4" t="str">
        <f t="shared" si="474"/>
        <v>#DIV/0!</v>
      </c>
      <c r="AJ282" s="4" t="str">
        <f t="shared" si="474"/>
        <v>#DIV/0!</v>
      </c>
      <c r="AK282" s="4" t="str">
        <f t="shared" si="474"/>
        <v>#DIV/0!</v>
      </c>
      <c r="AL282" s="4"/>
      <c r="AM282" s="4" t="str">
        <f t="shared" si="138"/>
        <v>#DIV/0!</v>
      </c>
      <c r="AN282" s="4"/>
      <c r="AO282" s="4" t="str">
        <f t="shared" ref="AO282:BH282" si="475">AO182/$E82</f>
        <v>#DIV/0!</v>
      </c>
      <c r="AP282" s="4" t="str">
        <f t="shared" si="475"/>
        <v>#DIV/0!</v>
      </c>
      <c r="AQ282" s="4" t="str">
        <f t="shared" si="475"/>
        <v>#DIV/0!</v>
      </c>
      <c r="AR282" s="4" t="str">
        <f t="shared" si="475"/>
        <v>#DIV/0!</v>
      </c>
      <c r="AS282" s="4" t="str">
        <f t="shared" si="475"/>
        <v>#DIV/0!</v>
      </c>
      <c r="AT282" s="4" t="str">
        <f t="shared" si="475"/>
        <v>#DIV/0!</v>
      </c>
      <c r="AU282" s="4" t="str">
        <f t="shared" si="475"/>
        <v>#DIV/0!</v>
      </c>
      <c r="AV282" s="4" t="str">
        <f t="shared" si="475"/>
        <v>#DIV/0!</v>
      </c>
      <c r="AW282" s="4" t="str">
        <f t="shared" si="475"/>
        <v>#DIV/0!</v>
      </c>
      <c r="AX282" s="4" t="str">
        <f t="shared" si="475"/>
        <v>#DIV/0!</v>
      </c>
      <c r="AY282" s="4" t="str">
        <f t="shared" si="475"/>
        <v>#DIV/0!</v>
      </c>
      <c r="AZ282" s="4" t="str">
        <f t="shared" si="475"/>
        <v>#DIV/0!</v>
      </c>
      <c r="BA282" s="4" t="str">
        <f t="shared" si="475"/>
        <v>#DIV/0!</v>
      </c>
      <c r="BB282" s="4" t="str">
        <f t="shared" si="475"/>
        <v>#DIV/0!</v>
      </c>
      <c r="BC282" s="4" t="str">
        <f t="shared" si="475"/>
        <v>#DIV/0!</v>
      </c>
      <c r="BD282" s="4" t="str">
        <f t="shared" si="475"/>
        <v>#DIV/0!</v>
      </c>
      <c r="BE282" s="4" t="str">
        <f t="shared" si="475"/>
        <v>#DIV/0!</v>
      </c>
      <c r="BF282" s="4" t="str">
        <f t="shared" si="475"/>
        <v>#DIV/0!</v>
      </c>
      <c r="BG282" s="4" t="str">
        <f t="shared" si="475"/>
        <v>#DIV/0!</v>
      </c>
      <c r="BH282" s="4" t="str">
        <f t="shared" si="475"/>
        <v>#DIV/0!</v>
      </c>
      <c r="BI282" s="4"/>
      <c r="BJ282" s="4" t="str">
        <f t="shared" ref="BJ282:BV282" si="476">BJ182/$E82</f>
        <v>#DIV/0!</v>
      </c>
      <c r="BK282" s="4" t="str">
        <f t="shared" si="476"/>
        <v>#DIV/0!</v>
      </c>
      <c r="BL282" s="4" t="str">
        <f t="shared" si="476"/>
        <v>#DIV/0!</v>
      </c>
      <c r="BM282" s="4" t="str">
        <f t="shared" si="476"/>
        <v>#DIV/0!</v>
      </c>
      <c r="BN282" s="4" t="str">
        <f t="shared" si="476"/>
        <v>#DIV/0!</v>
      </c>
      <c r="BO282" s="4" t="str">
        <f t="shared" si="476"/>
        <v>#DIV/0!</v>
      </c>
      <c r="BP282" s="4" t="str">
        <f t="shared" si="476"/>
        <v>#DIV/0!</v>
      </c>
      <c r="BQ282" s="4" t="str">
        <f t="shared" si="476"/>
        <v>#DIV/0!</v>
      </c>
      <c r="BR282" s="4" t="str">
        <f t="shared" si="476"/>
        <v>#DIV/0!</v>
      </c>
      <c r="BS282" s="4" t="str">
        <f t="shared" si="476"/>
        <v>#DIV/0!</v>
      </c>
      <c r="BT282" s="4" t="str">
        <f t="shared" si="476"/>
        <v>#DIV/0!</v>
      </c>
      <c r="BU282" s="4" t="str">
        <f t="shared" si="476"/>
        <v>#DIV/0!</v>
      </c>
      <c r="BV282" s="4" t="str">
        <f t="shared" si="476"/>
        <v>#DIV/0!</v>
      </c>
      <c r="BW282" s="4"/>
      <c r="BX282" s="4" t="str">
        <f t="shared" ref="BX282:CG282" si="477">BX182/$E82</f>
        <v>#DIV/0!</v>
      </c>
      <c r="BY282" s="4" t="str">
        <f t="shared" si="477"/>
        <v>#DIV/0!</v>
      </c>
      <c r="BZ282" s="4" t="str">
        <f t="shared" si="477"/>
        <v>#DIV/0!</v>
      </c>
      <c r="CA282" s="4" t="str">
        <f t="shared" si="477"/>
        <v>#DIV/0!</v>
      </c>
      <c r="CB282" s="4" t="str">
        <f t="shared" si="477"/>
        <v>#DIV/0!</v>
      </c>
      <c r="CC282" s="4" t="str">
        <f t="shared" si="477"/>
        <v>#DIV/0!</v>
      </c>
      <c r="CD282" s="4" t="str">
        <f t="shared" si="477"/>
        <v>#DIV/0!</v>
      </c>
      <c r="CE282" s="4" t="str">
        <f t="shared" si="477"/>
        <v>#DIV/0!</v>
      </c>
      <c r="CF282" s="4" t="str">
        <f t="shared" si="477"/>
        <v>#DIV/0!</v>
      </c>
      <c r="CG282" s="4" t="str">
        <f t="shared" si="477"/>
        <v>#DIV/0!</v>
      </c>
      <c r="CH282" s="4"/>
      <c r="CI282" s="4" t="str">
        <f t="shared" si="167"/>
        <v>#DIV/0!</v>
      </c>
      <c r="CJ282" s="4" t="str">
        <f t="shared" si="173"/>
        <v>#DIV/0!</v>
      </c>
      <c r="CK282" s="4"/>
      <c r="CL282" s="4" t="str">
        <f t="shared" ref="CL282:CN282" si="478">CL182/$E82</f>
        <v>#DIV/0!</v>
      </c>
      <c r="CM282" s="4" t="str">
        <f t="shared" si="478"/>
        <v>#DIV/0!</v>
      </c>
      <c r="CN282" s="4" t="str">
        <f t="shared" si="478"/>
        <v>#DIV/0!</v>
      </c>
    </row>
    <row r="283" ht="15.75" customHeight="1">
      <c r="A283" s="8" t="s">
        <v>79</v>
      </c>
      <c r="B283" s="4" t="s">
        <v>272</v>
      </c>
      <c r="C283" s="4" t="str">
        <f t="shared" ref="C283:AK283" si="479">C183/$E83</f>
        <v>#DIV/0!</v>
      </c>
      <c r="D283" s="4" t="str">
        <f t="shared" si="479"/>
        <v>#DIV/0!</v>
      </c>
      <c r="E283" s="4" t="str">
        <f t="shared" si="479"/>
        <v>#DIV/0!</v>
      </c>
      <c r="F283" s="4" t="str">
        <f t="shared" si="479"/>
        <v>#DIV/0!</v>
      </c>
      <c r="G283" s="4" t="str">
        <f t="shared" si="479"/>
        <v>#DIV/0!</v>
      </c>
      <c r="H283" s="4" t="str">
        <f t="shared" si="479"/>
        <v>#DIV/0!</v>
      </c>
      <c r="I283" s="4" t="str">
        <f t="shared" si="479"/>
        <v>#DIV/0!</v>
      </c>
      <c r="J283" s="4" t="str">
        <f t="shared" si="479"/>
        <v>#DIV/0!</v>
      </c>
      <c r="K283" s="4" t="str">
        <f t="shared" si="479"/>
        <v>#DIV/0!</v>
      </c>
      <c r="L283" s="4" t="str">
        <f t="shared" si="479"/>
        <v>#DIV/0!</v>
      </c>
      <c r="M283" s="4" t="str">
        <f t="shared" si="479"/>
        <v>#DIV/0!</v>
      </c>
      <c r="N283" s="4" t="str">
        <f t="shared" si="479"/>
        <v>#DIV/0!</v>
      </c>
      <c r="O283" s="4" t="str">
        <f t="shared" si="479"/>
        <v>#DIV/0!</v>
      </c>
      <c r="P283" s="4" t="str">
        <f t="shared" si="479"/>
        <v>#DIV/0!</v>
      </c>
      <c r="Q283" s="4" t="str">
        <f t="shared" si="479"/>
        <v>#DIV/0!</v>
      </c>
      <c r="R283" s="4" t="str">
        <f t="shared" si="479"/>
        <v>#DIV/0!</v>
      </c>
      <c r="S283" s="4" t="str">
        <f t="shared" si="479"/>
        <v>#DIV/0!</v>
      </c>
      <c r="T283" s="4" t="str">
        <f t="shared" si="479"/>
        <v>#DIV/0!</v>
      </c>
      <c r="U283" s="4" t="str">
        <f t="shared" si="479"/>
        <v>#DIV/0!</v>
      </c>
      <c r="V283" s="4" t="str">
        <f t="shared" si="479"/>
        <v>#DIV/0!</v>
      </c>
      <c r="W283" s="4" t="str">
        <f t="shared" si="479"/>
        <v>#DIV/0!</v>
      </c>
      <c r="X283" s="4" t="str">
        <f t="shared" si="479"/>
        <v>#DIV/0!</v>
      </c>
      <c r="Y283" s="4" t="str">
        <f t="shared" si="479"/>
        <v>#DIV/0!</v>
      </c>
      <c r="Z283" s="4" t="str">
        <f t="shared" si="479"/>
        <v>#DIV/0!</v>
      </c>
      <c r="AA283" s="4" t="str">
        <f t="shared" si="479"/>
        <v>#DIV/0!</v>
      </c>
      <c r="AB283" s="4" t="str">
        <f t="shared" si="479"/>
        <v>#DIV/0!</v>
      </c>
      <c r="AC283" s="4" t="str">
        <f t="shared" si="479"/>
        <v>#DIV/0!</v>
      </c>
      <c r="AD283" s="4" t="str">
        <f t="shared" si="479"/>
        <v>#DIV/0!</v>
      </c>
      <c r="AE283" s="4" t="str">
        <f t="shared" si="479"/>
        <v>#DIV/0!</v>
      </c>
      <c r="AF283" s="4" t="str">
        <f t="shared" si="479"/>
        <v>#DIV/0!</v>
      </c>
      <c r="AG283" s="4" t="str">
        <f t="shared" si="479"/>
        <v>#DIV/0!</v>
      </c>
      <c r="AH283" s="4" t="str">
        <f t="shared" si="479"/>
        <v>#DIV/0!</v>
      </c>
      <c r="AI283" s="4" t="str">
        <f t="shared" si="479"/>
        <v>#DIV/0!</v>
      </c>
      <c r="AJ283" s="4" t="str">
        <f t="shared" si="479"/>
        <v>#DIV/0!</v>
      </c>
      <c r="AK283" s="4" t="str">
        <f t="shared" si="479"/>
        <v>#DIV/0!</v>
      </c>
      <c r="AL283" s="4"/>
      <c r="AM283" s="4" t="str">
        <f t="shared" si="138"/>
        <v>#DIV/0!</v>
      </c>
      <c r="AN283" s="4"/>
      <c r="AO283" s="4" t="str">
        <f t="shared" ref="AO283:BH283" si="480">AO183/$E83</f>
        <v>#DIV/0!</v>
      </c>
      <c r="AP283" s="4" t="str">
        <f t="shared" si="480"/>
        <v>#DIV/0!</v>
      </c>
      <c r="AQ283" s="4" t="str">
        <f t="shared" si="480"/>
        <v>#DIV/0!</v>
      </c>
      <c r="AR283" s="4" t="str">
        <f t="shared" si="480"/>
        <v>#DIV/0!</v>
      </c>
      <c r="AS283" s="4" t="str">
        <f t="shared" si="480"/>
        <v>#DIV/0!</v>
      </c>
      <c r="AT283" s="4" t="str">
        <f t="shared" si="480"/>
        <v>#DIV/0!</v>
      </c>
      <c r="AU283" s="4" t="str">
        <f t="shared" si="480"/>
        <v>#DIV/0!</v>
      </c>
      <c r="AV283" s="4" t="str">
        <f t="shared" si="480"/>
        <v>#DIV/0!</v>
      </c>
      <c r="AW283" s="4" t="str">
        <f t="shared" si="480"/>
        <v>#DIV/0!</v>
      </c>
      <c r="AX283" s="4" t="str">
        <f t="shared" si="480"/>
        <v>#DIV/0!</v>
      </c>
      <c r="AY283" s="4" t="str">
        <f t="shared" si="480"/>
        <v>#DIV/0!</v>
      </c>
      <c r="AZ283" s="4" t="str">
        <f t="shared" si="480"/>
        <v>#DIV/0!</v>
      </c>
      <c r="BA283" s="4" t="str">
        <f t="shared" si="480"/>
        <v>#DIV/0!</v>
      </c>
      <c r="BB283" s="4" t="str">
        <f t="shared" si="480"/>
        <v>#DIV/0!</v>
      </c>
      <c r="BC283" s="4" t="str">
        <f t="shared" si="480"/>
        <v>#DIV/0!</v>
      </c>
      <c r="BD283" s="4" t="str">
        <f t="shared" si="480"/>
        <v>#DIV/0!</v>
      </c>
      <c r="BE283" s="4" t="str">
        <f t="shared" si="480"/>
        <v>#DIV/0!</v>
      </c>
      <c r="BF283" s="4" t="str">
        <f t="shared" si="480"/>
        <v>#DIV/0!</v>
      </c>
      <c r="BG283" s="4" t="str">
        <f t="shared" si="480"/>
        <v>#DIV/0!</v>
      </c>
      <c r="BH283" s="4" t="str">
        <f t="shared" si="480"/>
        <v>#DIV/0!</v>
      </c>
      <c r="BI283" s="4"/>
      <c r="BJ283" s="4" t="str">
        <f t="shared" ref="BJ283:BV283" si="481">BJ183/$E83</f>
        <v>#DIV/0!</v>
      </c>
      <c r="BK283" s="4" t="str">
        <f t="shared" si="481"/>
        <v>#DIV/0!</v>
      </c>
      <c r="BL283" s="4" t="str">
        <f t="shared" si="481"/>
        <v>#DIV/0!</v>
      </c>
      <c r="BM283" s="4" t="str">
        <f t="shared" si="481"/>
        <v>#DIV/0!</v>
      </c>
      <c r="BN283" s="4" t="str">
        <f t="shared" si="481"/>
        <v>#DIV/0!</v>
      </c>
      <c r="BO283" s="4" t="str">
        <f t="shared" si="481"/>
        <v>#DIV/0!</v>
      </c>
      <c r="BP283" s="4" t="str">
        <f t="shared" si="481"/>
        <v>#DIV/0!</v>
      </c>
      <c r="BQ283" s="4" t="str">
        <f t="shared" si="481"/>
        <v>#DIV/0!</v>
      </c>
      <c r="BR283" s="4" t="str">
        <f t="shared" si="481"/>
        <v>#DIV/0!</v>
      </c>
      <c r="BS283" s="4" t="str">
        <f t="shared" si="481"/>
        <v>#DIV/0!</v>
      </c>
      <c r="BT283" s="4" t="str">
        <f t="shared" si="481"/>
        <v>#DIV/0!</v>
      </c>
      <c r="BU283" s="4" t="str">
        <f t="shared" si="481"/>
        <v>#DIV/0!</v>
      </c>
      <c r="BV283" s="4" t="str">
        <f t="shared" si="481"/>
        <v>#DIV/0!</v>
      </c>
      <c r="BW283" s="4"/>
      <c r="BX283" s="4" t="str">
        <f t="shared" ref="BX283:CG283" si="482">BX183/$E83</f>
        <v>#DIV/0!</v>
      </c>
      <c r="BY283" s="4" t="str">
        <f t="shared" si="482"/>
        <v>#DIV/0!</v>
      </c>
      <c r="BZ283" s="4" t="str">
        <f t="shared" si="482"/>
        <v>#DIV/0!</v>
      </c>
      <c r="CA283" s="4" t="str">
        <f t="shared" si="482"/>
        <v>#DIV/0!</v>
      </c>
      <c r="CB283" s="4" t="str">
        <f t="shared" si="482"/>
        <v>#DIV/0!</v>
      </c>
      <c r="CC283" s="4" t="str">
        <f t="shared" si="482"/>
        <v>#DIV/0!</v>
      </c>
      <c r="CD283" s="4" t="str">
        <f t="shared" si="482"/>
        <v>#DIV/0!</v>
      </c>
      <c r="CE283" s="4" t="str">
        <f t="shared" si="482"/>
        <v>#DIV/0!</v>
      </c>
      <c r="CF283" s="4" t="str">
        <f t="shared" si="482"/>
        <v>#DIV/0!</v>
      </c>
      <c r="CG283" s="4" t="str">
        <f t="shared" si="482"/>
        <v>#DIV/0!</v>
      </c>
      <c r="CH283" s="4"/>
      <c r="CI283" s="4" t="str">
        <f t="shared" si="167"/>
        <v>#DIV/0!</v>
      </c>
      <c r="CJ283" s="4" t="str">
        <f t="shared" si="173"/>
        <v>#DIV/0!</v>
      </c>
      <c r="CK283" s="4"/>
      <c r="CL283" s="4" t="str">
        <f t="shared" ref="CL283:CN283" si="483">CL183/$E83</f>
        <v>#DIV/0!</v>
      </c>
      <c r="CM283" s="4" t="str">
        <f t="shared" si="483"/>
        <v>#DIV/0!</v>
      </c>
      <c r="CN283" s="4" t="str">
        <f t="shared" si="483"/>
        <v>#DIV/0!</v>
      </c>
    </row>
    <row r="284" ht="15.75" customHeight="1">
      <c r="A284" s="15"/>
      <c r="B284" s="4" t="s">
        <v>273</v>
      </c>
      <c r="C284" s="4" t="str">
        <f t="shared" ref="C284:AK284" si="484">C184/$E84</f>
        <v>#DIV/0!</v>
      </c>
      <c r="D284" s="4" t="str">
        <f t="shared" si="484"/>
        <v>#DIV/0!</v>
      </c>
      <c r="E284" s="4" t="str">
        <f t="shared" si="484"/>
        <v>#DIV/0!</v>
      </c>
      <c r="F284" s="4" t="str">
        <f t="shared" si="484"/>
        <v>#DIV/0!</v>
      </c>
      <c r="G284" s="4" t="str">
        <f t="shared" si="484"/>
        <v>#DIV/0!</v>
      </c>
      <c r="H284" s="4" t="str">
        <f t="shared" si="484"/>
        <v>#DIV/0!</v>
      </c>
      <c r="I284" s="4" t="str">
        <f t="shared" si="484"/>
        <v>#DIV/0!</v>
      </c>
      <c r="J284" s="4" t="str">
        <f t="shared" si="484"/>
        <v>#DIV/0!</v>
      </c>
      <c r="K284" s="4" t="str">
        <f t="shared" si="484"/>
        <v>#DIV/0!</v>
      </c>
      <c r="L284" s="4" t="str">
        <f t="shared" si="484"/>
        <v>#DIV/0!</v>
      </c>
      <c r="M284" s="4" t="str">
        <f t="shared" si="484"/>
        <v>#DIV/0!</v>
      </c>
      <c r="N284" s="4" t="str">
        <f t="shared" si="484"/>
        <v>#DIV/0!</v>
      </c>
      <c r="O284" s="4" t="str">
        <f t="shared" si="484"/>
        <v>#DIV/0!</v>
      </c>
      <c r="P284" s="4" t="str">
        <f t="shared" si="484"/>
        <v>#DIV/0!</v>
      </c>
      <c r="Q284" s="4" t="str">
        <f t="shared" si="484"/>
        <v>#DIV/0!</v>
      </c>
      <c r="R284" s="4" t="str">
        <f t="shared" si="484"/>
        <v>#DIV/0!</v>
      </c>
      <c r="S284" s="4" t="str">
        <f t="shared" si="484"/>
        <v>#DIV/0!</v>
      </c>
      <c r="T284" s="4" t="str">
        <f t="shared" si="484"/>
        <v>#DIV/0!</v>
      </c>
      <c r="U284" s="4" t="str">
        <f t="shared" si="484"/>
        <v>#DIV/0!</v>
      </c>
      <c r="V284" s="4" t="str">
        <f t="shared" si="484"/>
        <v>#DIV/0!</v>
      </c>
      <c r="W284" s="4" t="str">
        <f t="shared" si="484"/>
        <v>#DIV/0!</v>
      </c>
      <c r="X284" s="4" t="str">
        <f t="shared" si="484"/>
        <v>#DIV/0!</v>
      </c>
      <c r="Y284" s="4" t="str">
        <f t="shared" si="484"/>
        <v>#DIV/0!</v>
      </c>
      <c r="Z284" s="4" t="str">
        <f t="shared" si="484"/>
        <v>#DIV/0!</v>
      </c>
      <c r="AA284" s="4" t="str">
        <f t="shared" si="484"/>
        <v>#DIV/0!</v>
      </c>
      <c r="AB284" s="4" t="str">
        <f t="shared" si="484"/>
        <v>#DIV/0!</v>
      </c>
      <c r="AC284" s="4" t="str">
        <f t="shared" si="484"/>
        <v>#DIV/0!</v>
      </c>
      <c r="AD284" s="4" t="str">
        <f t="shared" si="484"/>
        <v>#DIV/0!</v>
      </c>
      <c r="AE284" s="4" t="str">
        <f t="shared" si="484"/>
        <v>#DIV/0!</v>
      </c>
      <c r="AF284" s="4" t="str">
        <f t="shared" si="484"/>
        <v>#DIV/0!</v>
      </c>
      <c r="AG284" s="4" t="str">
        <f t="shared" si="484"/>
        <v>#DIV/0!</v>
      </c>
      <c r="AH284" s="4" t="str">
        <f t="shared" si="484"/>
        <v>#DIV/0!</v>
      </c>
      <c r="AI284" s="4" t="str">
        <f t="shared" si="484"/>
        <v>#DIV/0!</v>
      </c>
      <c r="AJ284" s="4" t="str">
        <f t="shared" si="484"/>
        <v>#DIV/0!</v>
      </c>
      <c r="AK284" s="4" t="str">
        <f t="shared" si="484"/>
        <v>#DIV/0!</v>
      </c>
      <c r="AL284" s="4"/>
      <c r="AM284" s="4" t="str">
        <f t="shared" si="138"/>
        <v>#DIV/0!</v>
      </c>
      <c r="AN284" s="4"/>
      <c r="AO284" s="4" t="str">
        <f t="shared" ref="AO284:BH284" si="485">AO184/$E84</f>
        <v>#DIV/0!</v>
      </c>
      <c r="AP284" s="4" t="str">
        <f t="shared" si="485"/>
        <v>#DIV/0!</v>
      </c>
      <c r="AQ284" s="4" t="str">
        <f t="shared" si="485"/>
        <v>#DIV/0!</v>
      </c>
      <c r="AR284" s="4" t="str">
        <f t="shared" si="485"/>
        <v>#DIV/0!</v>
      </c>
      <c r="AS284" s="4" t="str">
        <f t="shared" si="485"/>
        <v>#DIV/0!</v>
      </c>
      <c r="AT284" s="4" t="str">
        <f t="shared" si="485"/>
        <v>#DIV/0!</v>
      </c>
      <c r="AU284" s="4" t="str">
        <f t="shared" si="485"/>
        <v>#DIV/0!</v>
      </c>
      <c r="AV284" s="4" t="str">
        <f t="shared" si="485"/>
        <v>#DIV/0!</v>
      </c>
      <c r="AW284" s="4" t="str">
        <f t="shared" si="485"/>
        <v>#DIV/0!</v>
      </c>
      <c r="AX284" s="4" t="str">
        <f t="shared" si="485"/>
        <v>#DIV/0!</v>
      </c>
      <c r="AY284" s="4" t="str">
        <f t="shared" si="485"/>
        <v>#DIV/0!</v>
      </c>
      <c r="AZ284" s="4" t="str">
        <f t="shared" si="485"/>
        <v>#DIV/0!</v>
      </c>
      <c r="BA284" s="4" t="str">
        <f t="shared" si="485"/>
        <v>#DIV/0!</v>
      </c>
      <c r="BB284" s="4" t="str">
        <f t="shared" si="485"/>
        <v>#DIV/0!</v>
      </c>
      <c r="BC284" s="4" t="str">
        <f t="shared" si="485"/>
        <v>#DIV/0!</v>
      </c>
      <c r="BD284" s="4" t="str">
        <f t="shared" si="485"/>
        <v>#DIV/0!</v>
      </c>
      <c r="BE284" s="4" t="str">
        <f t="shared" si="485"/>
        <v>#DIV/0!</v>
      </c>
      <c r="BF284" s="4" t="str">
        <f t="shared" si="485"/>
        <v>#DIV/0!</v>
      </c>
      <c r="BG284" s="4" t="str">
        <f t="shared" si="485"/>
        <v>#DIV/0!</v>
      </c>
      <c r="BH284" s="4" t="str">
        <f t="shared" si="485"/>
        <v>#DIV/0!</v>
      </c>
      <c r="BI284" s="4"/>
      <c r="BJ284" s="4" t="str">
        <f t="shared" ref="BJ284:BV284" si="486">BJ184/$E84</f>
        <v>#DIV/0!</v>
      </c>
      <c r="BK284" s="4" t="str">
        <f t="shared" si="486"/>
        <v>#DIV/0!</v>
      </c>
      <c r="BL284" s="4" t="str">
        <f t="shared" si="486"/>
        <v>#DIV/0!</v>
      </c>
      <c r="BM284" s="4" t="str">
        <f t="shared" si="486"/>
        <v>#DIV/0!</v>
      </c>
      <c r="BN284" s="4" t="str">
        <f t="shared" si="486"/>
        <v>#DIV/0!</v>
      </c>
      <c r="BO284" s="4" t="str">
        <f t="shared" si="486"/>
        <v>#DIV/0!</v>
      </c>
      <c r="BP284" s="4" t="str">
        <f t="shared" si="486"/>
        <v>#DIV/0!</v>
      </c>
      <c r="BQ284" s="4" t="str">
        <f t="shared" si="486"/>
        <v>#DIV/0!</v>
      </c>
      <c r="BR284" s="4" t="str">
        <f t="shared" si="486"/>
        <v>#DIV/0!</v>
      </c>
      <c r="BS284" s="4" t="str">
        <f t="shared" si="486"/>
        <v>#DIV/0!</v>
      </c>
      <c r="BT284" s="4" t="str">
        <f t="shared" si="486"/>
        <v>#DIV/0!</v>
      </c>
      <c r="BU284" s="4" t="str">
        <f t="shared" si="486"/>
        <v>#DIV/0!</v>
      </c>
      <c r="BV284" s="4" t="str">
        <f t="shared" si="486"/>
        <v>#DIV/0!</v>
      </c>
      <c r="BW284" s="4"/>
      <c r="BX284" s="4" t="str">
        <f t="shared" ref="BX284:CG284" si="487">BX184/$E84</f>
        <v>#DIV/0!</v>
      </c>
      <c r="BY284" s="4" t="str">
        <f t="shared" si="487"/>
        <v>#DIV/0!</v>
      </c>
      <c r="BZ284" s="4" t="str">
        <f t="shared" si="487"/>
        <v>#DIV/0!</v>
      </c>
      <c r="CA284" s="4" t="str">
        <f t="shared" si="487"/>
        <v>#DIV/0!</v>
      </c>
      <c r="CB284" s="4" t="str">
        <f t="shared" si="487"/>
        <v>#DIV/0!</v>
      </c>
      <c r="CC284" s="4" t="str">
        <f t="shared" si="487"/>
        <v>#DIV/0!</v>
      </c>
      <c r="CD284" s="4" t="str">
        <f t="shared" si="487"/>
        <v>#DIV/0!</v>
      </c>
      <c r="CE284" s="4" t="str">
        <f t="shared" si="487"/>
        <v>#DIV/0!</v>
      </c>
      <c r="CF284" s="4" t="str">
        <f t="shared" si="487"/>
        <v>#DIV/0!</v>
      </c>
      <c r="CG284" s="4" t="str">
        <f t="shared" si="487"/>
        <v>#DIV/0!</v>
      </c>
      <c r="CH284" s="4"/>
      <c r="CI284" s="4" t="str">
        <f t="shared" si="167"/>
        <v>#DIV/0!</v>
      </c>
      <c r="CJ284" s="4" t="str">
        <f t="shared" si="173"/>
        <v>#DIV/0!</v>
      </c>
      <c r="CK284" s="4"/>
      <c r="CL284" s="4" t="str">
        <f t="shared" ref="CL284:CN284" si="488">CL184/$E84</f>
        <v>#DIV/0!</v>
      </c>
      <c r="CM284" s="4" t="str">
        <f t="shared" si="488"/>
        <v>#DIV/0!</v>
      </c>
      <c r="CN284" s="4" t="str">
        <f t="shared" si="488"/>
        <v>#DIV/0!</v>
      </c>
    </row>
    <row r="285" ht="15.75" customHeight="1">
      <c r="A285" s="15"/>
      <c r="B285" s="4" t="s">
        <v>274</v>
      </c>
      <c r="C285" s="4" t="str">
        <f t="shared" ref="C285:AK285" si="489">C185/$E85</f>
        <v>#DIV/0!</v>
      </c>
      <c r="D285" s="4" t="str">
        <f t="shared" si="489"/>
        <v>#DIV/0!</v>
      </c>
      <c r="E285" s="4" t="str">
        <f t="shared" si="489"/>
        <v>#DIV/0!</v>
      </c>
      <c r="F285" s="4" t="str">
        <f t="shared" si="489"/>
        <v>#DIV/0!</v>
      </c>
      <c r="G285" s="4" t="str">
        <f t="shared" si="489"/>
        <v>#DIV/0!</v>
      </c>
      <c r="H285" s="4" t="str">
        <f t="shared" si="489"/>
        <v>#DIV/0!</v>
      </c>
      <c r="I285" s="4" t="str">
        <f t="shared" si="489"/>
        <v>#DIV/0!</v>
      </c>
      <c r="J285" s="4" t="str">
        <f t="shared" si="489"/>
        <v>#DIV/0!</v>
      </c>
      <c r="K285" s="4" t="str">
        <f t="shared" si="489"/>
        <v>#DIV/0!</v>
      </c>
      <c r="L285" s="4" t="str">
        <f t="shared" si="489"/>
        <v>#DIV/0!</v>
      </c>
      <c r="M285" s="4" t="str">
        <f t="shared" si="489"/>
        <v>#DIV/0!</v>
      </c>
      <c r="N285" s="4" t="str">
        <f t="shared" si="489"/>
        <v>#DIV/0!</v>
      </c>
      <c r="O285" s="4" t="str">
        <f t="shared" si="489"/>
        <v>#DIV/0!</v>
      </c>
      <c r="P285" s="4" t="str">
        <f t="shared" si="489"/>
        <v>#DIV/0!</v>
      </c>
      <c r="Q285" s="4" t="str">
        <f t="shared" si="489"/>
        <v>#DIV/0!</v>
      </c>
      <c r="R285" s="4" t="str">
        <f t="shared" si="489"/>
        <v>#DIV/0!</v>
      </c>
      <c r="S285" s="4" t="str">
        <f t="shared" si="489"/>
        <v>#DIV/0!</v>
      </c>
      <c r="T285" s="4" t="str">
        <f t="shared" si="489"/>
        <v>#DIV/0!</v>
      </c>
      <c r="U285" s="4" t="str">
        <f t="shared" si="489"/>
        <v>#DIV/0!</v>
      </c>
      <c r="V285" s="4" t="str">
        <f t="shared" si="489"/>
        <v>#DIV/0!</v>
      </c>
      <c r="W285" s="4" t="str">
        <f t="shared" si="489"/>
        <v>#DIV/0!</v>
      </c>
      <c r="X285" s="4" t="str">
        <f t="shared" si="489"/>
        <v>#DIV/0!</v>
      </c>
      <c r="Y285" s="4" t="str">
        <f t="shared" si="489"/>
        <v>#DIV/0!</v>
      </c>
      <c r="Z285" s="4" t="str">
        <f t="shared" si="489"/>
        <v>#DIV/0!</v>
      </c>
      <c r="AA285" s="4" t="str">
        <f t="shared" si="489"/>
        <v>#DIV/0!</v>
      </c>
      <c r="AB285" s="4" t="str">
        <f t="shared" si="489"/>
        <v>#DIV/0!</v>
      </c>
      <c r="AC285" s="4" t="str">
        <f t="shared" si="489"/>
        <v>#DIV/0!</v>
      </c>
      <c r="AD285" s="4" t="str">
        <f t="shared" si="489"/>
        <v>#DIV/0!</v>
      </c>
      <c r="AE285" s="4" t="str">
        <f t="shared" si="489"/>
        <v>#DIV/0!</v>
      </c>
      <c r="AF285" s="4" t="str">
        <f t="shared" si="489"/>
        <v>#DIV/0!</v>
      </c>
      <c r="AG285" s="4" t="str">
        <f t="shared" si="489"/>
        <v>#DIV/0!</v>
      </c>
      <c r="AH285" s="4" t="str">
        <f t="shared" si="489"/>
        <v>#DIV/0!</v>
      </c>
      <c r="AI285" s="4" t="str">
        <f t="shared" si="489"/>
        <v>#DIV/0!</v>
      </c>
      <c r="AJ285" s="4" t="str">
        <f t="shared" si="489"/>
        <v>#DIV/0!</v>
      </c>
      <c r="AK285" s="4" t="str">
        <f t="shared" si="489"/>
        <v>#DIV/0!</v>
      </c>
      <c r="AL285" s="4"/>
      <c r="AM285" s="4" t="str">
        <f t="shared" si="138"/>
        <v>#DIV/0!</v>
      </c>
      <c r="AN285" s="4"/>
      <c r="AO285" s="4" t="str">
        <f t="shared" ref="AO285:BH285" si="490">AO185/$E85</f>
        <v>#DIV/0!</v>
      </c>
      <c r="AP285" s="4" t="str">
        <f t="shared" si="490"/>
        <v>#DIV/0!</v>
      </c>
      <c r="AQ285" s="4" t="str">
        <f t="shared" si="490"/>
        <v>#DIV/0!</v>
      </c>
      <c r="AR285" s="4" t="str">
        <f t="shared" si="490"/>
        <v>#DIV/0!</v>
      </c>
      <c r="AS285" s="4" t="str">
        <f t="shared" si="490"/>
        <v>#DIV/0!</v>
      </c>
      <c r="AT285" s="4" t="str">
        <f t="shared" si="490"/>
        <v>#DIV/0!</v>
      </c>
      <c r="AU285" s="4" t="str">
        <f t="shared" si="490"/>
        <v>#DIV/0!</v>
      </c>
      <c r="AV285" s="4" t="str">
        <f t="shared" si="490"/>
        <v>#DIV/0!</v>
      </c>
      <c r="AW285" s="4" t="str">
        <f t="shared" si="490"/>
        <v>#DIV/0!</v>
      </c>
      <c r="AX285" s="4" t="str">
        <f t="shared" si="490"/>
        <v>#DIV/0!</v>
      </c>
      <c r="AY285" s="4" t="str">
        <f t="shared" si="490"/>
        <v>#DIV/0!</v>
      </c>
      <c r="AZ285" s="4" t="str">
        <f t="shared" si="490"/>
        <v>#DIV/0!</v>
      </c>
      <c r="BA285" s="4" t="str">
        <f t="shared" si="490"/>
        <v>#DIV/0!</v>
      </c>
      <c r="BB285" s="4" t="str">
        <f t="shared" si="490"/>
        <v>#DIV/0!</v>
      </c>
      <c r="BC285" s="4" t="str">
        <f t="shared" si="490"/>
        <v>#DIV/0!</v>
      </c>
      <c r="BD285" s="4" t="str">
        <f t="shared" si="490"/>
        <v>#DIV/0!</v>
      </c>
      <c r="BE285" s="4" t="str">
        <f t="shared" si="490"/>
        <v>#DIV/0!</v>
      </c>
      <c r="BF285" s="4" t="str">
        <f t="shared" si="490"/>
        <v>#DIV/0!</v>
      </c>
      <c r="BG285" s="4" t="str">
        <f t="shared" si="490"/>
        <v>#DIV/0!</v>
      </c>
      <c r="BH285" s="4" t="str">
        <f t="shared" si="490"/>
        <v>#DIV/0!</v>
      </c>
      <c r="BI285" s="4"/>
      <c r="BJ285" s="4" t="str">
        <f t="shared" ref="BJ285:BV285" si="491">BJ185/$E85</f>
        <v>#DIV/0!</v>
      </c>
      <c r="BK285" s="4" t="str">
        <f t="shared" si="491"/>
        <v>#DIV/0!</v>
      </c>
      <c r="BL285" s="4" t="str">
        <f t="shared" si="491"/>
        <v>#DIV/0!</v>
      </c>
      <c r="BM285" s="4" t="str">
        <f t="shared" si="491"/>
        <v>#DIV/0!</v>
      </c>
      <c r="BN285" s="4" t="str">
        <f t="shared" si="491"/>
        <v>#DIV/0!</v>
      </c>
      <c r="BO285" s="4" t="str">
        <f t="shared" si="491"/>
        <v>#DIV/0!</v>
      </c>
      <c r="BP285" s="4" t="str">
        <f t="shared" si="491"/>
        <v>#DIV/0!</v>
      </c>
      <c r="BQ285" s="4" t="str">
        <f t="shared" si="491"/>
        <v>#DIV/0!</v>
      </c>
      <c r="BR285" s="4" t="str">
        <f t="shared" si="491"/>
        <v>#DIV/0!</v>
      </c>
      <c r="BS285" s="4" t="str">
        <f t="shared" si="491"/>
        <v>#DIV/0!</v>
      </c>
      <c r="BT285" s="4" t="str">
        <f t="shared" si="491"/>
        <v>#DIV/0!</v>
      </c>
      <c r="BU285" s="4" t="str">
        <f t="shared" si="491"/>
        <v>#DIV/0!</v>
      </c>
      <c r="BV285" s="4" t="str">
        <f t="shared" si="491"/>
        <v>#DIV/0!</v>
      </c>
      <c r="BW285" s="4"/>
      <c r="BX285" s="4" t="str">
        <f t="shared" ref="BX285:CG285" si="492">BX185/$E85</f>
        <v>#DIV/0!</v>
      </c>
      <c r="BY285" s="4" t="str">
        <f t="shared" si="492"/>
        <v>#DIV/0!</v>
      </c>
      <c r="BZ285" s="4" t="str">
        <f t="shared" si="492"/>
        <v>#DIV/0!</v>
      </c>
      <c r="CA285" s="4" t="str">
        <f t="shared" si="492"/>
        <v>#DIV/0!</v>
      </c>
      <c r="CB285" s="4" t="str">
        <f t="shared" si="492"/>
        <v>#DIV/0!</v>
      </c>
      <c r="CC285" s="4" t="str">
        <f t="shared" si="492"/>
        <v>#DIV/0!</v>
      </c>
      <c r="CD285" s="4" t="str">
        <f t="shared" si="492"/>
        <v>#DIV/0!</v>
      </c>
      <c r="CE285" s="4" t="str">
        <f t="shared" si="492"/>
        <v>#DIV/0!</v>
      </c>
      <c r="CF285" s="4" t="str">
        <f t="shared" si="492"/>
        <v>#DIV/0!</v>
      </c>
      <c r="CG285" s="4" t="str">
        <f t="shared" si="492"/>
        <v>#DIV/0!</v>
      </c>
      <c r="CH285" s="4"/>
      <c r="CI285" s="4" t="str">
        <f t="shared" si="167"/>
        <v>#DIV/0!</v>
      </c>
      <c r="CJ285" s="4" t="str">
        <f t="shared" si="173"/>
        <v>#DIV/0!</v>
      </c>
      <c r="CK285" s="4"/>
      <c r="CL285" s="4" t="str">
        <f t="shared" ref="CL285:CN285" si="493">CL185/$E85</f>
        <v>#DIV/0!</v>
      </c>
      <c r="CM285" s="4" t="str">
        <f t="shared" si="493"/>
        <v>#DIV/0!</v>
      </c>
      <c r="CN285" s="4" t="str">
        <f t="shared" si="493"/>
        <v>#DIV/0!</v>
      </c>
    </row>
    <row r="286" ht="15.75" customHeight="1">
      <c r="A286" s="15"/>
      <c r="B286" s="4" t="s">
        <v>275</v>
      </c>
      <c r="C286" s="4" t="str">
        <f t="shared" ref="C286:AK286" si="494">C186/$E86</f>
        <v>#DIV/0!</v>
      </c>
      <c r="D286" s="4" t="str">
        <f t="shared" si="494"/>
        <v>#DIV/0!</v>
      </c>
      <c r="E286" s="4" t="str">
        <f t="shared" si="494"/>
        <v>#DIV/0!</v>
      </c>
      <c r="F286" s="4" t="str">
        <f t="shared" si="494"/>
        <v>#DIV/0!</v>
      </c>
      <c r="G286" s="4" t="str">
        <f t="shared" si="494"/>
        <v>#DIV/0!</v>
      </c>
      <c r="H286" s="4" t="str">
        <f t="shared" si="494"/>
        <v>#DIV/0!</v>
      </c>
      <c r="I286" s="4" t="str">
        <f t="shared" si="494"/>
        <v>#DIV/0!</v>
      </c>
      <c r="J286" s="4" t="str">
        <f t="shared" si="494"/>
        <v>#DIV/0!</v>
      </c>
      <c r="K286" s="4" t="str">
        <f t="shared" si="494"/>
        <v>#DIV/0!</v>
      </c>
      <c r="L286" s="4" t="str">
        <f t="shared" si="494"/>
        <v>#DIV/0!</v>
      </c>
      <c r="M286" s="4" t="str">
        <f t="shared" si="494"/>
        <v>#DIV/0!</v>
      </c>
      <c r="N286" s="4" t="str">
        <f t="shared" si="494"/>
        <v>#DIV/0!</v>
      </c>
      <c r="O286" s="4" t="str">
        <f t="shared" si="494"/>
        <v>#DIV/0!</v>
      </c>
      <c r="P286" s="4" t="str">
        <f t="shared" si="494"/>
        <v>#DIV/0!</v>
      </c>
      <c r="Q286" s="4" t="str">
        <f t="shared" si="494"/>
        <v>#DIV/0!</v>
      </c>
      <c r="R286" s="4" t="str">
        <f t="shared" si="494"/>
        <v>#DIV/0!</v>
      </c>
      <c r="S286" s="4" t="str">
        <f t="shared" si="494"/>
        <v>#DIV/0!</v>
      </c>
      <c r="T286" s="4" t="str">
        <f t="shared" si="494"/>
        <v>#DIV/0!</v>
      </c>
      <c r="U286" s="4" t="str">
        <f t="shared" si="494"/>
        <v>#DIV/0!</v>
      </c>
      <c r="V286" s="4" t="str">
        <f t="shared" si="494"/>
        <v>#DIV/0!</v>
      </c>
      <c r="W286" s="4" t="str">
        <f t="shared" si="494"/>
        <v>#DIV/0!</v>
      </c>
      <c r="X286" s="4" t="str">
        <f t="shared" si="494"/>
        <v>#DIV/0!</v>
      </c>
      <c r="Y286" s="4" t="str">
        <f t="shared" si="494"/>
        <v>#DIV/0!</v>
      </c>
      <c r="Z286" s="4" t="str">
        <f t="shared" si="494"/>
        <v>#DIV/0!</v>
      </c>
      <c r="AA286" s="4" t="str">
        <f t="shared" si="494"/>
        <v>#DIV/0!</v>
      </c>
      <c r="AB286" s="4" t="str">
        <f t="shared" si="494"/>
        <v>#DIV/0!</v>
      </c>
      <c r="AC286" s="4" t="str">
        <f t="shared" si="494"/>
        <v>#DIV/0!</v>
      </c>
      <c r="AD286" s="4" t="str">
        <f t="shared" si="494"/>
        <v>#DIV/0!</v>
      </c>
      <c r="AE286" s="4" t="str">
        <f t="shared" si="494"/>
        <v>#DIV/0!</v>
      </c>
      <c r="AF286" s="4" t="str">
        <f t="shared" si="494"/>
        <v>#DIV/0!</v>
      </c>
      <c r="AG286" s="4" t="str">
        <f t="shared" si="494"/>
        <v>#DIV/0!</v>
      </c>
      <c r="AH286" s="4" t="str">
        <f t="shared" si="494"/>
        <v>#DIV/0!</v>
      </c>
      <c r="AI286" s="4" t="str">
        <f t="shared" si="494"/>
        <v>#DIV/0!</v>
      </c>
      <c r="AJ286" s="4" t="str">
        <f t="shared" si="494"/>
        <v>#DIV/0!</v>
      </c>
      <c r="AK286" s="4" t="str">
        <f t="shared" si="494"/>
        <v>#DIV/0!</v>
      </c>
      <c r="AL286" s="4"/>
      <c r="AM286" s="4" t="str">
        <f t="shared" si="138"/>
        <v>#DIV/0!</v>
      </c>
      <c r="AN286" s="4"/>
      <c r="AO286" s="4" t="str">
        <f t="shared" ref="AO286:BH286" si="495">AO186/$E86</f>
        <v>#DIV/0!</v>
      </c>
      <c r="AP286" s="4" t="str">
        <f t="shared" si="495"/>
        <v>#DIV/0!</v>
      </c>
      <c r="AQ286" s="4" t="str">
        <f t="shared" si="495"/>
        <v>#DIV/0!</v>
      </c>
      <c r="AR286" s="4" t="str">
        <f t="shared" si="495"/>
        <v>#DIV/0!</v>
      </c>
      <c r="AS286" s="4" t="str">
        <f t="shared" si="495"/>
        <v>#DIV/0!</v>
      </c>
      <c r="AT286" s="4" t="str">
        <f t="shared" si="495"/>
        <v>#DIV/0!</v>
      </c>
      <c r="AU286" s="4" t="str">
        <f t="shared" si="495"/>
        <v>#DIV/0!</v>
      </c>
      <c r="AV286" s="4" t="str">
        <f t="shared" si="495"/>
        <v>#DIV/0!</v>
      </c>
      <c r="AW286" s="4" t="str">
        <f t="shared" si="495"/>
        <v>#DIV/0!</v>
      </c>
      <c r="AX286" s="4" t="str">
        <f t="shared" si="495"/>
        <v>#DIV/0!</v>
      </c>
      <c r="AY286" s="4" t="str">
        <f t="shared" si="495"/>
        <v>#DIV/0!</v>
      </c>
      <c r="AZ286" s="4" t="str">
        <f t="shared" si="495"/>
        <v>#DIV/0!</v>
      </c>
      <c r="BA286" s="4" t="str">
        <f t="shared" si="495"/>
        <v>#DIV/0!</v>
      </c>
      <c r="BB286" s="4" t="str">
        <f t="shared" si="495"/>
        <v>#DIV/0!</v>
      </c>
      <c r="BC286" s="4" t="str">
        <f t="shared" si="495"/>
        <v>#DIV/0!</v>
      </c>
      <c r="BD286" s="4" t="str">
        <f t="shared" si="495"/>
        <v>#DIV/0!</v>
      </c>
      <c r="BE286" s="4" t="str">
        <f t="shared" si="495"/>
        <v>#DIV/0!</v>
      </c>
      <c r="BF286" s="4" t="str">
        <f t="shared" si="495"/>
        <v>#DIV/0!</v>
      </c>
      <c r="BG286" s="4" t="str">
        <f t="shared" si="495"/>
        <v>#DIV/0!</v>
      </c>
      <c r="BH286" s="4" t="str">
        <f t="shared" si="495"/>
        <v>#DIV/0!</v>
      </c>
      <c r="BI286" s="4"/>
      <c r="BJ286" s="4" t="str">
        <f t="shared" ref="BJ286:BV286" si="496">BJ186/$E86</f>
        <v>#DIV/0!</v>
      </c>
      <c r="BK286" s="4" t="str">
        <f t="shared" si="496"/>
        <v>#DIV/0!</v>
      </c>
      <c r="BL286" s="4" t="str">
        <f t="shared" si="496"/>
        <v>#DIV/0!</v>
      </c>
      <c r="BM286" s="4" t="str">
        <f t="shared" si="496"/>
        <v>#DIV/0!</v>
      </c>
      <c r="BN286" s="4" t="str">
        <f t="shared" si="496"/>
        <v>#DIV/0!</v>
      </c>
      <c r="BO286" s="4" t="str">
        <f t="shared" si="496"/>
        <v>#DIV/0!</v>
      </c>
      <c r="BP286" s="4" t="str">
        <f t="shared" si="496"/>
        <v>#DIV/0!</v>
      </c>
      <c r="BQ286" s="4" t="str">
        <f t="shared" si="496"/>
        <v>#DIV/0!</v>
      </c>
      <c r="BR286" s="4" t="str">
        <f t="shared" si="496"/>
        <v>#DIV/0!</v>
      </c>
      <c r="BS286" s="4" t="str">
        <f t="shared" si="496"/>
        <v>#DIV/0!</v>
      </c>
      <c r="BT286" s="4" t="str">
        <f t="shared" si="496"/>
        <v>#DIV/0!</v>
      </c>
      <c r="BU286" s="4" t="str">
        <f t="shared" si="496"/>
        <v>#DIV/0!</v>
      </c>
      <c r="BV286" s="4" t="str">
        <f t="shared" si="496"/>
        <v>#DIV/0!</v>
      </c>
      <c r="BW286" s="4"/>
      <c r="BX286" s="4" t="str">
        <f t="shared" ref="BX286:CG286" si="497">BX186/$E86</f>
        <v>#DIV/0!</v>
      </c>
      <c r="BY286" s="4" t="str">
        <f t="shared" si="497"/>
        <v>#DIV/0!</v>
      </c>
      <c r="BZ286" s="4" t="str">
        <f t="shared" si="497"/>
        <v>#DIV/0!</v>
      </c>
      <c r="CA286" s="4" t="str">
        <f t="shared" si="497"/>
        <v>#DIV/0!</v>
      </c>
      <c r="CB286" s="4" t="str">
        <f t="shared" si="497"/>
        <v>#DIV/0!</v>
      </c>
      <c r="CC286" s="4" t="str">
        <f t="shared" si="497"/>
        <v>#DIV/0!</v>
      </c>
      <c r="CD286" s="4" t="str">
        <f t="shared" si="497"/>
        <v>#DIV/0!</v>
      </c>
      <c r="CE286" s="4" t="str">
        <f t="shared" si="497"/>
        <v>#DIV/0!</v>
      </c>
      <c r="CF286" s="4" t="str">
        <f t="shared" si="497"/>
        <v>#DIV/0!</v>
      </c>
      <c r="CG286" s="4" t="str">
        <f t="shared" si="497"/>
        <v>#DIV/0!</v>
      </c>
      <c r="CH286" s="4"/>
      <c r="CI286" s="4" t="str">
        <f t="shared" si="167"/>
        <v>#DIV/0!</v>
      </c>
      <c r="CJ286" s="4" t="str">
        <f t="shared" si="173"/>
        <v>#DIV/0!</v>
      </c>
      <c r="CK286" s="4"/>
      <c r="CL286" s="4" t="str">
        <f t="shared" ref="CL286:CN286" si="498">CL186/$E86</f>
        <v>#DIV/0!</v>
      </c>
      <c r="CM286" s="4" t="str">
        <f t="shared" si="498"/>
        <v>#DIV/0!</v>
      </c>
      <c r="CN286" s="4" t="str">
        <f t="shared" si="498"/>
        <v>#DIV/0!</v>
      </c>
    </row>
    <row r="287" ht="15.75" customHeight="1">
      <c r="A287" s="15"/>
      <c r="B287" s="4" t="s">
        <v>276</v>
      </c>
      <c r="C287" s="4" t="str">
        <f t="shared" ref="C287:AK287" si="499">C187/$E87</f>
        <v>#DIV/0!</v>
      </c>
      <c r="D287" s="4" t="str">
        <f t="shared" si="499"/>
        <v>#DIV/0!</v>
      </c>
      <c r="E287" s="4" t="str">
        <f t="shared" si="499"/>
        <v>#DIV/0!</v>
      </c>
      <c r="F287" s="4" t="str">
        <f t="shared" si="499"/>
        <v>#DIV/0!</v>
      </c>
      <c r="G287" s="4" t="str">
        <f t="shared" si="499"/>
        <v>#DIV/0!</v>
      </c>
      <c r="H287" s="4" t="str">
        <f t="shared" si="499"/>
        <v>#DIV/0!</v>
      </c>
      <c r="I287" s="4" t="str">
        <f t="shared" si="499"/>
        <v>#DIV/0!</v>
      </c>
      <c r="J287" s="4" t="str">
        <f t="shared" si="499"/>
        <v>#DIV/0!</v>
      </c>
      <c r="K287" s="4" t="str">
        <f t="shared" si="499"/>
        <v>#DIV/0!</v>
      </c>
      <c r="L287" s="4" t="str">
        <f t="shared" si="499"/>
        <v>#DIV/0!</v>
      </c>
      <c r="M287" s="4" t="str">
        <f t="shared" si="499"/>
        <v>#DIV/0!</v>
      </c>
      <c r="N287" s="4" t="str">
        <f t="shared" si="499"/>
        <v>#DIV/0!</v>
      </c>
      <c r="O287" s="4" t="str">
        <f t="shared" si="499"/>
        <v>#DIV/0!</v>
      </c>
      <c r="P287" s="4" t="str">
        <f t="shared" si="499"/>
        <v>#DIV/0!</v>
      </c>
      <c r="Q287" s="4" t="str">
        <f t="shared" si="499"/>
        <v>#DIV/0!</v>
      </c>
      <c r="R287" s="4" t="str">
        <f t="shared" si="499"/>
        <v>#DIV/0!</v>
      </c>
      <c r="S287" s="4" t="str">
        <f t="shared" si="499"/>
        <v>#DIV/0!</v>
      </c>
      <c r="T287" s="4" t="str">
        <f t="shared" si="499"/>
        <v>#DIV/0!</v>
      </c>
      <c r="U287" s="4" t="str">
        <f t="shared" si="499"/>
        <v>#DIV/0!</v>
      </c>
      <c r="V287" s="4" t="str">
        <f t="shared" si="499"/>
        <v>#DIV/0!</v>
      </c>
      <c r="W287" s="4" t="str">
        <f t="shared" si="499"/>
        <v>#DIV/0!</v>
      </c>
      <c r="X287" s="4" t="str">
        <f t="shared" si="499"/>
        <v>#DIV/0!</v>
      </c>
      <c r="Y287" s="4" t="str">
        <f t="shared" si="499"/>
        <v>#DIV/0!</v>
      </c>
      <c r="Z287" s="4" t="str">
        <f t="shared" si="499"/>
        <v>#DIV/0!</v>
      </c>
      <c r="AA287" s="4" t="str">
        <f t="shared" si="499"/>
        <v>#DIV/0!</v>
      </c>
      <c r="AB287" s="4" t="str">
        <f t="shared" si="499"/>
        <v>#DIV/0!</v>
      </c>
      <c r="AC287" s="4" t="str">
        <f t="shared" si="499"/>
        <v>#DIV/0!</v>
      </c>
      <c r="AD287" s="4" t="str">
        <f t="shared" si="499"/>
        <v>#DIV/0!</v>
      </c>
      <c r="AE287" s="4" t="str">
        <f t="shared" si="499"/>
        <v>#DIV/0!</v>
      </c>
      <c r="AF287" s="4" t="str">
        <f t="shared" si="499"/>
        <v>#DIV/0!</v>
      </c>
      <c r="AG287" s="4" t="str">
        <f t="shared" si="499"/>
        <v>#DIV/0!</v>
      </c>
      <c r="AH287" s="4" t="str">
        <f t="shared" si="499"/>
        <v>#DIV/0!</v>
      </c>
      <c r="AI287" s="4" t="str">
        <f t="shared" si="499"/>
        <v>#DIV/0!</v>
      </c>
      <c r="AJ287" s="4" t="str">
        <f t="shared" si="499"/>
        <v>#DIV/0!</v>
      </c>
      <c r="AK287" s="4" t="str">
        <f t="shared" si="499"/>
        <v>#DIV/0!</v>
      </c>
      <c r="AL287" s="4"/>
      <c r="AM287" s="4" t="str">
        <f t="shared" si="138"/>
        <v>#DIV/0!</v>
      </c>
      <c r="AN287" s="4"/>
      <c r="AO287" s="4" t="str">
        <f t="shared" ref="AO287:BH287" si="500">AO187/$E87</f>
        <v>#DIV/0!</v>
      </c>
      <c r="AP287" s="4" t="str">
        <f t="shared" si="500"/>
        <v>#DIV/0!</v>
      </c>
      <c r="AQ287" s="4" t="str">
        <f t="shared" si="500"/>
        <v>#DIV/0!</v>
      </c>
      <c r="AR287" s="4" t="str">
        <f t="shared" si="500"/>
        <v>#DIV/0!</v>
      </c>
      <c r="AS287" s="4" t="str">
        <f t="shared" si="500"/>
        <v>#DIV/0!</v>
      </c>
      <c r="AT287" s="4" t="str">
        <f t="shared" si="500"/>
        <v>#DIV/0!</v>
      </c>
      <c r="AU287" s="4" t="str">
        <f t="shared" si="500"/>
        <v>#DIV/0!</v>
      </c>
      <c r="AV287" s="4" t="str">
        <f t="shared" si="500"/>
        <v>#DIV/0!</v>
      </c>
      <c r="AW287" s="4" t="str">
        <f t="shared" si="500"/>
        <v>#DIV/0!</v>
      </c>
      <c r="AX287" s="4" t="str">
        <f t="shared" si="500"/>
        <v>#DIV/0!</v>
      </c>
      <c r="AY287" s="4" t="str">
        <f t="shared" si="500"/>
        <v>#DIV/0!</v>
      </c>
      <c r="AZ287" s="4" t="str">
        <f t="shared" si="500"/>
        <v>#DIV/0!</v>
      </c>
      <c r="BA287" s="4" t="str">
        <f t="shared" si="500"/>
        <v>#DIV/0!</v>
      </c>
      <c r="BB287" s="4" t="str">
        <f t="shared" si="500"/>
        <v>#DIV/0!</v>
      </c>
      <c r="BC287" s="4" t="str">
        <f t="shared" si="500"/>
        <v>#DIV/0!</v>
      </c>
      <c r="BD287" s="4" t="str">
        <f t="shared" si="500"/>
        <v>#DIV/0!</v>
      </c>
      <c r="BE287" s="4" t="str">
        <f t="shared" si="500"/>
        <v>#DIV/0!</v>
      </c>
      <c r="BF287" s="4" t="str">
        <f t="shared" si="500"/>
        <v>#DIV/0!</v>
      </c>
      <c r="BG287" s="4" t="str">
        <f t="shared" si="500"/>
        <v>#DIV/0!</v>
      </c>
      <c r="BH287" s="4" t="str">
        <f t="shared" si="500"/>
        <v>#DIV/0!</v>
      </c>
      <c r="BI287" s="4"/>
      <c r="BJ287" s="4" t="str">
        <f t="shared" ref="BJ287:BV287" si="501">BJ187/$E87</f>
        <v>#DIV/0!</v>
      </c>
      <c r="BK287" s="4" t="str">
        <f t="shared" si="501"/>
        <v>#DIV/0!</v>
      </c>
      <c r="BL287" s="4" t="str">
        <f t="shared" si="501"/>
        <v>#DIV/0!</v>
      </c>
      <c r="BM287" s="4" t="str">
        <f t="shared" si="501"/>
        <v>#DIV/0!</v>
      </c>
      <c r="BN287" s="4" t="str">
        <f t="shared" si="501"/>
        <v>#DIV/0!</v>
      </c>
      <c r="BO287" s="4" t="str">
        <f t="shared" si="501"/>
        <v>#DIV/0!</v>
      </c>
      <c r="BP287" s="4" t="str">
        <f t="shared" si="501"/>
        <v>#DIV/0!</v>
      </c>
      <c r="BQ287" s="4" t="str">
        <f t="shared" si="501"/>
        <v>#DIV/0!</v>
      </c>
      <c r="BR287" s="4" t="str">
        <f t="shared" si="501"/>
        <v>#DIV/0!</v>
      </c>
      <c r="BS287" s="4" t="str">
        <f t="shared" si="501"/>
        <v>#DIV/0!</v>
      </c>
      <c r="BT287" s="4" t="str">
        <f t="shared" si="501"/>
        <v>#DIV/0!</v>
      </c>
      <c r="BU287" s="4" t="str">
        <f t="shared" si="501"/>
        <v>#DIV/0!</v>
      </c>
      <c r="BV287" s="4" t="str">
        <f t="shared" si="501"/>
        <v>#DIV/0!</v>
      </c>
      <c r="BW287" s="4"/>
      <c r="BX287" s="4" t="str">
        <f t="shared" ref="BX287:CG287" si="502">BX187/$E87</f>
        <v>#DIV/0!</v>
      </c>
      <c r="BY287" s="4" t="str">
        <f t="shared" si="502"/>
        <v>#DIV/0!</v>
      </c>
      <c r="BZ287" s="4" t="str">
        <f t="shared" si="502"/>
        <v>#DIV/0!</v>
      </c>
      <c r="CA287" s="4" t="str">
        <f t="shared" si="502"/>
        <v>#DIV/0!</v>
      </c>
      <c r="CB287" s="4" t="str">
        <f t="shared" si="502"/>
        <v>#DIV/0!</v>
      </c>
      <c r="CC287" s="4" t="str">
        <f t="shared" si="502"/>
        <v>#DIV/0!</v>
      </c>
      <c r="CD287" s="4" t="str">
        <f t="shared" si="502"/>
        <v>#DIV/0!</v>
      </c>
      <c r="CE287" s="4" t="str">
        <f t="shared" si="502"/>
        <v>#DIV/0!</v>
      </c>
      <c r="CF287" s="4" t="str">
        <f t="shared" si="502"/>
        <v>#DIV/0!</v>
      </c>
      <c r="CG287" s="4" t="str">
        <f t="shared" si="502"/>
        <v>#DIV/0!</v>
      </c>
      <c r="CH287" s="4"/>
      <c r="CI287" s="4" t="str">
        <f t="shared" si="167"/>
        <v>#DIV/0!</v>
      </c>
      <c r="CJ287" s="4" t="str">
        <f t="shared" si="173"/>
        <v>#DIV/0!</v>
      </c>
      <c r="CK287" s="4"/>
      <c r="CL287" s="4" t="str">
        <f t="shared" ref="CL287:CN287" si="503">CL187/$E87</f>
        <v>#DIV/0!</v>
      </c>
      <c r="CM287" s="4" t="str">
        <f t="shared" si="503"/>
        <v>#DIV/0!</v>
      </c>
      <c r="CN287" s="4" t="str">
        <f t="shared" si="503"/>
        <v>#DIV/0!</v>
      </c>
    </row>
    <row r="288" ht="15.75" customHeight="1">
      <c r="A288" s="15"/>
      <c r="B288" s="4" t="s">
        <v>277</v>
      </c>
      <c r="C288" s="4" t="str">
        <f t="shared" ref="C288:AK288" si="504">C188/$E88</f>
        <v>#DIV/0!</v>
      </c>
      <c r="D288" s="4" t="str">
        <f t="shared" si="504"/>
        <v>#DIV/0!</v>
      </c>
      <c r="E288" s="4" t="str">
        <f t="shared" si="504"/>
        <v>#DIV/0!</v>
      </c>
      <c r="F288" s="4" t="str">
        <f t="shared" si="504"/>
        <v>#DIV/0!</v>
      </c>
      <c r="G288" s="4" t="str">
        <f t="shared" si="504"/>
        <v>#DIV/0!</v>
      </c>
      <c r="H288" s="4" t="str">
        <f t="shared" si="504"/>
        <v>#DIV/0!</v>
      </c>
      <c r="I288" s="4" t="str">
        <f t="shared" si="504"/>
        <v>#DIV/0!</v>
      </c>
      <c r="J288" s="4" t="str">
        <f t="shared" si="504"/>
        <v>#DIV/0!</v>
      </c>
      <c r="K288" s="4" t="str">
        <f t="shared" si="504"/>
        <v>#DIV/0!</v>
      </c>
      <c r="L288" s="4" t="str">
        <f t="shared" si="504"/>
        <v>#DIV/0!</v>
      </c>
      <c r="M288" s="4" t="str">
        <f t="shared" si="504"/>
        <v>#DIV/0!</v>
      </c>
      <c r="N288" s="4" t="str">
        <f t="shared" si="504"/>
        <v>#DIV/0!</v>
      </c>
      <c r="O288" s="4" t="str">
        <f t="shared" si="504"/>
        <v>#DIV/0!</v>
      </c>
      <c r="P288" s="4" t="str">
        <f t="shared" si="504"/>
        <v>#DIV/0!</v>
      </c>
      <c r="Q288" s="4" t="str">
        <f t="shared" si="504"/>
        <v>#DIV/0!</v>
      </c>
      <c r="R288" s="4" t="str">
        <f t="shared" si="504"/>
        <v>#DIV/0!</v>
      </c>
      <c r="S288" s="4" t="str">
        <f t="shared" si="504"/>
        <v>#DIV/0!</v>
      </c>
      <c r="T288" s="4" t="str">
        <f t="shared" si="504"/>
        <v>#DIV/0!</v>
      </c>
      <c r="U288" s="4" t="str">
        <f t="shared" si="504"/>
        <v>#DIV/0!</v>
      </c>
      <c r="V288" s="4" t="str">
        <f t="shared" si="504"/>
        <v>#DIV/0!</v>
      </c>
      <c r="W288" s="4" t="str">
        <f t="shared" si="504"/>
        <v>#DIV/0!</v>
      </c>
      <c r="X288" s="4" t="str">
        <f t="shared" si="504"/>
        <v>#DIV/0!</v>
      </c>
      <c r="Y288" s="4" t="str">
        <f t="shared" si="504"/>
        <v>#DIV/0!</v>
      </c>
      <c r="Z288" s="4" t="str">
        <f t="shared" si="504"/>
        <v>#DIV/0!</v>
      </c>
      <c r="AA288" s="4" t="str">
        <f t="shared" si="504"/>
        <v>#DIV/0!</v>
      </c>
      <c r="AB288" s="4" t="str">
        <f t="shared" si="504"/>
        <v>#DIV/0!</v>
      </c>
      <c r="AC288" s="4" t="str">
        <f t="shared" si="504"/>
        <v>#DIV/0!</v>
      </c>
      <c r="AD288" s="4" t="str">
        <f t="shared" si="504"/>
        <v>#DIV/0!</v>
      </c>
      <c r="AE288" s="4" t="str">
        <f t="shared" si="504"/>
        <v>#DIV/0!</v>
      </c>
      <c r="AF288" s="4" t="str">
        <f t="shared" si="504"/>
        <v>#DIV/0!</v>
      </c>
      <c r="AG288" s="4" t="str">
        <f t="shared" si="504"/>
        <v>#DIV/0!</v>
      </c>
      <c r="AH288" s="4" t="str">
        <f t="shared" si="504"/>
        <v>#DIV/0!</v>
      </c>
      <c r="AI288" s="4" t="str">
        <f t="shared" si="504"/>
        <v>#DIV/0!</v>
      </c>
      <c r="AJ288" s="4" t="str">
        <f t="shared" si="504"/>
        <v>#DIV/0!</v>
      </c>
      <c r="AK288" s="4" t="str">
        <f t="shared" si="504"/>
        <v>#DIV/0!</v>
      </c>
      <c r="AL288" s="4"/>
      <c r="AM288" s="4" t="str">
        <f t="shared" si="138"/>
        <v>#DIV/0!</v>
      </c>
      <c r="AN288" s="4"/>
      <c r="AO288" s="4" t="str">
        <f t="shared" ref="AO288:BH288" si="505">AO188/$E88</f>
        <v>#DIV/0!</v>
      </c>
      <c r="AP288" s="4" t="str">
        <f t="shared" si="505"/>
        <v>#DIV/0!</v>
      </c>
      <c r="AQ288" s="4" t="str">
        <f t="shared" si="505"/>
        <v>#DIV/0!</v>
      </c>
      <c r="AR288" s="4" t="str">
        <f t="shared" si="505"/>
        <v>#DIV/0!</v>
      </c>
      <c r="AS288" s="4" t="str">
        <f t="shared" si="505"/>
        <v>#DIV/0!</v>
      </c>
      <c r="AT288" s="4" t="str">
        <f t="shared" si="505"/>
        <v>#DIV/0!</v>
      </c>
      <c r="AU288" s="4" t="str">
        <f t="shared" si="505"/>
        <v>#DIV/0!</v>
      </c>
      <c r="AV288" s="4" t="str">
        <f t="shared" si="505"/>
        <v>#DIV/0!</v>
      </c>
      <c r="AW288" s="4" t="str">
        <f t="shared" si="505"/>
        <v>#DIV/0!</v>
      </c>
      <c r="AX288" s="4" t="str">
        <f t="shared" si="505"/>
        <v>#DIV/0!</v>
      </c>
      <c r="AY288" s="4" t="str">
        <f t="shared" si="505"/>
        <v>#DIV/0!</v>
      </c>
      <c r="AZ288" s="4" t="str">
        <f t="shared" si="505"/>
        <v>#DIV/0!</v>
      </c>
      <c r="BA288" s="4" t="str">
        <f t="shared" si="505"/>
        <v>#DIV/0!</v>
      </c>
      <c r="BB288" s="4" t="str">
        <f t="shared" si="505"/>
        <v>#DIV/0!</v>
      </c>
      <c r="BC288" s="4" t="str">
        <f t="shared" si="505"/>
        <v>#DIV/0!</v>
      </c>
      <c r="BD288" s="4" t="str">
        <f t="shared" si="505"/>
        <v>#DIV/0!</v>
      </c>
      <c r="BE288" s="4" t="str">
        <f t="shared" si="505"/>
        <v>#DIV/0!</v>
      </c>
      <c r="BF288" s="4" t="str">
        <f t="shared" si="505"/>
        <v>#DIV/0!</v>
      </c>
      <c r="BG288" s="4" t="str">
        <f t="shared" si="505"/>
        <v>#DIV/0!</v>
      </c>
      <c r="BH288" s="4" t="str">
        <f t="shared" si="505"/>
        <v>#DIV/0!</v>
      </c>
      <c r="BI288" s="4"/>
      <c r="BJ288" s="4" t="str">
        <f t="shared" ref="BJ288:BV288" si="506">BJ188/$E88</f>
        <v>#DIV/0!</v>
      </c>
      <c r="BK288" s="4" t="str">
        <f t="shared" si="506"/>
        <v>#DIV/0!</v>
      </c>
      <c r="BL288" s="4" t="str">
        <f t="shared" si="506"/>
        <v>#DIV/0!</v>
      </c>
      <c r="BM288" s="4" t="str">
        <f t="shared" si="506"/>
        <v>#DIV/0!</v>
      </c>
      <c r="BN288" s="4" t="str">
        <f t="shared" si="506"/>
        <v>#DIV/0!</v>
      </c>
      <c r="BO288" s="4" t="str">
        <f t="shared" si="506"/>
        <v>#DIV/0!</v>
      </c>
      <c r="BP288" s="4" t="str">
        <f t="shared" si="506"/>
        <v>#DIV/0!</v>
      </c>
      <c r="BQ288" s="4" t="str">
        <f t="shared" si="506"/>
        <v>#DIV/0!</v>
      </c>
      <c r="BR288" s="4" t="str">
        <f t="shared" si="506"/>
        <v>#DIV/0!</v>
      </c>
      <c r="BS288" s="4" t="str">
        <f t="shared" si="506"/>
        <v>#DIV/0!</v>
      </c>
      <c r="BT288" s="4" t="str">
        <f t="shared" si="506"/>
        <v>#DIV/0!</v>
      </c>
      <c r="BU288" s="4" t="str">
        <f t="shared" si="506"/>
        <v>#DIV/0!</v>
      </c>
      <c r="BV288" s="4" t="str">
        <f t="shared" si="506"/>
        <v>#DIV/0!</v>
      </c>
      <c r="BW288" s="4"/>
      <c r="BX288" s="4" t="str">
        <f t="shared" ref="BX288:CG288" si="507">BX188/$E88</f>
        <v>#DIV/0!</v>
      </c>
      <c r="BY288" s="4" t="str">
        <f t="shared" si="507"/>
        <v>#DIV/0!</v>
      </c>
      <c r="BZ288" s="4" t="str">
        <f t="shared" si="507"/>
        <v>#DIV/0!</v>
      </c>
      <c r="CA288" s="4" t="str">
        <f t="shared" si="507"/>
        <v>#DIV/0!</v>
      </c>
      <c r="CB288" s="4" t="str">
        <f t="shared" si="507"/>
        <v>#DIV/0!</v>
      </c>
      <c r="CC288" s="4" t="str">
        <f t="shared" si="507"/>
        <v>#DIV/0!</v>
      </c>
      <c r="CD288" s="4" t="str">
        <f t="shared" si="507"/>
        <v>#DIV/0!</v>
      </c>
      <c r="CE288" s="4" t="str">
        <f t="shared" si="507"/>
        <v>#DIV/0!</v>
      </c>
      <c r="CF288" s="4" t="str">
        <f t="shared" si="507"/>
        <v>#DIV/0!</v>
      </c>
      <c r="CG288" s="4" t="str">
        <f t="shared" si="507"/>
        <v>#DIV/0!</v>
      </c>
      <c r="CH288" s="4"/>
      <c r="CI288" s="4" t="str">
        <f t="shared" si="167"/>
        <v>#DIV/0!</v>
      </c>
      <c r="CJ288" s="4" t="str">
        <f t="shared" si="173"/>
        <v>#DIV/0!</v>
      </c>
      <c r="CK288" s="4"/>
      <c r="CL288" s="4" t="str">
        <f t="shared" ref="CL288:CN288" si="508">CL188/$E88</f>
        <v>#DIV/0!</v>
      </c>
      <c r="CM288" s="4" t="str">
        <f t="shared" si="508"/>
        <v>#DIV/0!</v>
      </c>
      <c r="CN288" s="4" t="str">
        <f t="shared" si="508"/>
        <v>#DIV/0!</v>
      </c>
    </row>
    <row r="289" ht="15.75" customHeight="1">
      <c r="A289" s="15"/>
      <c r="B289" s="4" t="s">
        <v>278</v>
      </c>
      <c r="C289" s="4" t="str">
        <f t="shared" ref="C289:AK289" si="509">C189/$E89</f>
        <v>#DIV/0!</v>
      </c>
      <c r="D289" s="4" t="str">
        <f t="shared" si="509"/>
        <v>#DIV/0!</v>
      </c>
      <c r="E289" s="4" t="str">
        <f t="shared" si="509"/>
        <v>#DIV/0!</v>
      </c>
      <c r="F289" s="4" t="str">
        <f t="shared" si="509"/>
        <v>#DIV/0!</v>
      </c>
      <c r="G289" s="4" t="str">
        <f t="shared" si="509"/>
        <v>#DIV/0!</v>
      </c>
      <c r="H289" s="4" t="str">
        <f t="shared" si="509"/>
        <v>#DIV/0!</v>
      </c>
      <c r="I289" s="4" t="str">
        <f t="shared" si="509"/>
        <v>#DIV/0!</v>
      </c>
      <c r="J289" s="4" t="str">
        <f t="shared" si="509"/>
        <v>#DIV/0!</v>
      </c>
      <c r="K289" s="4" t="str">
        <f t="shared" si="509"/>
        <v>#DIV/0!</v>
      </c>
      <c r="L289" s="4" t="str">
        <f t="shared" si="509"/>
        <v>#DIV/0!</v>
      </c>
      <c r="M289" s="4" t="str">
        <f t="shared" si="509"/>
        <v>#DIV/0!</v>
      </c>
      <c r="N289" s="4" t="str">
        <f t="shared" si="509"/>
        <v>#DIV/0!</v>
      </c>
      <c r="O289" s="4" t="str">
        <f t="shared" si="509"/>
        <v>#DIV/0!</v>
      </c>
      <c r="P289" s="4" t="str">
        <f t="shared" si="509"/>
        <v>#DIV/0!</v>
      </c>
      <c r="Q289" s="4" t="str">
        <f t="shared" si="509"/>
        <v>#DIV/0!</v>
      </c>
      <c r="R289" s="4" t="str">
        <f t="shared" si="509"/>
        <v>#DIV/0!</v>
      </c>
      <c r="S289" s="4" t="str">
        <f t="shared" si="509"/>
        <v>#DIV/0!</v>
      </c>
      <c r="T289" s="4" t="str">
        <f t="shared" si="509"/>
        <v>#DIV/0!</v>
      </c>
      <c r="U289" s="4" t="str">
        <f t="shared" si="509"/>
        <v>#DIV/0!</v>
      </c>
      <c r="V289" s="4" t="str">
        <f t="shared" si="509"/>
        <v>#DIV/0!</v>
      </c>
      <c r="W289" s="4" t="str">
        <f t="shared" si="509"/>
        <v>#DIV/0!</v>
      </c>
      <c r="X289" s="4" t="str">
        <f t="shared" si="509"/>
        <v>#DIV/0!</v>
      </c>
      <c r="Y289" s="4" t="str">
        <f t="shared" si="509"/>
        <v>#DIV/0!</v>
      </c>
      <c r="Z289" s="4" t="str">
        <f t="shared" si="509"/>
        <v>#DIV/0!</v>
      </c>
      <c r="AA289" s="4" t="str">
        <f t="shared" si="509"/>
        <v>#DIV/0!</v>
      </c>
      <c r="AB289" s="4" t="str">
        <f t="shared" si="509"/>
        <v>#DIV/0!</v>
      </c>
      <c r="AC289" s="4" t="str">
        <f t="shared" si="509"/>
        <v>#DIV/0!</v>
      </c>
      <c r="AD289" s="4" t="str">
        <f t="shared" si="509"/>
        <v>#DIV/0!</v>
      </c>
      <c r="AE289" s="4" t="str">
        <f t="shared" si="509"/>
        <v>#DIV/0!</v>
      </c>
      <c r="AF289" s="4" t="str">
        <f t="shared" si="509"/>
        <v>#DIV/0!</v>
      </c>
      <c r="AG289" s="4" t="str">
        <f t="shared" si="509"/>
        <v>#DIV/0!</v>
      </c>
      <c r="AH289" s="4" t="str">
        <f t="shared" si="509"/>
        <v>#DIV/0!</v>
      </c>
      <c r="AI289" s="4" t="str">
        <f t="shared" si="509"/>
        <v>#DIV/0!</v>
      </c>
      <c r="AJ289" s="4" t="str">
        <f t="shared" si="509"/>
        <v>#DIV/0!</v>
      </c>
      <c r="AK289" s="4" t="str">
        <f t="shared" si="509"/>
        <v>#DIV/0!</v>
      </c>
      <c r="AL289" s="4"/>
      <c r="AM289" s="4" t="str">
        <f t="shared" si="138"/>
        <v>#DIV/0!</v>
      </c>
      <c r="AN289" s="4"/>
      <c r="AO289" s="4" t="str">
        <f t="shared" ref="AO289:BH289" si="510">AO189/$E89</f>
        <v>#DIV/0!</v>
      </c>
      <c r="AP289" s="4" t="str">
        <f t="shared" si="510"/>
        <v>#DIV/0!</v>
      </c>
      <c r="AQ289" s="4" t="str">
        <f t="shared" si="510"/>
        <v>#DIV/0!</v>
      </c>
      <c r="AR289" s="4" t="str">
        <f t="shared" si="510"/>
        <v>#DIV/0!</v>
      </c>
      <c r="AS289" s="4" t="str">
        <f t="shared" si="510"/>
        <v>#DIV/0!</v>
      </c>
      <c r="AT289" s="4" t="str">
        <f t="shared" si="510"/>
        <v>#DIV/0!</v>
      </c>
      <c r="AU289" s="4" t="str">
        <f t="shared" si="510"/>
        <v>#DIV/0!</v>
      </c>
      <c r="AV289" s="4" t="str">
        <f t="shared" si="510"/>
        <v>#DIV/0!</v>
      </c>
      <c r="AW289" s="4" t="str">
        <f t="shared" si="510"/>
        <v>#DIV/0!</v>
      </c>
      <c r="AX289" s="4" t="str">
        <f t="shared" si="510"/>
        <v>#DIV/0!</v>
      </c>
      <c r="AY289" s="4" t="str">
        <f t="shared" si="510"/>
        <v>#DIV/0!</v>
      </c>
      <c r="AZ289" s="4" t="str">
        <f t="shared" si="510"/>
        <v>#DIV/0!</v>
      </c>
      <c r="BA289" s="4" t="str">
        <f t="shared" si="510"/>
        <v>#DIV/0!</v>
      </c>
      <c r="BB289" s="4" t="str">
        <f t="shared" si="510"/>
        <v>#DIV/0!</v>
      </c>
      <c r="BC289" s="4" t="str">
        <f t="shared" si="510"/>
        <v>#DIV/0!</v>
      </c>
      <c r="BD289" s="4" t="str">
        <f t="shared" si="510"/>
        <v>#DIV/0!</v>
      </c>
      <c r="BE289" s="4" t="str">
        <f t="shared" si="510"/>
        <v>#DIV/0!</v>
      </c>
      <c r="BF289" s="4" t="str">
        <f t="shared" si="510"/>
        <v>#DIV/0!</v>
      </c>
      <c r="BG289" s="4" t="str">
        <f t="shared" si="510"/>
        <v>#DIV/0!</v>
      </c>
      <c r="BH289" s="4" t="str">
        <f t="shared" si="510"/>
        <v>#DIV/0!</v>
      </c>
      <c r="BI289" s="4"/>
      <c r="BJ289" s="4" t="str">
        <f t="shared" ref="BJ289:BV289" si="511">BJ189/$E89</f>
        <v>#DIV/0!</v>
      </c>
      <c r="BK289" s="4" t="str">
        <f t="shared" si="511"/>
        <v>#DIV/0!</v>
      </c>
      <c r="BL289" s="4" t="str">
        <f t="shared" si="511"/>
        <v>#DIV/0!</v>
      </c>
      <c r="BM289" s="4" t="str">
        <f t="shared" si="511"/>
        <v>#DIV/0!</v>
      </c>
      <c r="BN289" s="4" t="str">
        <f t="shared" si="511"/>
        <v>#DIV/0!</v>
      </c>
      <c r="BO289" s="4" t="str">
        <f t="shared" si="511"/>
        <v>#DIV/0!</v>
      </c>
      <c r="BP289" s="4" t="str">
        <f t="shared" si="511"/>
        <v>#DIV/0!</v>
      </c>
      <c r="BQ289" s="4" t="str">
        <f t="shared" si="511"/>
        <v>#DIV/0!</v>
      </c>
      <c r="BR289" s="4" t="str">
        <f t="shared" si="511"/>
        <v>#DIV/0!</v>
      </c>
      <c r="BS289" s="4" t="str">
        <f t="shared" si="511"/>
        <v>#DIV/0!</v>
      </c>
      <c r="BT289" s="4" t="str">
        <f t="shared" si="511"/>
        <v>#DIV/0!</v>
      </c>
      <c r="BU289" s="4" t="str">
        <f t="shared" si="511"/>
        <v>#DIV/0!</v>
      </c>
      <c r="BV289" s="4" t="str">
        <f t="shared" si="511"/>
        <v>#DIV/0!</v>
      </c>
      <c r="BW289" s="4"/>
      <c r="BX289" s="4" t="str">
        <f t="shared" ref="BX289:CG289" si="512">BX189/$E89</f>
        <v>#DIV/0!</v>
      </c>
      <c r="BY289" s="4" t="str">
        <f t="shared" si="512"/>
        <v>#DIV/0!</v>
      </c>
      <c r="BZ289" s="4" t="str">
        <f t="shared" si="512"/>
        <v>#DIV/0!</v>
      </c>
      <c r="CA289" s="4" t="str">
        <f t="shared" si="512"/>
        <v>#DIV/0!</v>
      </c>
      <c r="CB289" s="4" t="str">
        <f t="shared" si="512"/>
        <v>#DIV/0!</v>
      </c>
      <c r="CC289" s="4" t="str">
        <f t="shared" si="512"/>
        <v>#DIV/0!</v>
      </c>
      <c r="CD289" s="4" t="str">
        <f t="shared" si="512"/>
        <v>#DIV/0!</v>
      </c>
      <c r="CE289" s="4" t="str">
        <f t="shared" si="512"/>
        <v>#DIV/0!</v>
      </c>
      <c r="CF289" s="4" t="str">
        <f t="shared" si="512"/>
        <v>#DIV/0!</v>
      </c>
      <c r="CG289" s="4" t="str">
        <f t="shared" si="512"/>
        <v>#DIV/0!</v>
      </c>
      <c r="CH289" s="4"/>
      <c r="CI289" s="4" t="str">
        <f t="shared" si="167"/>
        <v>#DIV/0!</v>
      </c>
      <c r="CJ289" s="4" t="str">
        <f t="shared" si="173"/>
        <v>#DIV/0!</v>
      </c>
      <c r="CK289" s="4"/>
      <c r="CL289" s="4" t="str">
        <f t="shared" ref="CL289:CN289" si="513">CL189/$E89</f>
        <v>#DIV/0!</v>
      </c>
      <c r="CM289" s="4" t="str">
        <f t="shared" si="513"/>
        <v>#DIV/0!</v>
      </c>
      <c r="CN289" s="4" t="str">
        <f t="shared" si="513"/>
        <v>#DIV/0!</v>
      </c>
    </row>
    <row r="290" ht="15.75" customHeight="1">
      <c r="A290" s="16"/>
      <c r="B290" s="4" t="s">
        <v>219</v>
      </c>
      <c r="C290" s="4" t="str">
        <f t="shared" ref="C290:AK290" si="514">C190/$E90</f>
        <v>#DIV/0!</v>
      </c>
      <c r="D290" s="4" t="str">
        <f t="shared" si="514"/>
        <v>#DIV/0!</v>
      </c>
      <c r="E290" s="4" t="str">
        <f t="shared" si="514"/>
        <v>#DIV/0!</v>
      </c>
      <c r="F290" s="4" t="str">
        <f t="shared" si="514"/>
        <v>#DIV/0!</v>
      </c>
      <c r="G290" s="4" t="str">
        <f t="shared" si="514"/>
        <v>#DIV/0!</v>
      </c>
      <c r="H290" s="4" t="str">
        <f t="shared" si="514"/>
        <v>#DIV/0!</v>
      </c>
      <c r="I290" s="4" t="str">
        <f t="shared" si="514"/>
        <v>#DIV/0!</v>
      </c>
      <c r="J290" s="4" t="str">
        <f t="shared" si="514"/>
        <v>#DIV/0!</v>
      </c>
      <c r="K290" s="4" t="str">
        <f t="shared" si="514"/>
        <v>#DIV/0!</v>
      </c>
      <c r="L290" s="4" t="str">
        <f t="shared" si="514"/>
        <v>#DIV/0!</v>
      </c>
      <c r="M290" s="4" t="str">
        <f t="shared" si="514"/>
        <v>#DIV/0!</v>
      </c>
      <c r="N290" s="4" t="str">
        <f t="shared" si="514"/>
        <v>#DIV/0!</v>
      </c>
      <c r="O290" s="4" t="str">
        <f t="shared" si="514"/>
        <v>#DIV/0!</v>
      </c>
      <c r="P290" s="4" t="str">
        <f t="shared" si="514"/>
        <v>#DIV/0!</v>
      </c>
      <c r="Q290" s="4" t="str">
        <f t="shared" si="514"/>
        <v>#DIV/0!</v>
      </c>
      <c r="R290" s="4" t="str">
        <f t="shared" si="514"/>
        <v>#DIV/0!</v>
      </c>
      <c r="S290" s="4" t="str">
        <f t="shared" si="514"/>
        <v>#DIV/0!</v>
      </c>
      <c r="T290" s="4" t="str">
        <f t="shared" si="514"/>
        <v>#DIV/0!</v>
      </c>
      <c r="U290" s="4" t="str">
        <f t="shared" si="514"/>
        <v>#DIV/0!</v>
      </c>
      <c r="V290" s="4" t="str">
        <f t="shared" si="514"/>
        <v>#DIV/0!</v>
      </c>
      <c r="W290" s="4" t="str">
        <f t="shared" si="514"/>
        <v>#DIV/0!</v>
      </c>
      <c r="X290" s="4" t="str">
        <f t="shared" si="514"/>
        <v>#DIV/0!</v>
      </c>
      <c r="Y290" s="4" t="str">
        <f t="shared" si="514"/>
        <v>#DIV/0!</v>
      </c>
      <c r="Z290" s="4" t="str">
        <f t="shared" si="514"/>
        <v>#DIV/0!</v>
      </c>
      <c r="AA290" s="4" t="str">
        <f t="shared" si="514"/>
        <v>#DIV/0!</v>
      </c>
      <c r="AB290" s="4" t="str">
        <f t="shared" si="514"/>
        <v>#DIV/0!</v>
      </c>
      <c r="AC290" s="4" t="str">
        <f t="shared" si="514"/>
        <v>#DIV/0!</v>
      </c>
      <c r="AD290" s="4" t="str">
        <f t="shared" si="514"/>
        <v>#DIV/0!</v>
      </c>
      <c r="AE290" s="4" t="str">
        <f t="shared" si="514"/>
        <v>#DIV/0!</v>
      </c>
      <c r="AF290" s="4" t="str">
        <f t="shared" si="514"/>
        <v>#DIV/0!</v>
      </c>
      <c r="AG290" s="4" t="str">
        <f t="shared" si="514"/>
        <v>#DIV/0!</v>
      </c>
      <c r="AH290" s="4" t="str">
        <f t="shared" si="514"/>
        <v>#DIV/0!</v>
      </c>
      <c r="AI290" s="4" t="str">
        <f t="shared" si="514"/>
        <v>#DIV/0!</v>
      </c>
      <c r="AJ290" s="4" t="str">
        <f t="shared" si="514"/>
        <v>#DIV/0!</v>
      </c>
      <c r="AK290" s="4" t="str">
        <f t="shared" si="514"/>
        <v>#DIV/0!</v>
      </c>
      <c r="AL290" s="4"/>
      <c r="AM290" s="4" t="str">
        <f t="shared" si="138"/>
        <v>#DIV/0!</v>
      </c>
      <c r="AN290" s="4"/>
      <c r="AO290" s="4" t="str">
        <f t="shared" ref="AO290:BH290" si="515">AO190/$E90</f>
        <v>#DIV/0!</v>
      </c>
      <c r="AP290" s="4" t="str">
        <f t="shared" si="515"/>
        <v>#DIV/0!</v>
      </c>
      <c r="AQ290" s="4" t="str">
        <f t="shared" si="515"/>
        <v>#DIV/0!</v>
      </c>
      <c r="AR290" s="4" t="str">
        <f t="shared" si="515"/>
        <v>#DIV/0!</v>
      </c>
      <c r="AS290" s="4" t="str">
        <f t="shared" si="515"/>
        <v>#DIV/0!</v>
      </c>
      <c r="AT290" s="4" t="str">
        <f t="shared" si="515"/>
        <v>#DIV/0!</v>
      </c>
      <c r="AU290" s="4" t="str">
        <f t="shared" si="515"/>
        <v>#DIV/0!</v>
      </c>
      <c r="AV290" s="4" t="str">
        <f t="shared" si="515"/>
        <v>#DIV/0!</v>
      </c>
      <c r="AW290" s="4" t="str">
        <f t="shared" si="515"/>
        <v>#DIV/0!</v>
      </c>
      <c r="AX290" s="4" t="str">
        <f t="shared" si="515"/>
        <v>#DIV/0!</v>
      </c>
      <c r="AY290" s="4" t="str">
        <f t="shared" si="515"/>
        <v>#DIV/0!</v>
      </c>
      <c r="AZ290" s="4" t="str">
        <f t="shared" si="515"/>
        <v>#DIV/0!</v>
      </c>
      <c r="BA290" s="4" t="str">
        <f t="shared" si="515"/>
        <v>#DIV/0!</v>
      </c>
      <c r="BB290" s="4" t="str">
        <f t="shared" si="515"/>
        <v>#DIV/0!</v>
      </c>
      <c r="BC290" s="4" t="str">
        <f t="shared" si="515"/>
        <v>#DIV/0!</v>
      </c>
      <c r="BD290" s="4" t="str">
        <f t="shared" si="515"/>
        <v>#DIV/0!</v>
      </c>
      <c r="BE290" s="4" t="str">
        <f t="shared" si="515"/>
        <v>#DIV/0!</v>
      </c>
      <c r="BF290" s="4" t="str">
        <f t="shared" si="515"/>
        <v>#DIV/0!</v>
      </c>
      <c r="BG290" s="4" t="str">
        <f t="shared" si="515"/>
        <v>#DIV/0!</v>
      </c>
      <c r="BH290" s="4" t="str">
        <f t="shared" si="515"/>
        <v>#DIV/0!</v>
      </c>
      <c r="BI290" s="4"/>
      <c r="BJ290" s="4" t="str">
        <f t="shared" ref="BJ290:BV290" si="516">BJ190/$E90</f>
        <v>#DIV/0!</v>
      </c>
      <c r="BK290" s="4" t="str">
        <f t="shared" si="516"/>
        <v>#DIV/0!</v>
      </c>
      <c r="BL290" s="4" t="str">
        <f t="shared" si="516"/>
        <v>#DIV/0!</v>
      </c>
      <c r="BM290" s="4" t="str">
        <f t="shared" si="516"/>
        <v>#DIV/0!</v>
      </c>
      <c r="BN290" s="4" t="str">
        <f t="shared" si="516"/>
        <v>#DIV/0!</v>
      </c>
      <c r="BO290" s="4" t="str">
        <f t="shared" si="516"/>
        <v>#DIV/0!</v>
      </c>
      <c r="BP290" s="4" t="str">
        <f t="shared" si="516"/>
        <v>#DIV/0!</v>
      </c>
      <c r="BQ290" s="4" t="str">
        <f t="shared" si="516"/>
        <v>#DIV/0!</v>
      </c>
      <c r="BR290" s="4" t="str">
        <f t="shared" si="516"/>
        <v>#DIV/0!</v>
      </c>
      <c r="BS290" s="4" t="str">
        <f t="shared" si="516"/>
        <v>#DIV/0!</v>
      </c>
      <c r="BT290" s="4" t="str">
        <f t="shared" si="516"/>
        <v>#DIV/0!</v>
      </c>
      <c r="BU290" s="4" t="str">
        <f t="shared" si="516"/>
        <v>#DIV/0!</v>
      </c>
      <c r="BV290" s="4" t="str">
        <f t="shared" si="516"/>
        <v>#DIV/0!</v>
      </c>
      <c r="BW290" s="4"/>
      <c r="BX290" s="4" t="str">
        <f t="shared" ref="BX290:CG290" si="517">BX190/$E90</f>
        <v>#DIV/0!</v>
      </c>
      <c r="BY290" s="4" t="str">
        <f t="shared" si="517"/>
        <v>#DIV/0!</v>
      </c>
      <c r="BZ290" s="4" t="str">
        <f t="shared" si="517"/>
        <v>#DIV/0!</v>
      </c>
      <c r="CA290" s="4" t="str">
        <f t="shared" si="517"/>
        <v>#DIV/0!</v>
      </c>
      <c r="CB290" s="4" t="str">
        <f t="shared" si="517"/>
        <v>#DIV/0!</v>
      </c>
      <c r="CC290" s="4" t="str">
        <f t="shared" si="517"/>
        <v>#DIV/0!</v>
      </c>
      <c r="CD290" s="4" t="str">
        <f t="shared" si="517"/>
        <v>#DIV/0!</v>
      </c>
      <c r="CE290" s="4" t="str">
        <f t="shared" si="517"/>
        <v>#DIV/0!</v>
      </c>
      <c r="CF290" s="4" t="str">
        <f t="shared" si="517"/>
        <v>#DIV/0!</v>
      </c>
      <c r="CG290" s="4" t="str">
        <f t="shared" si="517"/>
        <v>#DIV/0!</v>
      </c>
      <c r="CH290" s="4"/>
      <c r="CI290" s="4" t="str">
        <f t="shared" si="167"/>
        <v>#DIV/0!</v>
      </c>
      <c r="CJ290" s="4" t="str">
        <f t="shared" si="173"/>
        <v>#DIV/0!</v>
      </c>
      <c r="CK290" s="4"/>
      <c r="CL290" s="4" t="str">
        <f t="shared" ref="CL290:CN290" si="518">CL190/$E90</f>
        <v>#DIV/0!</v>
      </c>
      <c r="CM290" s="4" t="str">
        <f t="shared" si="518"/>
        <v>#DIV/0!</v>
      </c>
      <c r="CN290" s="4" t="str">
        <f t="shared" si="518"/>
        <v>#DIV/0!</v>
      </c>
    </row>
    <row r="291" ht="15.75" customHeight="1">
      <c r="A291" s="8" t="s">
        <v>189</v>
      </c>
      <c r="B291" s="4" t="s">
        <v>279</v>
      </c>
      <c r="C291" s="4">
        <f t="shared" ref="C291:AK291" si="519">C191/$E91</f>
        <v>0.09865868334</v>
      </c>
      <c r="D291" s="4">
        <f t="shared" si="519"/>
        <v>0</v>
      </c>
      <c r="E291" s="4">
        <f t="shared" si="519"/>
        <v>0.2982898052</v>
      </c>
      <c r="F291" s="4">
        <f t="shared" si="519"/>
        <v>0.2037519693</v>
      </c>
      <c r="G291" s="4">
        <f t="shared" si="519"/>
        <v>0.1463155518</v>
      </c>
      <c r="H291" s="4">
        <f t="shared" si="519"/>
        <v>0</v>
      </c>
      <c r="I291" s="4">
        <f t="shared" si="519"/>
        <v>0</v>
      </c>
      <c r="J291" s="4">
        <f t="shared" si="519"/>
        <v>0</v>
      </c>
      <c r="K291" s="4">
        <f t="shared" si="519"/>
        <v>0.04992298192</v>
      </c>
      <c r="L291" s="4">
        <f t="shared" si="519"/>
        <v>0.05058479363</v>
      </c>
      <c r="M291" s="4">
        <f t="shared" si="519"/>
        <v>0.007213167781</v>
      </c>
      <c r="N291" s="4">
        <f t="shared" si="519"/>
        <v>0.03001283974</v>
      </c>
      <c r="O291" s="4">
        <f t="shared" si="519"/>
        <v>0.0423482703</v>
      </c>
      <c r="P291" s="4">
        <f t="shared" si="519"/>
        <v>0</v>
      </c>
      <c r="Q291" s="4">
        <f t="shared" si="519"/>
        <v>0</v>
      </c>
      <c r="R291" s="4">
        <f t="shared" si="519"/>
        <v>0</v>
      </c>
      <c r="S291" s="4">
        <f t="shared" si="519"/>
        <v>0</v>
      </c>
      <c r="T291" s="4">
        <f t="shared" si="519"/>
        <v>0</v>
      </c>
      <c r="U291" s="4">
        <f t="shared" si="519"/>
        <v>0</v>
      </c>
      <c r="V291" s="4">
        <f t="shared" si="519"/>
        <v>0</v>
      </c>
      <c r="W291" s="4">
        <f t="shared" si="519"/>
        <v>0.01552460136</v>
      </c>
      <c r="X291" s="4">
        <f t="shared" si="519"/>
        <v>0.4922959193</v>
      </c>
      <c r="Y291" s="4">
        <f t="shared" si="519"/>
        <v>0.1103927946</v>
      </c>
      <c r="Z291" s="4">
        <f t="shared" si="519"/>
        <v>1.153524802</v>
      </c>
      <c r="AA291" s="4">
        <f t="shared" si="519"/>
        <v>0.5568511616</v>
      </c>
      <c r="AB291" s="4">
        <f t="shared" si="519"/>
        <v>0.03064142766</v>
      </c>
      <c r="AC291" s="4">
        <f t="shared" si="519"/>
        <v>0.995571519</v>
      </c>
      <c r="AD291" s="4">
        <f t="shared" si="519"/>
        <v>0.08049263364</v>
      </c>
      <c r="AE291" s="4">
        <f t="shared" si="519"/>
        <v>0.06387290081</v>
      </c>
      <c r="AF291" s="4">
        <f t="shared" si="519"/>
        <v>0.09256525145</v>
      </c>
      <c r="AG291" s="4">
        <f t="shared" si="519"/>
        <v>0.03902479388</v>
      </c>
      <c r="AH291" s="4">
        <f t="shared" si="519"/>
        <v>0.1249468537</v>
      </c>
      <c r="AI291" s="4">
        <f t="shared" si="519"/>
        <v>0.06676196045</v>
      </c>
      <c r="AJ291" s="4">
        <f t="shared" si="519"/>
        <v>0.03402727705</v>
      </c>
      <c r="AK291" s="4">
        <f t="shared" si="519"/>
        <v>0.106962908</v>
      </c>
      <c r="AL291" s="4"/>
      <c r="AM291" s="4">
        <f t="shared" si="138"/>
        <v>0.06259691906</v>
      </c>
      <c r="AN291" s="4"/>
      <c r="AO291" s="4">
        <f t="shared" ref="AO291:AU291" si="520">AO191/$E91</f>
        <v>0.04167956309</v>
      </c>
      <c r="AP291" s="4">
        <f t="shared" si="520"/>
        <v>0.02760771914</v>
      </c>
      <c r="AQ291" s="4">
        <f t="shared" si="520"/>
        <v>0.03276445944</v>
      </c>
      <c r="AR291" s="4">
        <f t="shared" si="520"/>
        <v>0.05868042926</v>
      </c>
      <c r="AS291" s="4">
        <f t="shared" si="520"/>
        <v>0.793174673</v>
      </c>
      <c r="AT291" s="4">
        <f t="shared" si="520"/>
        <v>0</v>
      </c>
      <c r="AU291" s="4">
        <f t="shared" si="520"/>
        <v>0.4636369492</v>
      </c>
      <c r="AV291" s="4" t="str">
        <f>#REF!/$E91</f>
        <v>#REF!</v>
      </c>
      <c r="AW291" s="4">
        <f t="shared" ref="AW291:BH291" si="521">AW191/$E91</f>
        <v>0</v>
      </c>
      <c r="AX291" s="4">
        <f t="shared" si="521"/>
        <v>0</v>
      </c>
      <c r="AY291" s="4">
        <f t="shared" si="521"/>
        <v>0.4658163987</v>
      </c>
      <c r="AZ291" s="4">
        <f t="shared" si="521"/>
        <v>0</v>
      </c>
      <c r="BA291" s="4">
        <f t="shared" si="521"/>
        <v>0</v>
      </c>
      <c r="BB291" s="4">
        <f t="shared" si="521"/>
        <v>0</v>
      </c>
      <c r="BC291" s="4">
        <f t="shared" si="521"/>
        <v>0</v>
      </c>
      <c r="BD291" s="4">
        <f t="shared" si="521"/>
        <v>0</v>
      </c>
      <c r="BE291" s="4">
        <f t="shared" si="521"/>
        <v>0</v>
      </c>
      <c r="BF291" s="4">
        <f t="shared" si="521"/>
        <v>0.0444440335</v>
      </c>
      <c r="BG291" s="4">
        <f t="shared" si="521"/>
        <v>0</v>
      </c>
      <c r="BH291" s="4">
        <f t="shared" si="521"/>
        <v>0.03902479388</v>
      </c>
      <c r="BI291" s="4"/>
      <c r="BJ291" s="4">
        <f t="shared" ref="BJ291:BV291" si="522">BJ191/$E91</f>
        <v>0</v>
      </c>
      <c r="BK291" s="4">
        <f t="shared" si="522"/>
        <v>0.05384464334</v>
      </c>
      <c r="BL291" s="4">
        <f t="shared" si="522"/>
        <v>0</v>
      </c>
      <c r="BM291" s="4">
        <f t="shared" si="522"/>
        <v>0</v>
      </c>
      <c r="BN291" s="4">
        <f t="shared" si="522"/>
        <v>0</v>
      </c>
      <c r="BO291" s="4">
        <f t="shared" si="522"/>
        <v>0.01160701455</v>
      </c>
      <c r="BP291" s="4">
        <f t="shared" si="522"/>
        <v>0</v>
      </c>
      <c r="BQ291" s="4">
        <f t="shared" si="522"/>
        <v>0</v>
      </c>
      <c r="BR291" s="4">
        <f t="shared" si="522"/>
        <v>0.01081309124</v>
      </c>
      <c r="BS291" s="4">
        <f t="shared" si="522"/>
        <v>0.001759137209</v>
      </c>
      <c r="BT291" s="4">
        <f t="shared" si="522"/>
        <v>3.705091813</v>
      </c>
      <c r="BU291" s="4">
        <f t="shared" si="522"/>
        <v>3.671820847</v>
      </c>
      <c r="BV291" s="4">
        <f t="shared" si="522"/>
        <v>0.2963846087</v>
      </c>
      <c r="BW291" s="4"/>
      <c r="BX291" s="4">
        <f t="shared" ref="BX291:CG291" si="523">BX191/$E91</f>
        <v>0.271976717</v>
      </c>
      <c r="BY291" s="4">
        <f t="shared" si="523"/>
        <v>0.0312791051</v>
      </c>
      <c r="BZ291" s="4">
        <f t="shared" si="523"/>
        <v>0.04834438155</v>
      </c>
      <c r="CA291" s="4">
        <f t="shared" si="523"/>
        <v>0.03006910079</v>
      </c>
      <c r="CB291" s="4">
        <f t="shared" si="523"/>
        <v>0.06185377174</v>
      </c>
      <c r="CC291" s="4">
        <f t="shared" si="523"/>
        <v>0.0583000795</v>
      </c>
      <c r="CD291" s="4">
        <f t="shared" si="523"/>
        <v>0.05682945647</v>
      </c>
      <c r="CE291" s="4">
        <f t="shared" si="523"/>
        <v>0</v>
      </c>
      <c r="CF291" s="4">
        <f t="shared" si="523"/>
        <v>0</v>
      </c>
      <c r="CG291" s="4">
        <f t="shared" si="523"/>
        <v>0</v>
      </c>
      <c r="CH291" s="4"/>
      <c r="CI291" s="4">
        <f t="shared" si="167"/>
        <v>0</v>
      </c>
      <c r="CJ291" s="4">
        <f t="shared" si="173"/>
        <v>0</v>
      </c>
      <c r="CK291" s="4"/>
      <c r="CL291" s="4">
        <f t="shared" ref="CL291:CN291" si="524">CL191/$E91</f>
        <v>0.007564211642</v>
      </c>
      <c r="CM291" s="4">
        <f t="shared" si="524"/>
        <v>0</v>
      </c>
      <c r="CN291" s="4">
        <f t="shared" si="524"/>
        <v>0</v>
      </c>
    </row>
    <row r="292" ht="15.75" customHeight="1">
      <c r="A292" s="15"/>
      <c r="B292" s="4" t="s">
        <v>280</v>
      </c>
      <c r="C292" s="4">
        <f t="shared" ref="C292:AK292" si="525">C192/$E92</f>
        <v>0.05264103085</v>
      </c>
      <c r="D292" s="4">
        <f t="shared" si="525"/>
        <v>0</v>
      </c>
      <c r="E292" s="4">
        <f t="shared" si="525"/>
        <v>0.03998042823</v>
      </c>
      <c r="F292" s="4">
        <f t="shared" si="525"/>
        <v>0.02444644678</v>
      </c>
      <c r="G292" s="4">
        <f t="shared" si="525"/>
        <v>0.1113387503</v>
      </c>
      <c r="H292" s="4">
        <f t="shared" si="525"/>
        <v>0</v>
      </c>
      <c r="I292" s="4">
        <f t="shared" si="525"/>
        <v>0</v>
      </c>
      <c r="J292" s="4">
        <f t="shared" si="525"/>
        <v>0</v>
      </c>
      <c r="K292" s="4">
        <f t="shared" si="525"/>
        <v>0.07690521771</v>
      </c>
      <c r="L292" s="4">
        <f t="shared" si="525"/>
        <v>0.1140200655</v>
      </c>
      <c r="M292" s="4">
        <f t="shared" si="525"/>
        <v>0</v>
      </c>
      <c r="N292" s="4">
        <f t="shared" si="525"/>
        <v>0.06833276294</v>
      </c>
      <c r="O292" s="4">
        <f t="shared" si="525"/>
        <v>0.06610330973</v>
      </c>
      <c r="P292" s="4">
        <f t="shared" si="525"/>
        <v>0</v>
      </c>
      <c r="Q292" s="4">
        <f t="shared" si="525"/>
        <v>0</v>
      </c>
      <c r="R292" s="4">
        <f t="shared" si="525"/>
        <v>0</v>
      </c>
      <c r="S292" s="4">
        <f t="shared" si="525"/>
        <v>0</v>
      </c>
      <c r="T292" s="4">
        <f t="shared" si="525"/>
        <v>0</v>
      </c>
      <c r="U292" s="4">
        <f t="shared" si="525"/>
        <v>0</v>
      </c>
      <c r="V292" s="4">
        <f t="shared" si="525"/>
        <v>0</v>
      </c>
      <c r="W292" s="4">
        <f t="shared" si="525"/>
        <v>0.03220853565</v>
      </c>
      <c r="X292" s="4">
        <f t="shared" si="525"/>
        <v>0.3712416134</v>
      </c>
      <c r="Y292" s="4">
        <f t="shared" si="525"/>
        <v>0.1706298172</v>
      </c>
      <c r="Z292" s="4">
        <f t="shared" si="525"/>
        <v>1.141656061</v>
      </c>
      <c r="AA292" s="4">
        <f t="shared" si="525"/>
        <v>0.4343436504</v>
      </c>
      <c r="AB292" s="4">
        <f t="shared" si="525"/>
        <v>0.03767143127</v>
      </c>
      <c r="AC292" s="4">
        <f t="shared" si="525"/>
        <v>1.370588107</v>
      </c>
      <c r="AD292" s="4">
        <f t="shared" si="525"/>
        <v>0.1305388744</v>
      </c>
      <c r="AE292" s="4">
        <f t="shared" si="525"/>
        <v>0.1731593977</v>
      </c>
      <c r="AF292" s="4">
        <f t="shared" si="525"/>
        <v>0.1102322678</v>
      </c>
      <c r="AG292" s="4">
        <f t="shared" si="525"/>
        <v>0.07655807719</v>
      </c>
      <c r="AH292" s="4">
        <f t="shared" si="525"/>
        <v>0.2636579075</v>
      </c>
      <c r="AI292" s="4">
        <f t="shared" si="525"/>
        <v>0.1132108137</v>
      </c>
      <c r="AJ292" s="4">
        <f t="shared" si="525"/>
        <v>0.0721339294</v>
      </c>
      <c r="AK292" s="4">
        <f t="shared" si="525"/>
        <v>0.2338871539</v>
      </c>
      <c r="AL292" s="4"/>
      <c r="AM292" s="4">
        <f t="shared" si="138"/>
        <v>0.126083533</v>
      </c>
      <c r="AN292" s="4"/>
      <c r="AO292" s="4">
        <f t="shared" ref="AO292:AT292" si="526">AO192/$E92</f>
        <v>0.08241735471</v>
      </c>
      <c r="AP292" s="4">
        <f t="shared" si="526"/>
        <v>0.06600215325</v>
      </c>
      <c r="AQ292" s="4">
        <f t="shared" si="526"/>
        <v>0.0584682235</v>
      </c>
      <c r="AR292" s="4">
        <f t="shared" si="526"/>
        <v>0.06675659344</v>
      </c>
      <c r="AS292" s="4">
        <f t="shared" si="526"/>
        <v>4.442742981</v>
      </c>
      <c r="AT292" s="4">
        <f t="shared" si="526"/>
        <v>0</v>
      </c>
      <c r="AU292" s="4">
        <f>AV191/$E92</f>
        <v>0.6622763862</v>
      </c>
      <c r="AV292" s="4">
        <f t="shared" ref="AV292:BH292" si="527">AV192/$E92</f>
        <v>1.828043117</v>
      </c>
      <c r="AW292" s="4">
        <f t="shared" si="527"/>
        <v>0</v>
      </c>
      <c r="AX292" s="4">
        <f t="shared" si="527"/>
        <v>0</v>
      </c>
      <c r="AY292" s="4">
        <f t="shared" si="527"/>
        <v>1.828043117</v>
      </c>
      <c r="AZ292" s="4">
        <f t="shared" si="527"/>
        <v>0</v>
      </c>
      <c r="BA292" s="4">
        <f t="shared" si="527"/>
        <v>0</v>
      </c>
      <c r="BB292" s="4">
        <f t="shared" si="527"/>
        <v>0</v>
      </c>
      <c r="BC292" s="4">
        <f t="shared" si="527"/>
        <v>0</v>
      </c>
      <c r="BD292" s="4">
        <f t="shared" si="527"/>
        <v>0</v>
      </c>
      <c r="BE292" s="4">
        <f t="shared" si="527"/>
        <v>0</v>
      </c>
      <c r="BF292" s="4">
        <f t="shared" si="527"/>
        <v>0.08284648991</v>
      </c>
      <c r="BG292" s="4">
        <f t="shared" si="527"/>
        <v>0</v>
      </c>
      <c r="BH292" s="4">
        <f t="shared" si="527"/>
        <v>0.07648855996</v>
      </c>
      <c r="BI292" s="4"/>
      <c r="BJ292" s="4">
        <f t="shared" ref="BJ292:BV292" si="528">BJ192/$E92</f>
        <v>0</v>
      </c>
      <c r="BK292" s="4">
        <f t="shared" si="528"/>
        <v>0.144332697</v>
      </c>
      <c r="BL292" s="4">
        <f t="shared" si="528"/>
        <v>0</v>
      </c>
      <c r="BM292" s="4">
        <f t="shared" si="528"/>
        <v>0</v>
      </c>
      <c r="BN292" s="4">
        <f t="shared" si="528"/>
        <v>0</v>
      </c>
      <c r="BO292" s="4">
        <f t="shared" si="528"/>
        <v>0.02264546035</v>
      </c>
      <c r="BP292" s="4">
        <f t="shared" si="528"/>
        <v>0</v>
      </c>
      <c r="BQ292" s="4">
        <f t="shared" si="528"/>
        <v>0</v>
      </c>
      <c r="BR292" s="4">
        <f t="shared" si="528"/>
        <v>0.01808851682</v>
      </c>
      <c r="BS292" s="4">
        <f t="shared" si="528"/>
        <v>0.008898205386</v>
      </c>
      <c r="BT292" s="4">
        <f t="shared" si="528"/>
        <v>7.490535185</v>
      </c>
      <c r="BU292" s="4">
        <f t="shared" si="528"/>
        <v>3.617628277</v>
      </c>
      <c r="BV292" s="4">
        <f t="shared" si="528"/>
        <v>0.3096945787</v>
      </c>
      <c r="BW292" s="4"/>
      <c r="BX292" s="4">
        <f t="shared" ref="BX292:CG292" si="529">BX192/$E92</f>
        <v>0.4210843529</v>
      </c>
      <c r="BY292" s="4">
        <f t="shared" si="529"/>
        <v>0.05894481758</v>
      </c>
      <c r="BZ292" s="4">
        <f t="shared" si="529"/>
        <v>0.06925275217</v>
      </c>
      <c r="CA292" s="4">
        <f t="shared" si="529"/>
        <v>0.06573255118</v>
      </c>
      <c r="CB292" s="4">
        <f t="shared" si="529"/>
        <v>0.08575774671</v>
      </c>
      <c r="CC292" s="4">
        <f t="shared" si="529"/>
        <v>0.1103031219</v>
      </c>
      <c r="CD292" s="4">
        <f t="shared" si="529"/>
        <v>0.07057469359</v>
      </c>
      <c r="CE292" s="4">
        <f t="shared" si="529"/>
        <v>0</v>
      </c>
      <c r="CF292" s="4">
        <f t="shared" si="529"/>
        <v>0</v>
      </c>
      <c r="CG292" s="4">
        <f t="shared" si="529"/>
        <v>0</v>
      </c>
      <c r="CH292" s="4"/>
      <c r="CI292" s="4">
        <f t="shared" si="167"/>
        <v>0</v>
      </c>
      <c r="CJ292" s="4">
        <f t="shared" si="173"/>
        <v>0</v>
      </c>
      <c r="CK292" s="4"/>
      <c r="CL292" s="4">
        <f t="shared" ref="CL292:CN292" si="530">CL192/$E92</f>
        <v>0.01165683622</v>
      </c>
      <c r="CM292" s="4">
        <f t="shared" si="530"/>
        <v>0</v>
      </c>
      <c r="CN292" s="4">
        <f t="shared" si="530"/>
        <v>0</v>
      </c>
    </row>
    <row r="293" ht="15.75" customHeight="1">
      <c r="A293" s="15"/>
      <c r="B293" s="4" t="s">
        <v>281</v>
      </c>
      <c r="C293" s="4">
        <f t="shared" ref="C293:AK293" si="531">C193/$E93</f>
        <v>0</v>
      </c>
      <c r="D293" s="4">
        <f t="shared" si="531"/>
        <v>0.3753670778</v>
      </c>
      <c r="E293" s="4">
        <f t="shared" si="531"/>
        <v>0.05577235876</v>
      </c>
      <c r="F293" s="4">
        <f t="shared" si="531"/>
        <v>0.06111574589</v>
      </c>
      <c r="G293" s="4">
        <f t="shared" si="531"/>
        <v>0.3398637447</v>
      </c>
      <c r="H293" s="4">
        <f t="shared" si="531"/>
        <v>0</v>
      </c>
      <c r="I293" s="4">
        <f t="shared" si="531"/>
        <v>0</v>
      </c>
      <c r="J293" s="4">
        <f t="shared" si="531"/>
        <v>0</v>
      </c>
      <c r="K293" s="4">
        <f t="shared" si="531"/>
        <v>0.118556624</v>
      </c>
      <c r="L293" s="4">
        <f t="shared" si="531"/>
        <v>0.1601152743</v>
      </c>
      <c r="M293" s="4">
        <f t="shared" si="531"/>
        <v>0</v>
      </c>
      <c r="N293" s="4">
        <f t="shared" si="531"/>
        <v>0.02685348963</v>
      </c>
      <c r="O293" s="4">
        <f t="shared" si="531"/>
        <v>0.1082503519</v>
      </c>
      <c r="P293" s="4">
        <f t="shared" si="531"/>
        <v>0.03965329504</v>
      </c>
      <c r="Q293" s="4">
        <f t="shared" si="531"/>
        <v>0</v>
      </c>
      <c r="R293" s="4">
        <f t="shared" si="531"/>
        <v>0</v>
      </c>
      <c r="S293" s="4">
        <f t="shared" si="531"/>
        <v>0</v>
      </c>
      <c r="T293" s="4">
        <f t="shared" si="531"/>
        <v>0</v>
      </c>
      <c r="U293" s="4">
        <f t="shared" si="531"/>
        <v>0</v>
      </c>
      <c r="V293" s="4">
        <f t="shared" si="531"/>
        <v>0.2839427412</v>
      </c>
      <c r="W293" s="4">
        <f t="shared" si="531"/>
        <v>0.01657424378</v>
      </c>
      <c r="X293" s="4">
        <f t="shared" si="531"/>
        <v>0.5914723439</v>
      </c>
      <c r="Y293" s="4">
        <f t="shared" si="531"/>
        <v>0.3001898243</v>
      </c>
      <c r="Z293" s="4">
        <f t="shared" si="531"/>
        <v>1.163638652</v>
      </c>
      <c r="AA293" s="4">
        <f t="shared" si="531"/>
        <v>0.6362065863</v>
      </c>
      <c r="AB293" s="4">
        <f t="shared" si="531"/>
        <v>0.08919324314</v>
      </c>
      <c r="AC293" s="4">
        <f t="shared" si="531"/>
        <v>1.510632366</v>
      </c>
      <c r="AD293" s="4">
        <f t="shared" si="531"/>
        <v>0.2868580272</v>
      </c>
      <c r="AE293" s="4">
        <f t="shared" si="531"/>
        <v>0.3989674525</v>
      </c>
      <c r="AF293" s="4">
        <f t="shared" si="531"/>
        <v>0.1621159329</v>
      </c>
      <c r="AG293" s="4">
        <f t="shared" si="531"/>
        <v>0.3973060453</v>
      </c>
      <c r="AH293" s="4">
        <f t="shared" si="531"/>
        <v>0.2047940417</v>
      </c>
      <c r="AI293" s="4">
        <f t="shared" si="531"/>
        <v>0.5336239374</v>
      </c>
      <c r="AJ293" s="4">
        <f t="shared" si="531"/>
        <v>0.1486461594</v>
      </c>
      <c r="AK293" s="4">
        <f t="shared" si="531"/>
        <v>0.5336239374</v>
      </c>
      <c r="AL293" s="4"/>
      <c r="AM293" s="4">
        <f t="shared" si="138"/>
        <v>0.1182251961</v>
      </c>
      <c r="AN293" s="4"/>
      <c r="AO293" s="4">
        <f t="shared" ref="AO293:BH293" si="532">AO193/$E93</f>
        <v>0.160133766</v>
      </c>
      <c r="AP293" s="4">
        <f t="shared" si="532"/>
        <v>0.1513772397</v>
      </c>
      <c r="AQ293" s="4">
        <f t="shared" si="532"/>
        <v>0.1471106379</v>
      </c>
      <c r="AR293" s="4">
        <f t="shared" si="532"/>
        <v>0.09685235879</v>
      </c>
      <c r="AS293" s="4">
        <f t="shared" si="532"/>
        <v>4.901160496</v>
      </c>
      <c r="AT293" s="4">
        <f t="shared" si="532"/>
        <v>0</v>
      </c>
      <c r="AU293" s="4">
        <f t="shared" si="532"/>
        <v>2.269271008</v>
      </c>
      <c r="AV293" s="4">
        <f t="shared" si="532"/>
        <v>2.269271008</v>
      </c>
      <c r="AW293" s="4">
        <f t="shared" si="532"/>
        <v>0</v>
      </c>
      <c r="AX293" s="4">
        <f t="shared" si="532"/>
        <v>0</v>
      </c>
      <c r="AY293" s="4">
        <f t="shared" si="532"/>
        <v>0</v>
      </c>
      <c r="AZ293" s="4">
        <f t="shared" si="532"/>
        <v>0</v>
      </c>
      <c r="BA293" s="4">
        <f t="shared" si="532"/>
        <v>0</v>
      </c>
      <c r="BB293" s="4">
        <f t="shared" si="532"/>
        <v>0</v>
      </c>
      <c r="BC293" s="4">
        <f t="shared" si="532"/>
        <v>0</v>
      </c>
      <c r="BD293" s="4">
        <f t="shared" si="532"/>
        <v>0</v>
      </c>
      <c r="BE293" s="4">
        <f t="shared" si="532"/>
        <v>0</v>
      </c>
      <c r="BF293" s="4">
        <f t="shared" si="532"/>
        <v>0.303773656</v>
      </c>
      <c r="BG293" s="4">
        <f t="shared" si="532"/>
        <v>0</v>
      </c>
      <c r="BH293" s="4">
        <f t="shared" si="532"/>
        <v>0.1621266012</v>
      </c>
      <c r="BI293" s="4"/>
      <c r="BJ293" s="4">
        <f t="shared" ref="BJ293:BV293" si="533">BJ193/$E93</f>
        <v>0</v>
      </c>
      <c r="BK293" s="4">
        <f t="shared" si="533"/>
        <v>0.2839427412</v>
      </c>
      <c r="BL293" s="4">
        <f t="shared" si="533"/>
        <v>0</v>
      </c>
      <c r="BM293" s="4">
        <f t="shared" si="533"/>
        <v>0</v>
      </c>
      <c r="BN293" s="4">
        <f t="shared" si="533"/>
        <v>0</v>
      </c>
      <c r="BO293" s="4">
        <f t="shared" si="533"/>
        <v>0.6873289963</v>
      </c>
      <c r="BP293" s="4">
        <f t="shared" si="533"/>
        <v>0</v>
      </c>
      <c r="BQ293" s="4">
        <f t="shared" si="533"/>
        <v>0</v>
      </c>
      <c r="BR293" s="4">
        <f t="shared" si="533"/>
        <v>0.02040415722</v>
      </c>
      <c r="BS293" s="4">
        <f t="shared" si="533"/>
        <v>0</v>
      </c>
      <c r="BT293" s="4">
        <f t="shared" si="533"/>
        <v>6.581649701</v>
      </c>
      <c r="BU293" s="4">
        <f t="shared" si="533"/>
        <v>13.22227367</v>
      </c>
      <c r="BV293" s="4">
        <f t="shared" si="533"/>
        <v>0.3445919275</v>
      </c>
      <c r="BW293" s="4"/>
      <c r="BX293" s="4">
        <f t="shared" ref="BX293:CG293" si="534">BX193/$E93</f>
        <v>0.6458357781</v>
      </c>
      <c r="BY293" s="4">
        <f t="shared" si="534"/>
        <v>0.1531517307</v>
      </c>
      <c r="BZ293" s="4">
        <f t="shared" si="534"/>
        <v>0.1496866725</v>
      </c>
      <c r="CA293" s="4">
        <f t="shared" si="534"/>
        <v>0.1981370334</v>
      </c>
      <c r="CB293" s="4">
        <f t="shared" si="534"/>
        <v>0.2588004441</v>
      </c>
      <c r="CC293" s="4">
        <f t="shared" si="534"/>
        <v>0.1778608956</v>
      </c>
      <c r="CD293" s="4">
        <f t="shared" si="534"/>
        <v>0.2133549828</v>
      </c>
      <c r="CE293" s="4">
        <f t="shared" si="534"/>
        <v>0</v>
      </c>
      <c r="CF293" s="4">
        <f t="shared" si="534"/>
        <v>0</v>
      </c>
      <c r="CG293" s="4">
        <f t="shared" si="534"/>
        <v>0</v>
      </c>
      <c r="CH293" s="4"/>
      <c r="CI293" s="4">
        <f t="shared" si="167"/>
        <v>0</v>
      </c>
      <c r="CJ293" s="4">
        <f t="shared" si="173"/>
        <v>0</v>
      </c>
      <c r="CK293" s="4"/>
      <c r="CL293" s="4">
        <f t="shared" ref="CL293:CN293" si="535">CL193/$E93</f>
        <v>0.0181759086</v>
      </c>
      <c r="CM293" s="4">
        <f t="shared" si="535"/>
        <v>0</v>
      </c>
      <c r="CN293" s="4">
        <f t="shared" si="535"/>
        <v>0</v>
      </c>
    </row>
    <row r="294" ht="15.75" customHeight="1">
      <c r="A294" s="15"/>
      <c r="B294" s="4" t="s">
        <v>282</v>
      </c>
      <c r="C294" s="4">
        <f t="shared" ref="C294:AK294" si="536">C194/$E94</f>
        <v>0</v>
      </c>
      <c r="D294" s="4">
        <f t="shared" si="536"/>
        <v>0.1622534066</v>
      </c>
      <c r="E294" s="4">
        <f t="shared" si="536"/>
        <v>0.03257228105</v>
      </c>
      <c r="F294" s="4">
        <f t="shared" si="536"/>
        <v>0.0511644782</v>
      </c>
      <c r="G294" s="4">
        <f t="shared" si="536"/>
        <v>0.2203855881</v>
      </c>
      <c r="H294" s="4">
        <f t="shared" si="536"/>
        <v>0</v>
      </c>
      <c r="I294" s="4">
        <f t="shared" si="536"/>
        <v>0</v>
      </c>
      <c r="J294" s="4">
        <f t="shared" si="536"/>
        <v>0</v>
      </c>
      <c r="K294" s="4">
        <f t="shared" si="536"/>
        <v>0.06560385251</v>
      </c>
      <c r="L294" s="4">
        <f t="shared" si="536"/>
        <v>0.1440842401</v>
      </c>
      <c r="M294" s="4">
        <f t="shared" si="536"/>
        <v>0.02282056119</v>
      </c>
      <c r="N294" s="4">
        <f t="shared" si="536"/>
        <v>0.07395654957</v>
      </c>
      <c r="O294" s="4">
        <f t="shared" si="536"/>
        <v>0.08268608924</v>
      </c>
      <c r="P294" s="4">
        <f t="shared" si="536"/>
        <v>0.04421382559</v>
      </c>
      <c r="Q294" s="4">
        <f t="shared" si="536"/>
        <v>0.01876421523</v>
      </c>
      <c r="R294" s="4">
        <f t="shared" si="536"/>
        <v>0</v>
      </c>
      <c r="S294" s="4">
        <f t="shared" si="536"/>
        <v>0.008014272536</v>
      </c>
      <c r="T294" s="4">
        <f t="shared" si="536"/>
        <v>0</v>
      </c>
      <c r="U294" s="4">
        <f t="shared" si="536"/>
        <v>0</v>
      </c>
      <c r="V294" s="4">
        <f t="shared" si="536"/>
        <v>0.2083723809</v>
      </c>
      <c r="W294" s="4">
        <f t="shared" si="536"/>
        <v>0.05561644415</v>
      </c>
      <c r="X294" s="4">
        <f t="shared" si="536"/>
        <v>0.3845257977</v>
      </c>
      <c r="Y294" s="4">
        <f t="shared" si="536"/>
        <v>0.1390156422</v>
      </c>
      <c r="Z294" s="4">
        <f t="shared" si="536"/>
        <v>0.9887389672</v>
      </c>
      <c r="AA294" s="4">
        <f t="shared" si="536"/>
        <v>0.4073703163</v>
      </c>
      <c r="AB294" s="4">
        <f t="shared" si="536"/>
        <v>0.04908169974</v>
      </c>
      <c r="AC294" s="4">
        <f t="shared" si="536"/>
        <v>0.860320027</v>
      </c>
      <c r="AD294" s="4">
        <f t="shared" si="536"/>
        <v>0.3317037301</v>
      </c>
      <c r="AE294" s="4">
        <f t="shared" si="536"/>
        <v>0.2051269157</v>
      </c>
      <c r="AF294" s="4">
        <f t="shared" si="536"/>
        <v>0.09741057758</v>
      </c>
      <c r="AG294" s="4">
        <f t="shared" si="536"/>
        <v>0.2089780054</v>
      </c>
      <c r="AH294" s="4">
        <f t="shared" si="536"/>
        <v>0.1218246262</v>
      </c>
      <c r="AI294" s="4">
        <f t="shared" si="536"/>
        <v>0.2423866353</v>
      </c>
      <c r="AJ294" s="4">
        <f t="shared" si="536"/>
        <v>0.09514153613</v>
      </c>
      <c r="AK294" s="4">
        <f t="shared" si="536"/>
        <v>0.2423866353</v>
      </c>
      <c r="AL294" s="4"/>
      <c r="AM294" s="4">
        <f t="shared" si="138"/>
        <v>0.1095135709</v>
      </c>
      <c r="AN294" s="4"/>
      <c r="AO294" s="4">
        <f t="shared" ref="AO294:BH294" si="537">AO194/$E94</f>
        <v>0.1085483703</v>
      </c>
      <c r="AP294" s="4">
        <f t="shared" si="537"/>
        <v>0.04263544643</v>
      </c>
      <c r="AQ294" s="4">
        <f t="shared" si="537"/>
        <v>0.07737705456</v>
      </c>
      <c r="AR294" s="4">
        <f t="shared" si="537"/>
        <v>0.05906587062</v>
      </c>
      <c r="AS294" s="4">
        <f t="shared" si="537"/>
        <v>5.791050053</v>
      </c>
      <c r="AT294" s="4">
        <f t="shared" si="537"/>
        <v>0</v>
      </c>
      <c r="AU294" s="4">
        <f t="shared" si="537"/>
        <v>1.89949504</v>
      </c>
      <c r="AV294" s="4">
        <f t="shared" si="537"/>
        <v>1.899787492</v>
      </c>
      <c r="AW294" s="4">
        <f t="shared" si="537"/>
        <v>0</v>
      </c>
      <c r="AX294" s="4">
        <f t="shared" si="537"/>
        <v>0</v>
      </c>
      <c r="AY294" s="4">
        <f t="shared" si="537"/>
        <v>0</v>
      </c>
      <c r="AZ294" s="4">
        <f t="shared" si="537"/>
        <v>0</v>
      </c>
      <c r="BA294" s="4">
        <f t="shared" si="537"/>
        <v>0</v>
      </c>
      <c r="BB294" s="4">
        <f t="shared" si="537"/>
        <v>0</v>
      </c>
      <c r="BC294" s="4">
        <f t="shared" si="537"/>
        <v>0</v>
      </c>
      <c r="BD294" s="4">
        <f t="shared" si="537"/>
        <v>0</v>
      </c>
      <c r="BE294" s="4">
        <f t="shared" si="537"/>
        <v>0</v>
      </c>
      <c r="BF294" s="4">
        <f t="shared" si="537"/>
        <v>0.1236617879</v>
      </c>
      <c r="BG294" s="4">
        <f t="shared" si="537"/>
        <v>0</v>
      </c>
      <c r="BH294" s="4">
        <f t="shared" si="537"/>
        <v>0.09741057758</v>
      </c>
      <c r="BI294" s="4"/>
      <c r="BJ294" s="4">
        <f t="shared" ref="BJ294:BV294" si="538">BJ194/$E94</f>
        <v>0</v>
      </c>
      <c r="BK294" s="4">
        <f t="shared" si="538"/>
        <v>0.2085821696</v>
      </c>
      <c r="BL294" s="4">
        <f t="shared" si="538"/>
        <v>0</v>
      </c>
      <c r="BM294" s="4">
        <f t="shared" si="538"/>
        <v>0</v>
      </c>
      <c r="BN294" s="4">
        <f t="shared" si="538"/>
        <v>0</v>
      </c>
      <c r="BO294" s="4">
        <f t="shared" si="538"/>
        <v>0.02090138335</v>
      </c>
      <c r="BP294" s="4">
        <f t="shared" si="538"/>
        <v>0</v>
      </c>
      <c r="BQ294" s="4">
        <f t="shared" si="538"/>
        <v>0</v>
      </c>
      <c r="BR294" s="4">
        <f t="shared" si="538"/>
        <v>0.02122621046</v>
      </c>
      <c r="BS294" s="4">
        <f t="shared" si="538"/>
        <v>0</v>
      </c>
      <c r="BT294" s="4">
        <f t="shared" si="538"/>
        <v>4.076564879</v>
      </c>
      <c r="BU294" s="4">
        <f t="shared" si="538"/>
        <v>7.716024919</v>
      </c>
      <c r="BV294" s="4">
        <f t="shared" si="538"/>
        <v>0.2221495828</v>
      </c>
      <c r="BW294" s="4"/>
      <c r="BX294" s="4">
        <f t="shared" ref="BX294:CG294" si="539">BX194/$E94</f>
        <v>0.362928788</v>
      </c>
      <c r="BY294" s="4">
        <f t="shared" si="539"/>
        <v>0.07244399916</v>
      </c>
      <c r="BZ294" s="4">
        <f t="shared" si="539"/>
        <v>0.104682604</v>
      </c>
      <c r="CA294" s="4">
        <f t="shared" si="539"/>
        <v>0.1218509577</v>
      </c>
      <c r="CB294" s="4">
        <f t="shared" si="539"/>
        <v>0.09080633527</v>
      </c>
      <c r="CC294" s="4">
        <f t="shared" si="539"/>
        <v>0.1402672518</v>
      </c>
      <c r="CD294" s="4">
        <f t="shared" si="539"/>
        <v>0.1119134065</v>
      </c>
      <c r="CE294" s="4">
        <f t="shared" si="539"/>
        <v>0</v>
      </c>
      <c r="CF294" s="4">
        <f t="shared" si="539"/>
        <v>0</v>
      </c>
      <c r="CG294" s="4">
        <f t="shared" si="539"/>
        <v>0</v>
      </c>
      <c r="CH294" s="4"/>
      <c r="CI294" s="4">
        <f t="shared" si="167"/>
        <v>0</v>
      </c>
      <c r="CJ294" s="4">
        <f t="shared" si="173"/>
        <v>0</v>
      </c>
      <c r="CK294" s="4"/>
      <c r="CL294" s="4">
        <f t="shared" ref="CL294:CN294" si="540">CL194/$E94</f>
        <v>0.008330250533</v>
      </c>
      <c r="CM294" s="4">
        <f t="shared" si="540"/>
        <v>0</v>
      </c>
      <c r="CN294" s="4">
        <f t="shared" si="540"/>
        <v>0</v>
      </c>
    </row>
    <row r="295" ht="15.75" customHeight="1">
      <c r="A295" s="15"/>
      <c r="B295" s="4" t="s">
        <v>283</v>
      </c>
      <c r="C295" s="4">
        <f t="shared" ref="C295:AK295" si="541">C195/$E95</f>
        <v>0</v>
      </c>
      <c r="D295" s="4">
        <f t="shared" si="541"/>
        <v>0.2656117143</v>
      </c>
      <c r="E295" s="4">
        <f t="shared" si="541"/>
        <v>0.03010377539</v>
      </c>
      <c r="F295" s="4">
        <f t="shared" si="541"/>
        <v>0.07266913498</v>
      </c>
      <c r="G295" s="4">
        <f t="shared" si="541"/>
        <v>0.3614990293</v>
      </c>
      <c r="H295" s="4">
        <f t="shared" si="541"/>
        <v>0</v>
      </c>
      <c r="I295" s="4">
        <f t="shared" si="541"/>
        <v>0</v>
      </c>
      <c r="J295" s="4">
        <f t="shared" si="541"/>
        <v>0</v>
      </c>
      <c r="K295" s="4">
        <f t="shared" si="541"/>
        <v>0.08185117591</v>
      </c>
      <c r="L295" s="4">
        <f t="shared" si="541"/>
        <v>0.2348622337</v>
      </c>
      <c r="M295" s="4">
        <f t="shared" si="541"/>
        <v>0.03056377874</v>
      </c>
      <c r="N295" s="4">
        <f t="shared" si="541"/>
        <v>0.1056312232</v>
      </c>
      <c r="O295" s="4">
        <f t="shared" si="541"/>
        <v>0.151106763</v>
      </c>
      <c r="P295" s="4">
        <f t="shared" si="541"/>
        <v>0.05248510644</v>
      </c>
      <c r="Q295" s="4">
        <f t="shared" si="541"/>
        <v>0.01977827329</v>
      </c>
      <c r="R295" s="4">
        <f t="shared" si="541"/>
        <v>0</v>
      </c>
      <c r="S295" s="4">
        <f t="shared" si="541"/>
        <v>0.009691190655</v>
      </c>
      <c r="T295" s="4">
        <f t="shared" si="541"/>
        <v>0</v>
      </c>
      <c r="U295" s="4">
        <f t="shared" si="541"/>
        <v>0</v>
      </c>
      <c r="V295" s="4">
        <f t="shared" si="541"/>
        <v>0.2595947685</v>
      </c>
      <c r="W295" s="4">
        <f t="shared" si="541"/>
        <v>0.07395221271</v>
      </c>
      <c r="X295" s="4">
        <f t="shared" si="541"/>
        <v>0.6680444093</v>
      </c>
      <c r="Y295" s="4">
        <f t="shared" si="541"/>
        <v>0.218154674</v>
      </c>
      <c r="Z295" s="4">
        <f t="shared" si="541"/>
        <v>1.587392983</v>
      </c>
      <c r="AA295" s="4">
        <f t="shared" si="541"/>
        <v>0.6742732457</v>
      </c>
      <c r="AB295" s="4">
        <f t="shared" si="541"/>
        <v>0.06507780434</v>
      </c>
      <c r="AC295" s="4">
        <f t="shared" si="541"/>
        <v>0.8580203497</v>
      </c>
      <c r="AD295" s="4">
        <f t="shared" si="541"/>
        <v>0.4410437263</v>
      </c>
      <c r="AE295" s="4">
        <f t="shared" si="541"/>
        <v>0.2018795686</v>
      </c>
      <c r="AF295" s="4">
        <f t="shared" si="541"/>
        <v>0.1185490695</v>
      </c>
      <c r="AG295" s="4">
        <f t="shared" si="541"/>
        <v>0.3065691879</v>
      </c>
      <c r="AH295" s="4">
        <f t="shared" si="541"/>
        <v>0.1591443224</v>
      </c>
      <c r="AI295" s="4">
        <f t="shared" si="541"/>
        <v>0.3077825424</v>
      </c>
      <c r="AJ295" s="4">
        <f t="shared" si="541"/>
        <v>0.1231030176</v>
      </c>
      <c r="AK295" s="4">
        <f t="shared" si="541"/>
        <v>0.3077825424</v>
      </c>
      <c r="AL295" s="4"/>
      <c r="AM295" s="4">
        <f t="shared" si="138"/>
        <v>0.1363948186</v>
      </c>
      <c r="AN295" s="4"/>
      <c r="AO295" s="4">
        <f t="shared" ref="AO295:BH295" si="542">AO195/$E95</f>
        <v>0.1483787135</v>
      </c>
      <c r="AP295" s="4">
        <f t="shared" si="542"/>
        <v>0.05825223897</v>
      </c>
      <c r="AQ295" s="4">
        <f t="shared" si="542"/>
        <v>0.08607861517</v>
      </c>
      <c r="AR295" s="4">
        <f t="shared" si="542"/>
        <v>0.07588303637</v>
      </c>
      <c r="AS295" s="4">
        <f t="shared" si="542"/>
        <v>3.120607606</v>
      </c>
      <c r="AT295" s="4">
        <f t="shared" si="542"/>
        <v>0</v>
      </c>
      <c r="AU295" s="4">
        <f t="shared" si="542"/>
        <v>1.931757101</v>
      </c>
      <c r="AV295" s="4">
        <f t="shared" si="542"/>
        <v>1.939308638</v>
      </c>
      <c r="AW295" s="4">
        <f t="shared" si="542"/>
        <v>0</v>
      </c>
      <c r="AX295" s="4">
        <f t="shared" si="542"/>
        <v>0</v>
      </c>
      <c r="AY295" s="4">
        <f t="shared" si="542"/>
        <v>0</v>
      </c>
      <c r="AZ295" s="4">
        <f t="shared" si="542"/>
        <v>0</v>
      </c>
      <c r="BA295" s="4">
        <f t="shared" si="542"/>
        <v>0</v>
      </c>
      <c r="BB295" s="4">
        <f t="shared" si="542"/>
        <v>0</v>
      </c>
      <c r="BC295" s="4">
        <f t="shared" si="542"/>
        <v>0</v>
      </c>
      <c r="BD295" s="4">
        <f t="shared" si="542"/>
        <v>0</v>
      </c>
      <c r="BE295" s="4">
        <f t="shared" si="542"/>
        <v>0</v>
      </c>
      <c r="BF295" s="4">
        <f t="shared" si="542"/>
        <v>0.2065549372</v>
      </c>
      <c r="BG295" s="4">
        <f t="shared" si="542"/>
        <v>0</v>
      </c>
      <c r="BH295" s="4">
        <f t="shared" si="542"/>
        <v>0.1185490695</v>
      </c>
      <c r="BI295" s="4"/>
      <c r="BJ295" s="4">
        <f t="shared" ref="BJ295:BV295" si="543">BJ195/$E95</f>
        <v>0</v>
      </c>
      <c r="BK295" s="4">
        <f t="shared" si="543"/>
        <v>0.2594594034</v>
      </c>
      <c r="BL295" s="4">
        <f t="shared" si="543"/>
        <v>0</v>
      </c>
      <c r="BM295" s="4">
        <f t="shared" si="543"/>
        <v>0</v>
      </c>
      <c r="BN295" s="4">
        <f t="shared" si="543"/>
        <v>0</v>
      </c>
      <c r="BO295" s="4">
        <f t="shared" si="543"/>
        <v>0.02817686304</v>
      </c>
      <c r="BP295" s="4">
        <f t="shared" si="543"/>
        <v>0</v>
      </c>
      <c r="BQ295" s="4">
        <f t="shared" si="543"/>
        <v>0</v>
      </c>
      <c r="BR295" s="4">
        <f t="shared" si="543"/>
        <v>0.01706535891</v>
      </c>
      <c r="BS295" s="4">
        <f t="shared" si="543"/>
        <v>0</v>
      </c>
      <c r="BT295" s="4">
        <f t="shared" si="543"/>
        <v>5.006945285</v>
      </c>
      <c r="BU295" s="4">
        <f t="shared" si="543"/>
        <v>5.52126746</v>
      </c>
      <c r="BV295" s="4">
        <f t="shared" si="543"/>
        <v>0.3665230141</v>
      </c>
      <c r="BW295" s="4"/>
      <c r="BX295" s="4">
        <f t="shared" ref="BX295:CG295" si="544">BX195/$E95</f>
        <v>0.5296051692</v>
      </c>
      <c r="BY295" s="4">
        <f t="shared" si="544"/>
        <v>0.1017030837</v>
      </c>
      <c r="BZ295" s="4">
        <f t="shared" si="544"/>
        <v>0.1214442847</v>
      </c>
      <c r="CA295" s="4">
        <f t="shared" si="544"/>
        <v>0.09724011597</v>
      </c>
      <c r="CB295" s="4">
        <f t="shared" si="544"/>
        <v>0.1027008063</v>
      </c>
      <c r="CC295" s="4">
        <f t="shared" si="544"/>
        <v>0.1796268004</v>
      </c>
      <c r="CD295" s="4">
        <f t="shared" si="544"/>
        <v>0.1421963026</v>
      </c>
      <c r="CE295" s="4">
        <f t="shared" si="544"/>
        <v>0</v>
      </c>
      <c r="CF295" s="4">
        <f t="shared" si="544"/>
        <v>0</v>
      </c>
      <c r="CG295" s="4">
        <f t="shared" si="544"/>
        <v>0</v>
      </c>
      <c r="CH295" s="4"/>
      <c r="CI295" s="4">
        <f t="shared" si="167"/>
        <v>0</v>
      </c>
      <c r="CJ295" s="4">
        <f t="shared" si="173"/>
        <v>0</v>
      </c>
      <c r="CK295" s="4"/>
      <c r="CL295" s="4">
        <f t="shared" ref="CL295:CN295" si="545">CL195/$E95</f>
        <v>0.02459921039</v>
      </c>
      <c r="CM295" s="4">
        <f t="shared" si="545"/>
        <v>0</v>
      </c>
      <c r="CN295" s="4">
        <f t="shared" si="545"/>
        <v>0</v>
      </c>
    </row>
    <row r="296" ht="15.75" customHeight="1">
      <c r="A296" s="15"/>
      <c r="B296" s="4" t="s">
        <v>284</v>
      </c>
      <c r="C296" s="4">
        <f t="shared" ref="C296:AK296" si="546">C196/$E96</f>
        <v>0</v>
      </c>
      <c r="D296" s="4">
        <f t="shared" si="546"/>
        <v>0.5349277972</v>
      </c>
      <c r="E296" s="4">
        <f t="shared" si="546"/>
        <v>0.09471584678</v>
      </c>
      <c r="F296" s="4">
        <f t="shared" si="546"/>
        <v>0.1335079085</v>
      </c>
      <c r="G296" s="4">
        <f t="shared" si="546"/>
        <v>1.017027767</v>
      </c>
      <c r="H296" s="4">
        <f t="shared" si="546"/>
        <v>0</v>
      </c>
      <c r="I296" s="4">
        <f t="shared" si="546"/>
        <v>0</v>
      </c>
      <c r="J296" s="4">
        <f t="shared" si="546"/>
        <v>0</v>
      </c>
      <c r="K296" s="4">
        <f t="shared" si="546"/>
        <v>0.1531419357</v>
      </c>
      <c r="L296" s="4">
        <f t="shared" si="546"/>
        <v>0.5216133743</v>
      </c>
      <c r="M296" s="4">
        <f t="shared" si="546"/>
        <v>0</v>
      </c>
      <c r="N296" s="4">
        <f t="shared" si="546"/>
        <v>0.1369474901</v>
      </c>
      <c r="O296" s="4">
        <f t="shared" si="546"/>
        <v>0.1093987484</v>
      </c>
      <c r="P296" s="4">
        <f t="shared" si="546"/>
        <v>0.04520425733</v>
      </c>
      <c r="Q296" s="4">
        <f t="shared" si="546"/>
        <v>0</v>
      </c>
      <c r="R296" s="4">
        <f t="shared" si="546"/>
        <v>0</v>
      </c>
      <c r="S296" s="4">
        <f t="shared" si="546"/>
        <v>0</v>
      </c>
      <c r="T296" s="4">
        <f t="shared" si="546"/>
        <v>0</v>
      </c>
      <c r="U296" s="4">
        <f t="shared" si="546"/>
        <v>0</v>
      </c>
      <c r="V296" s="4">
        <f t="shared" si="546"/>
        <v>0.5296878672</v>
      </c>
      <c r="W296" s="4">
        <f t="shared" si="546"/>
        <v>0.1113401566</v>
      </c>
      <c r="X296" s="4">
        <f t="shared" si="546"/>
        <v>0.6770152722</v>
      </c>
      <c r="Y296" s="4">
        <f t="shared" si="546"/>
        <v>0.276476839</v>
      </c>
      <c r="Z296" s="4">
        <f t="shared" si="546"/>
        <v>1.787355978</v>
      </c>
      <c r="AA296" s="4">
        <f t="shared" si="546"/>
        <v>0.7675889135</v>
      </c>
      <c r="AB296" s="4">
        <f t="shared" si="546"/>
        <v>0.123802205</v>
      </c>
      <c r="AC296" s="4">
        <f t="shared" si="546"/>
        <v>1.604648014</v>
      </c>
      <c r="AD296" s="4">
        <f t="shared" si="546"/>
        <v>0.3842731235</v>
      </c>
      <c r="AE296" s="4">
        <f t="shared" si="546"/>
        <v>0.05299529389</v>
      </c>
      <c r="AF296" s="4">
        <f t="shared" si="546"/>
        <v>0.3998943056</v>
      </c>
      <c r="AG296" s="4">
        <f t="shared" si="546"/>
        <v>0.2371900658</v>
      </c>
      <c r="AH296" s="4">
        <f t="shared" si="546"/>
        <v>0.5999315426</v>
      </c>
      <c r="AI296" s="4">
        <f t="shared" si="546"/>
        <v>0.2451074543</v>
      </c>
      <c r="AJ296" s="4">
        <f t="shared" si="546"/>
        <v>0.1027732921</v>
      </c>
      <c r="AK296" s="4">
        <f t="shared" si="546"/>
        <v>0.6987675334</v>
      </c>
      <c r="AL296" s="4"/>
      <c r="AM296" s="4">
        <f t="shared" si="138"/>
        <v>0.3676588416</v>
      </c>
      <c r="AN296" s="4"/>
      <c r="AO296" s="4">
        <f t="shared" ref="AO296:BH296" si="547">AO196/$E96</f>
        <v>0.2376704039</v>
      </c>
      <c r="AP296" s="4">
        <f t="shared" si="547"/>
        <v>0.1689329241</v>
      </c>
      <c r="AQ296" s="4">
        <f t="shared" si="547"/>
        <v>0.1569582333</v>
      </c>
      <c r="AR296" s="4">
        <f t="shared" si="547"/>
        <v>0.1565564474</v>
      </c>
      <c r="AS296" s="4">
        <f t="shared" si="547"/>
        <v>3.078013319</v>
      </c>
      <c r="AT296" s="4">
        <f t="shared" si="547"/>
        <v>0</v>
      </c>
      <c r="AU296" s="4">
        <f t="shared" si="547"/>
        <v>1.345344348</v>
      </c>
      <c r="AV296" s="4">
        <f t="shared" si="547"/>
        <v>1.373815993</v>
      </c>
      <c r="AW296" s="4">
        <f t="shared" si="547"/>
        <v>0</v>
      </c>
      <c r="AX296" s="4">
        <f t="shared" si="547"/>
        <v>0</v>
      </c>
      <c r="AY296" s="4">
        <f t="shared" si="547"/>
        <v>0</v>
      </c>
      <c r="AZ296" s="4">
        <f t="shared" si="547"/>
        <v>0</v>
      </c>
      <c r="BA296" s="4">
        <f t="shared" si="547"/>
        <v>0</v>
      </c>
      <c r="BB296" s="4">
        <f t="shared" si="547"/>
        <v>0</v>
      </c>
      <c r="BC296" s="4">
        <f t="shared" si="547"/>
        <v>0</v>
      </c>
      <c r="BD296" s="4">
        <f t="shared" si="547"/>
        <v>0</v>
      </c>
      <c r="BE296" s="4">
        <f t="shared" si="547"/>
        <v>0</v>
      </c>
      <c r="BF296" s="4">
        <f t="shared" si="547"/>
        <v>0.2748255724</v>
      </c>
      <c r="BG296" s="4">
        <f t="shared" si="547"/>
        <v>0</v>
      </c>
      <c r="BH296" s="4">
        <f t="shared" si="547"/>
        <v>0.2371900658</v>
      </c>
      <c r="BI296" s="4"/>
      <c r="BJ296" s="4">
        <f t="shared" ref="BJ296:BV296" si="548">BJ196/$E96</f>
        <v>0.5367832993</v>
      </c>
      <c r="BK296" s="4">
        <f t="shared" si="548"/>
        <v>0</v>
      </c>
      <c r="BL296" s="4">
        <f t="shared" si="548"/>
        <v>0</v>
      </c>
      <c r="BM296" s="4">
        <f t="shared" si="548"/>
        <v>0</v>
      </c>
      <c r="BN296" s="4">
        <f t="shared" si="548"/>
        <v>0</v>
      </c>
      <c r="BO296" s="4">
        <f t="shared" si="548"/>
        <v>0.0565959909</v>
      </c>
      <c r="BP296" s="4">
        <f t="shared" si="548"/>
        <v>0</v>
      </c>
      <c r="BQ296" s="4">
        <f t="shared" si="548"/>
        <v>0</v>
      </c>
      <c r="BR296" s="4">
        <f t="shared" si="548"/>
        <v>0.04729708725</v>
      </c>
      <c r="BS296" s="4">
        <f t="shared" si="548"/>
        <v>0</v>
      </c>
      <c r="BT296" s="4">
        <f t="shared" si="548"/>
        <v>6.617453353</v>
      </c>
      <c r="BU296" s="4">
        <f t="shared" si="548"/>
        <v>12.83733988</v>
      </c>
      <c r="BV296" s="4">
        <f t="shared" si="548"/>
        <v>0.5224232972</v>
      </c>
      <c r="BW296" s="4"/>
      <c r="BX296" s="4">
        <f t="shared" ref="BX296:CG296" si="549">BX196/$E96</f>
        <v>0.2869767549</v>
      </c>
      <c r="BY296" s="4">
        <f t="shared" si="549"/>
        <v>0.2044291381</v>
      </c>
      <c r="BZ296" s="4">
        <f t="shared" si="549"/>
        <v>0.2081541815</v>
      </c>
      <c r="CA296" s="4">
        <f t="shared" si="549"/>
        <v>0.1844454703</v>
      </c>
      <c r="CB296" s="4">
        <f t="shared" si="549"/>
        <v>0.2087154116</v>
      </c>
      <c r="CC296" s="4">
        <f t="shared" si="549"/>
        <v>0.3277720637</v>
      </c>
      <c r="CD296" s="4">
        <f t="shared" si="549"/>
        <v>0.2338086463</v>
      </c>
      <c r="CE296" s="4">
        <f t="shared" si="549"/>
        <v>0</v>
      </c>
      <c r="CF296" s="4">
        <f t="shared" si="549"/>
        <v>0</v>
      </c>
      <c r="CG296" s="4">
        <f t="shared" si="549"/>
        <v>0</v>
      </c>
      <c r="CH296" s="4"/>
      <c r="CI296" s="4">
        <f t="shared" si="167"/>
        <v>0</v>
      </c>
      <c r="CJ296" s="4">
        <f t="shared" si="173"/>
        <v>0</v>
      </c>
      <c r="CK296" s="4"/>
      <c r="CL296" s="4">
        <f t="shared" ref="CL296:CN296" si="550">CL196/$E96</f>
        <v>0.04326218068</v>
      </c>
      <c r="CM296" s="4">
        <f t="shared" si="550"/>
        <v>0</v>
      </c>
      <c r="CN296" s="4">
        <f t="shared" si="550"/>
        <v>0</v>
      </c>
    </row>
    <row r="297" ht="15.75" customHeight="1">
      <c r="A297" s="15"/>
      <c r="B297" s="4" t="s">
        <v>285</v>
      </c>
      <c r="C297" s="4">
        <f t="shared" ref="C297:AK297" si="551">C197/$E97</f>
        <v>0</v>
      </c>
      <c r="D297" s="4">
        <f t="shared" si="551"/>
        <v>0.1231748554</v>
      </c>
      <c r="E297" s="4">
        <f t="shared" si="551"/>
        <v>0.1039058342</v>
      </c>
      <c r="F297" s="4">
        <f t="shared" si="551"/>
        <v>0.1278000553</v>
      </c>
      <c r="G297" s="4">
        <f t="shared" si="551"/>
        <v>0.5180137994</v>
      </c>
      <c r="H297" s="4">
        <f t="shared" si="551"/>
        <v>0</v>
      </c>
      <c r="I297" s="4">
        <f t="shared" si="551"/>
        <v>0</v>
      </c>
      <c r="J297" s="4">
        <f t="shared" si="551"/>
        <v>0</v>
      </c>
      <c r="K297" s="4">
        <f t="shared" si="551"/>
        <v>0.1326026771</v>
      </c>
      <c r="L297" s="4">
        <f t="shared" si="551"/>
        <v>0.4182050614</v>
      </c>
      <c r="M297" s="4">
        <f t="shared" si="551"/>
        <v>0</v>
      </c>
      <c r="N297" s="4">
        <f t="shared" si="551"/>
        <v>0.1215304497</v>
      </c>
      <c r="O297" s="4">
        <f t="shared" si="551"/>
        <v>0.07127656973</v>
      </c>
      <c r="P297" s="4">
        <f t="shared" si="551"/>
        <v>0</v>
      </c>
      <c r="Q297" s="4">
        <f t="shared" si="551"/>
        <v>0</v>
      </c>
      <c r="R297" s="4">
        <f t="shared" si="551"/>
        <v>0</v>
      </c>
      <c r="S297" s="4">
        <f t="shared" si="551"/>
        <v>0</v>
      </c>
      <c r="T297" s="4">
        <f t="shared" si="551"/>
        <v>0</v>
      </c>
      <c r="U297" s="4">
        <f t="shared" si="551"/>
        <v>0.01381810652</v>
      </c>
      <c r="V297" s="4">
        <f t="shared" si="551"/>
        <v>0.518133208</v>
      </c>
      <c r="W297" s="4">
        <f t="shared" si="551"/>
        <v>0.1115945558</v>
      </c>
      <c r="X297" s="4">
        <f t="shared" si="551"/>
        <v>0.185311589</v>
      </c>
      <c r="Y297" s="4">
        <f t="shared" si="551"/>
        <v>0.1718675776</v>
      </c>
      <c r="Z297" s="4">
        <f t="shared" si="551"/>
        <v>0.7032606111</v>
      </c>
      <c r="AA297" s="4">
        <f t="shared" si="551"/>
        <v>0.3677292738</v>
      </c>
      <c r="AB297" s="4">
        <f t="shared" si="551"/>
        <v>0.0789717951</v>
      </c>
      <c r="AC297" s="4">
        <f t="shared" si="551"/>
        <v>0.7341112327</v>
      </c>
      <c r="AD297" s="4">
        <f t="shared" si="551"/>
        <v>0.2171656076</v>
      </c>
      <c r="AE297" s="4">
        <f t="shared" si="551"/>
        <v>0.05514000992</v>
      </c>
      <c r="AF297" s="4">
        <f t="shared" si="551"/>
        <v>0.1525998571</v>
      </c>
      <c r="AG297" s="4">
        <f t="shared" si="551"/>
        <v>0.2166996797</v>
      </c>
      <c r="AH297" s="4">
        <f t="shared" si="551"/>
        <v>0.2796522424</v>
      </c>
      <c r="AI297" s="4">
        <f t="shared" si="551"/>
        <v>0.2346487018</v>
      </c>
      <c r="AJ297" s="4">
        <f t="shared" si="551"/>
        <v>0.05645532633</v>
      </c>
      <c r="AK297" s="4">
        <f t="shared" si="551"/>
        <v>0.4929980733</v>
      </c>
      <c r="AL297" s="4"/>
      <c r="AM297" s="4">
        <f t="shared" si="138"/>
        <v>0.2187056933</v>
      </c>
      <c r="AN297" s="4"/>
      <c r="AO297" s="4">
        <f t="shared" ref="AO297:BH297" si="552">AO197/$E97</f>
        <v>0.2205993223</v>
      </c>
      <c r="AP297" s="4">
        <f t="shared" si="552"/>
        <v>0.1177554188</v>
      </c>
      <c r="AQ297" s="4">
        <f t="shared" si="552"/>
        <v>0.163512873</v>
      </c>
      <c r="AR297" s="4">
        <f t="shared" si="552"/>
        <v>0.136735674</v>
      </c>
      <c r="AS297" s="4">
        <f t="shared" si="552"/>
        <v>7.349946747</v>
      </c>
      <c r="AT297" s="4">
        <f t="shared" si="552"/>
        <v>0</v>
      </c>
      <c r="AU297" s="4">
        <f t="shared" si="552"/>
        <v>2.484335612</v>
      </c>
      <c r="AV297" s="4">
        <f t="shared" si="552"/>
        <v>2.48368992</v>
      </c>
      <c r="AW297" s="4">
        <f t="shared" si="552"/>
        <v>0</v>
      </c>
      <c r="AX297" s="4">
        <f t="shared" si="552"/>
        <v>0</v>
      </c>
      <c r="AY297" s="4">
        <f t="shared" si="552"/>
        <v>0</v>
      </c>
      <c r="AZ297" s="4">
        <f t="shared" si="552"/>
        <v>0</v>
      </c>
      <c r="BA297" s="4">
        <f t="shared" si="552"/>
        <v>0</v>
      </c>
      <c r="BB297" s="4">
        <f t="shared" si="552"/>
        <v>0</v>
      </c>
      <c r="BC297" s="4">
        <f t="shared" si="552"/>
        <v>0</v>
      </c>
      <c r="BD297" s="4">
        <f t="shared" si="552"/>
        <v>0</v>
      </c>
      <c r="BE297" s="4">
        <f t="shared" si="552"/>
        <v>0</v>
      </c>
      <c r="BF297" s="4">
        <f t="shared" si="552"/>
        <v>0.2811933687</v>
      </c>
      <c r="BG297" s="4">
        <f t="shared" si="552"/>
        <v>0</v>
      </c>
      <c r="BH297" s="4">
        <f t="shared" si="552"/>
        <v>0.2166583159</v>
      </c>
      <c r="BI297" s="4"/>
      <c r="BJ297" s="4">
        <f t="shared" ref="BJ297:BV297" si="553">BJ197/$E97</f>
        <v>0.5126703265</v>
      </c>
      <c r="BK297" s="4">
        <f t="shared" si="553"/>
        <v>0</v>
      </c>
      <c r="BL297" s="4">
        <f t="shared" si="553"/>
        <v>0</v>
      </c>
      <c r="BM297" s="4">
        <f t="shared" si="553"/>
        <v>0</v>
      </c>
      <c r="BN297" s="4">
        <f t="shared" si="553"/>
        <v>0</v>
      </c>
      <c r="BO297" s="4">
        <f t="shared" si="553"/>
        <v>0.03552134762</v>
      </c>
      <c r="BP297" s="4">
        <f t="shared" si="553"/>
        <v>0</v>
      </c>
      <c r="BQ297" s="4">
        <f t="shared" si="553"/>
        <v>0</v>
      </c>
      <c r="BR297" s="4">
        <f t="shared" si="553"/>
        <v>0.03640715703</v>
      </c>
      <c r="BS297" s="4">
        <f t="shared" si="553"/>
        <v>0</v>
      </c>
      <c r="BT297" s="4">
        <f t="shared" si="553"/>
        <v>1.935130395</v>
      </c>
      <c r="BU297" s="4">
        <f t="shared" si="553"/>
        <v>3.498322295</v>
      </c>
      <c r="BV297" s="4">
        <f t="shared" si="553"/>
        <v>0.2590228989</v>
      </c>
      <c r="BW297" s="4"/>
      <c r="BX297" s="4">
        <f t="shared" ref="BX297:CG297" si="554">BX197/$E97</f>
        <v>0.1477961946</v>
      </c>
      <c r="BY297" s="4">
        <f t="shared" si="554"/>
        <v>0.1172892307</v>
      </c>
      <c r="BZ297" s="4">
        <f t="shared" si="554"/>
        <v>0.08397447204</v>
      </c>
      <c r="CA297" s="4">
        <f t="shared" si="554"/>
        <v>0.1626065118</v>
      </c>
      <c r="CB297" s="4">
        <f t="shared" si="554"/>
        <v>0.183664842</v>
      </c>
      <c r="CC297" s="4">
        <f t="shared" si="554"/>
        <v>0.1536906644</v>
      </c>
      <c r="CD297" s="4">
        <f t="shared" si="554"/>
        <v>0.1330748487</v>
      </c>
      <c r="CE297" s="4">
        <f t="shared" si="554"/>
        <v>0</v>
      </c>
      <c r="CF297" s="4">
        <f t="shared" si="554"/>
        <v>0</v>
      </c>
      <c r="CG297" s="4">
        <f t="shared" si="554"/>
        <v>0</v>
      </c>
      <c r="CH297" s="4"/>
      <c r="CI297" s="4">
        <f t="shared" si="167"/>
        <v>0</v>
      </c>
      <c r="CJ297" s="4">
        <f t="shared" si="173"/>
        <v>0</v>
      </c>
      <c r="CK297" s="4"/>
      <c r="CL297" s="4">
        <f t="shared" ref="CL297:CN297" si="555">CL197/$E97</f>
        <v>0.03344119136</v>
      </c>
      <c r="CM297" s="4">
        <f t="shared" si="555"/>
        <v>0</v>
      </c>
      <c r="CN297" s="4">
        <f t="shared" si="555"/>
        <v>0</v>
      </c>
    </row>
    <row r="298" ht="15.75" customHeight="1">
      <c r="A298" s="16"/>
      <c r="B298" s="4" t="s">
        <v>219</v>
      </c>
      <c r="C298" s="4">
        <f t="shared" ref="C298:AK298" si="556">C198/$E98</f>
        <v>0.05887114644</v>
      </c>
      <c r="D298" s="4">
        <f t="shared" si="556"/>
        <v>0</v>
      </c>
      <c r="E298" s="4">
        <f t="shared" si="556"/>
        <v>0.009705882443</v>
      </c>
      <c r="F298" s="4">
        <f t="shared" si="556"/>
        <v>0.003073847008</v>
      </c>
      <c r="G298" s="4">
        <f t="shared" si="556"/>
        <v>0.0121970446</v>
      </c>
      <c r="H298" s="4">
        <f t="shared" si="556"/>
        <v>0</v>
      </c>
      <c r="I298" s="4">
        <f t="shared" si="556"/>
        <v>0</v>
      </c>
      <c r="J298" s="4">
        <f t="shared" si="556"/>
        <v>0</v>
      </c>
      <c r="K298" s="4">
        <f t="shared" si="556"/>
        <v>0.03111033119</v>
      </c>
      <c r="L298" s="4">
        <f t="shared" si="556"/>
        <v>0</v>
      </c>
      <c r="M298" s="4">
        <f t="shared" si="556"/>
        <v>0.00373028944</v>
      </c>
      <c r="N298" s="4">
        <f t="shared" si="556"/>
        <v>0.004763202837</v>
      </c>
      <c r="O298" s="4">
        <f t="shared" si="556"/>
        <v>0.01867695503</v>
      </c>
      <c r="P298" s="4">
        <f t="shared" si="556"/>
        <v>0.01335288729</v>
      </c>
      <c r="Q298" s="4">
        <f t="shared" si="556"/>
        <v>0</v>
      </c>
      <c r="R298" s="4">
        <f t="shared" si="556"/>
        <v>0</v>
      </c>
      <c r="S298" s="4">
        <f t="shared" si="556"/>
        <v>0</v>
      </c>
      <c r="T298" s="4">
        <f t="shared" si="556"/>
        <v>0</v>
      </c>
      <c r="U298" s="4">
        <f t="shared" si="556"/>
        <v>0</v>
      </c>
      <c r="V298" s="4">
        <f t="shared" si="556"/>
        <v>0.01153906555</v>
      </c>
      <c r="W298" s="4">
        <f t="shared" si="556"/>
        <v>0</v>
      </c>
      <c r="X298" s="4">
        <f t="shared" si="556"/>
        <v>0.01453823301</v>
      </c>
      <c r="Y298" s="4">
        <f t="shared" si="556"/>
        <v>0.0555271623</v>
      </c>
      <c r="Z298" s="4">
        <f t="shared" si="556"/>
        <v>0.08191086212</v>
      </c>
      <c r="AA298" s="4">
        <f t="shared" si="556"/>
        <v>0.05610001282</v>
      </c>
      <c r="AB298" s="4">
        <f t="shared" si="556"/>
        <v>0.01736898734</v>
      </c>
      <c r="AC298" s="4">
        <f t="shared" si="556"/>
        <v>0.05353878097</v>
      </c>
      <c r="AD298" s="4">
        <f t="shared" si="556"/>
        <v>0</v>
      </c>
      <c r="AE298" s="4">
        <f t="shared" si="556"/>
        <v>0.03406954663</v>
      </c>
      <c r="AF298" s="4">
        <f t="shared" si="556"/>
        <v>0.02286546341</v>
      </c>
      <c r="AG298" s="4">
        <f t="shared" si="556"/>
        <v>0.2232242326</v>
      </c>
      <c r="AH298" s="4">
        <f t="shared" si="556"/>
        <v>0.008097967272</v>
      </c>
      <c r="AI298" s="4">
        <f t="shared" si="556"/>
        <v>0.05201415039</v>
      </c>
      <c r="AJ298" s="4">
        <f t="shared" si="556"/>
        <v>0.004884595515</v>
      </c>
      <c r="AK298" s="4">
        <f t="shared" si="556"/>
        <v>0.003501026306</v>
      </c>
      <c r="AL298" s="4"/>
      <c r="AM298" s="4">
        <f t="shared" si="138"/>
        <v>0.007478403628</v>
      </c>
      <c r="AN298" s="4"/>
      <c r="AO298" s="4">
        <f t="shared" ref="AO298:BH298" si="557">AO198/$E98</f>
        <v>0.005376620016</v>
      </c>
      <c r="AP298" s="4">
        <f t="shared" si="557"/>
        <v>0.02824884454</v>
      </c>
      <c r="AQ298" s="4">
        <f t="shared" si="557"/>
        <v>0.003359964941</v>
      </c>
      <c r="AR298" s="4">
        <f t="shared" si="557"/>
        <v>0.01252926101</v>
      </c>
      <c r="AS298" s="4">
        <f t="shared" si="557"/>
        <v>5.913294281</v>
      </c>
      <c r="AT298" s="4">
        <f t="shared" si="557"/>
        <v>0.008714457684</v>
      </c>
      <c r="AU298" s="4">
        <f t="shared" si="557"/>
        <v>2.976902508</v>
      </c>
      <c r="AV298" s="4">
        <f t="shared" si="557"/>
        <v>2.96805713</v>
      </c>
      <c r="AW298" s="4">
        <f t="shared" si="557"/>
        <v>0</v>
      </c>
      <c r="AX298" s="4">
        <f t="shared" si="557"/>
        <v>0.01854142548</v>
      </c>
      <c r="AY298" s="4">
        <f t="shared" si="557"/>
        <v>0.004704196775</v>
      </c>
      <c r="AZ298" s="4">
        <f t="shared" si="557"/>
        <v>0.07387958399</v>
      </c>
      <c r="BA298" s="4">
        <f t="shared" si="557"/>
        <v>0</v>
      </c>
      <c r="BB298" s="4">
        <f t="shared" si="557"/>
        <v>0</v>
      </c>
      <c r="BC298" s="4">
        <f t="shared" si="557"/>
        <v>0</v>
      </c>
      <c r="BD298" s="4">
        <f t="shared" si="557"/>
        <v>0.03899808937</v>
      </c>
      <c r="BE298" s="4">
        <f t="shared" si="557"/>
        <v>0</v>
      </c>
      <c r="BF298" s="4">
        <f t="shared" si="557"/>
        <v>0</v>
      </c>
      <c r="BG298" s="4">
        <f t="shared" si="557"/>
        <v>0</v>
      </c>
      <c r="BH298" s="4">
        <f t="shared" si="557"/>
        <v>0.008092435454</v>
      </c>
      <c r="BI298" s="4"/>
      <c r="BJ298" s="4">
        <f t="shared" ref="BJ298:BV298" si="558">BJ198/$E98</f>
        <v>0</v>
      </c>
      <c r="BK298" s="4">
        <f t="shared" si="558"/>
        <v>0.008770390513</v>
      </c>
      <c r="BL298" s="4">
        <f t="shared" si="558"/>
        <v>0</v>
      </c>
      <c r="BM298" s="4">
        <f t="shared" si="558"/>
        <v>0.003229659888</v>
      </c>
      <c r="BN298" s="4">
        <f t="shared" si="558"/>
        <v>0.004285315205</v>
      </c>
      <c r="BO298" s="4">
        <f t="shared" si="558"/>
        <v>0</v>
      </c>
      <c r="BP298" s="4">
        <f t="shared" si="558"/>
        <v>0</v>
      </c>
      <c r="BQ298" s="4">
        <f t="shared" si="558"/>
        <v>0</v>
      </c>
      <c r="BR298" s="4">
        <f t="shared" si="558"/>
        <v>0</v>
      </c>
      <c r="BS298" s="4">
        <f t="shared" si="558"/>
        <v>0</v>
      </c>
      <c r="BT298" s="4">
        <f t="shared" si="558"/>
        <v>0.1126081509</v>
      </c>
      <c r="BU298" s="4">
        <f t="shared" si="558"/>
        <v>0.1985812115</v>
      </c>
      <c r="BV298" s="4">
        <f t="shared" si="558"/>
        <v>0.04502408339</v>
      </c>
      <c r="BW298" s="4"/>
      <c r="BX298" s="4">
        <f t="shared" ref="BX298:CG298" si="559">BX198/$E98</f>
        <v>0.005825311941</v>
      </c>
      <c r="BY298" s="4">
        <f t="shared" si="559"/>
        <v>0</v>
      </c>
      <c r="BZ298" s="4">
        <f t="shared" si="559"/>
        <v>0.008996273091</v>
      </c>
      <c r="CA298" s="4">
        <f t="shared" si="559"/>
        <v>0.01147821555</v>
      </c>
      <c r="CB298" s="4">
        <f t="shared" si="559"/>
        <v>0.01185683777</v>
      </c>
      <c r="CC298" s="4">
        <f t="shared" si="559"/>
        <v>0</v>
      </c>
      <c r="CD298" s="4">
        <f t="shared" si="559"/>
        <v>0.03002578749</v>
      </c>
      <c r="CE298" s="4">
        <f t="shared" si="559"/>
        <v>0</v>
      </c>
      <c r="CF298" s="4">
        <f t="shared" si="559"/>
        <v>0</v>
      </c>
      <c r="CG298" s="4">
        <f t="shared" si="559"/>
        <v>0</v>
      </c>
      <c r="CH298" s="4"/>
      <c r="CI298" s="4">
        <f t="shared" si="167"/>
        <v>0</v>
      </c>
      <c r="CJ298" s="4">
        <f t="shared" si="173"/>
        <v>0</v>
      </c>
      <c r="CK298" s="4"/>
      <c r="CL298" s="4">
        <f t="shared" ref="CL298:CN298" si="560">CL198/$E98</f>
        <v>0</v>
      </c>
      <c r="CM298" s="4">
        <f t="shared" si="560"/>
        <v>0</v>
      </c>
      <c r="CN298" s="4">
        <f t="shared" si="560"/>
        <v>0</v>
      </c>
    </row>
    <row r="299" ht="15.75" customHeight="1">
      <c r="A299" s="21"/>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row>
    <row r="300" ht="15.75" customHeight="1">
      <c r="A300" s="21"/>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row>
    <row r="301" ht="15.75" customHeight="1">
      <c r="A301" s="21"/>
    </row>
    <row r="302" ht="15.75" customHeight="1">
      <c r="A302" s="21"/>
    </row>
    <row r="303" ht="15.75" customHeight="1">
      <c r="A303" s="21"/>
    </row>
    <row r="304" ht="15.75" customHeight="1">
      <c r="A304" s="21"/>
    </row>
    <row r="305" ht="15.75" customHeight="1">
      <c r="A305" s="21"/>
    </row>
    <row r="306" ht="15.75" customHeight="1">
      <c r="A306" s="21"/>
    </row>
    <row r="307" ht="15.75" customHeight="1">
      <c r="A307" s="21"/>
    </row>
    <row r="308" ht="15.75" customHeight="1">
      <c r="A308" s="21"/>
    </row>
    <row r="309" ht="15.75" customHeight="1">
      <c r="A309" s="21"/>
    </row>
    <row r="310" ht="15.75" customHeight="1">
      <c r="A310" s="21"/>
    </row>
    <row r="311" ht="15.75" customHeight="1">
      <c r="A311" s="21"/>
    </row>
    <row r="312" ht="15.75" customHeight="1">
      <c r="A312" s="21"/>
    </row>
    <row r="313" ht="15.75" customHeight="1">
      <c r="A313" s="21"/>
    </row>
    <row r="314" ht="15.75" customHeight="1">
      <c r="A314" s="21"/>
    </row>
    <row r="315" ht="15.75" customHeight="1">
      <c r="A315" s="21"/>
    </row>
    <row r="316" ht="15.75" customHeight="1">
      <c r="A316" s="21"/>
    </row>
    <row r="317" ht="15.75" customHeight="1">
      <c r="A317" s="21"/>
    </row>
    <row r="318" ht="15.75" customHeight="1">
      <c r="A318" s="21"/>
    </row>
    <row r="319" ht="15.75" customHeight="1">
      <c r="A319" s="21"/>
    </row>
    <row r="320" ht="15.75" customHeight="1">
      <c r="A320" s="21"/>
    </row>
    <row r="321" ht="15.75" customHeight="1">
      <c r="A321" s="21"/>
    </row>
    <row r="322" ht="15.75" customHeight="1">
      <c r="A322" s="21"/>
    </row>
    <row r="323" ht="15.75" customHeight="1">
      <c r="A323" s="21"/>
    </row>
    <row r="324" ht="15.75" customHeight="1">
      <c r="A324" s="21"/>
    </row>
    <row r="325" ht="15.75" customHeight="1">
      <c r="A325" s="21"/>
    </row>
    <row r="326" ht="15.75" customHeight="1">
      <c r="A326" s="21"/>
    </row>
    <row r="327" ht="15.75" customHeight="1">
      <c r="A327" s="21"/>
    </row>
    <row r="328" ht="15.75" customHeight="1">
      <c r="A328" s="21"/>
    </row>
    <row r="329" ht="15.75" customHeight="1">
      <c r="A329" s="21"/>
    </row>
    <row r="330" ht="15.75" customHeight="1">
      <c r="A330" s="21"/>
    </row>
    <row r="331" ht="15.75" customHeight="1">
      <c r="A331" s="21"/>
    </row>
    <row r="332" ht="15.75" customHeight="1">
      <c r="A332" s="21"/>
    </row>
    <row r="333" ht="15.75" customHeight="1">
      <c r="A333" s="21"/>
    </row>
    <row r="334" ht="15.75" customHeight="1">
      <c r="A334" s="21"/>
    </row>
    <row r="335" ht="15.75" customHeight="1">
      <c r="A335" s="21"/>
    </row>
    <row r="336" ht="15.75" customHeight="1">
      <c r="A336" s="21"/>
    </row>
    <row r="337" ht="15.75" customHeight="1">
      <c r="A337" s="21"/>
    </row>
    <row r="338" ht="15.75" customHeight="1">
      <c r="A338" s="21"/>
    </row>
    <row r="339" ht="15.75" customHeight="1">
      <c r="A339" s="21"/>
    </row>
    <row r="340" ht="15.75" customHeight="1">
      <c r="A340" s="21"/>
    </row>
    <row r="341" ht="15.75" customHeight="1">
      <c r="A341" s="21"/>
    </row>
    <row r="342" ht="15.75" customHeight="1">
      <c r="A342" s="21"/>
    </row>
    <row r="343" ht="15.75" customHeight="1">
      <c r="A343" s="21"/>
    </row>
    <row r="344" ht="15.75" customHeight="1">
      <c r="A344" s="21"/>
    </row>
    <row r="345" ht="15.75" customHeight="1">
      <c r="A345" s="21"/>
    </row>
    <row r="346" ht="15.75" customHeight="1">
      <c r="A346" s="21"/>
    </row>
    <row r="347" ht="15.75" customHeight="1">
      <c r="A347" s="21"/>
    </row>
    <row r="348" ht="15.75" customHeight="1">
      <c r="A348" s="21"/>
    </row>
    <row r="349" ht="15.75" customHeight="1">
      <c r="A349" s="21"/>
    </row>
    <row r="350" ht="15.75" customHeight="1">
      <c r="A350" s="21"/>
    </row>
    <row r="351" ht="15.75" customHeight="1">
      <c r="A351" s="21"/>
    </row>
    <row r="352" ht="15.75" customHeight="1">
      <c r="A352" s="21"/>
    </row>
    <row r="353" ht="15.75" customHeight="1">
      <c r="A353" s="21"/>
    </row>
    <row r="354" ht="15.75" customHeight="1">
      <c r="A354" s="21"/>
    </row>
    <row r="355" ht="15.75" customHeight="1">
      <c r="A355" s="21"/>
    </row>
    <row r="356" ht="15.75" customHeight="1">
      <c r="A356" s="21"/>
    </row>
    <row r="357" ht="15.75" customHeight="1">
      <c r="A357" s="21"/>
    </row>
    <row r="358" ht="15.75" customHeight="1">
      <c r="A358" s="21"/>
    </row>
    <row r="359" ht="15.75" customHeight="1">
      <c r="A359" s="21"/>
    </row>
    <row r="360" ht="15.75" customHeight="1">
      <c r="A360" s="21"/>
    </row>
    <row r="361" ht="15.75" customHeight="1">
      <c r="A361" s="21"/>
    </row>
    <row r="362" ht="15.75" customHeight="1">
      <c r="A362" s="21"/>
    </row>
    <row r="363" ht="15.75" customHeight="1">
      <c r="A363" s="21"/>
    </row>
    <row r="364" ht="15.75" customHeight="1">
      <c r="A364" s="21"/>
    </row>
    <row r="365" ht="15.75" customHeight="1">
      <c r="A365" s="21"/>
    </row>
    <row r="366" ht="15.75" customHeight="1">
      <c r="A366" s="21"/>
    </row>
    <row r="367" ht="15.75" customHeight="1">
      <c r="A367" s="21"/>
    </row>
    <row r="368" ht="15.75" customHeight="1">
      <c r="A368" s="21"/>
    </row>
    <row r="369" ht="15.75" customHeight="1">
      <c r="A369" s="21"/>
    </row>
    <row r="370" ht="15.75" customHeight="1">
      <c r="A370" s="21"/>
    </row>
    <row r="371" ht="15.75" customHeight="1">
      <c r="A371" s="21"/>
    </row>
    <row r="372" ht="15.75" customHeight="1">
      <c r="A372" s="21"/>
    </row>
    <row r="373" ht="15.75" customHeight="1">
      <c r="A373" s="21"/>
    </row>
    <row r="374" ht="15.75" customHeight="1">
      <c r="A374" s="21"/>
    </row>
    <row r="375" ht="15.75" customHeight="1">
      <c r="A375" s="21"/>
    </row>
    <row r="376" ht="15.75" customHeight="1">
      <c r="A376" s="21"/>
    </row>
    <row r="377" ht="15.75" customHeight="1">
      <c r="A377" s="21"/>
    </row>
    <row r="378" ht="15.75" customHeight="1">
      <c r="A378" s="21"/>
    </row>
    <row r="379" ht="15.75" customHeight="1">
      <c r="A379" s="21"/>
    </row>
    <row r="380" ht="15.75" customHeight="1">
      <c r="A380" s="21"/>
    </row>
    <row r="381" ht="15.75" customHeight="1">
      <c r="A381" s="21"/>
    </row>
    <row r="382" ht="15.75" customHeight="1">
      <c r="A382" s="21"/>
    </row>
    <row r="383" ht="15.75" customHeight="1">
      <c r="A383" s="21"/>
    </row>
    <row r="384" ht="15.75" customHeight="1">
      <c r="A384" s="21"/>
    </row>
    <row r="385" ht="15.75" customHeight="1">
      <c r="A385" s="21"/>
    </row>
    <row r="386" ht="15.75" customHeight="1">
      <c r="A386" s="21"/>
    </row>
    <row r="387" ht="15.75" customHeight="1">
      <c r="A387" s="21"/>
    </row>
    <row r="388" ht="15.75" customHeight="1">
      <c r="A388" s="21"/>
    </row>
    <row r="389" ht="15.75" customHeight="1">
      <c r="A389" s="21"/>
    </row>
    <row r="390" ht="15.75" customHeight="1">
      <c r="A390" s="21"/>
    </row>
    <row r="391" ht="15.75" customHeight="1">
      <c r="A391" s="21"/>
    </row>
    <row r="392" ht="15.75" customHeight="1">
      <c r="A392" s="21"/>
    </row>
    <row r="393" ht="15.75" customHeight="1">
      <c r="A393" s="21"/>
    </row>
    <row r="394" ht="15.75" customHeight="1">
      <c r="A394" s="21"/>
    </row>
    <row r="395" ht="15.75" customHeight="1">
      <c r="A395" s="21"/>
    </row>
    <row r="396" ht="15.75" customHeight="1">
      <c r="A396" s="21"/>
    </row>
    <row r="397" ht="15.75" customHeight="1">
      <c r="A397" s="21"/>
    </row>
    <row r="398" ht="15.75" customHeight="1">
      <c r="A398" s="21"/>
    </row>
    <row r="399" ht="15.75" customHeight="1">
      <c r="A399" s="21"/>
    </row>
    <row r="400" ht="15.75" customHeight="1">
      <c r="A400" s="21"/>
    </row>
    <row r="401" ht="15.75" customHeight="1">
      <c r="A401" s="21"/>
    </row>
    <row r="402" ht="15.75" customHeight="1">
      <c r="A402" s="21"/>
    </row>
    <row r="403" ht="15.75" customHeight="1">
      <c r="A403" s="21"/>
    </row>
    <row r="404" ht="15.75" customHeight="1">
      <c r="A404" s="21"/>
    </row>
    <row r="405" ht="15.75" customHeight="1">
      <c r="A405" s="21"/>
    </row>
    <row r="406" ht="15.75" customHeight="1">
      <c r="A406" s="21"/>
    </row>
    <row r="407" ht="15.75" customHeight="1">
      <c r="A407" s="21"/>
    </row>
    <row r="408" ht="15.75" customHeight="1">
      <c r="A408" s="21"/>
    </row>
    <row r="409" ht="15.75" customHeight="1">
      <c r="A409" s="21"/>
    </row>
    <row r="410" ht="15.75" customHeight="1">
      <c r="A410" s="21"/>
    </row>
    <row r="411" ht="15.75" customHeight="1">
      <c r="A411" s="21"/>
    </row>
    <row r="412" ht="15.75" customHeight="1">
      <c r="A412" s="21"/>
    </row>
    <row r="413" ht="15.75" customHeight="1">
      <c r="A413" s="21"/>
    </row>
    <row r="414" ht="15.75" customHeight="1">
      <c r="A414" s="21"/>
    </row>
    <row r="415" ht="15.75" customHeight="1">
      <c r="A415" s="21"/>
    </row>
    <row r="416" ht="15.75" customHeight="1">
      <c r="A416" s="21"/>
    </row>
    <row r="417" ht="15.75" customHeight="1">
      <c r="A417" s="21"/>
    </row>
    <row r="418" ht="15.75" customHeight="1">
      <c r="A418" s="21"/>
    </row>
    <row r="419" ht="15.75" customHeight="1">
      <c r="A419" s="21"/>
    </row>
    <row r="420" ht="15.75" customHeight="1">
      <c r="A420" s="21"/>
    </row>
    <row r="421" ht="15.75" customHeight="1">
      <c r="A421" s="21"/>
    </row>
    <row r="422" ht="15.75" customHeight="1">
      <c r="A422" s="21"/>
    </row>
    <row r="423" ht="15.75" customHeight="1">
      <c r="A423" s="21"/>
    </row>
    <row r="424" ht="15.75" customHeight="1">
      <c r="A424" s="21"/>
    </row>
    <row r="425" ht="15.75" customHeight="1">
      <c r="A425" s="21"/>
    </row>
    <row r="426" ht="15.75" customHeight="1">
      <c r="A426" s="21"/>
    </row>
    <row r="427" ht="15.75" customHeight="1">
      <c r="A427" s="21"/>
    </row>
    <row r="428" ht="15.75" customHeight="1">
      <c r="A428" s="21"/>
    </row>
    <row r="429" ht="15.75" customHeight="1">
      <c r="A429" s="21"/>
    </row>
    <row r="430" ht="15.75" customHeight="1">
      <c r="A430" s="21"/>
    </row>
    <row r="431" ht="15.75" customHeight="1">
      <c r="A431" s="21"/>
    </row>
    <row r="432" ht="15.75" customHeight="1">
      <c r="A432" s="21"/>
    </row>
    <row r="433" ht="15.75" customHeight="1">
      <c r="A433" s="21"/>
    </row>
    <row r="434" ht="15.75" customHeight="1">
      <c r="A434" s="21"/>
    </row>
    <row r="435" ht="15.75" customHeight="1">
      <c r="A435" s="21"/>
    </row>
    <row r="436" ht="15.75" customHeight="1">
      <c r="A436" s="21"/>
    </row>
    <row r="437" ht="15.75" customHeight="1">
      <c r="A437" s="21"/>
    </row>
    <row r="438" ht="15.75" customHeight="1">
      <c r="A438" s="21"/>
    </row>
    <row r="439" ht="15.75" customHeight="1">
      <c r="A439" s="21"/>
    </row>
    <row r="440" ht="15.75" customHeight="1">
      <c r="A440" s="21"/>
    </row>
    <row r="441" ht="15.75" customHeight="1">
      <c r="A441" s="21"/>
    </row>
    <row r="442" ht="15.75" customHeight="1">
      <c r="A442" s="21"/>
    </row>
    <row r="443" ht="15.75" customHeight="1">
      <c r="A443" s="21"/>
    </row>
    <row r="444" ht="15.75" customHeight="1">
      <c r="A444" s="21"/>
    </row>
    <row r="445" ht="15.75" customHeight="1">
      <c r="A445" s="21"/>
    </row>
    <row r="446" ht="15.75" customHeight="1">
      <c r="A446" s="21"/>
    </row>
    <row r="447" ht="15.75" customHeight="1">
      <c r="A447" s="21"/>
    </row>
    <row r="448" ht="15.75" customHeight="1">
      <c r="A448" s="21"/>
    </row>
    <row r="449" ht="15.75" customHeight="1">
      <c r="A449" s="21"/>
    </row>
    <row r="450" ht="15.75" customHeight="1">
      <c r="A450" s="21"/>
    </row>
    <row r="451" ht="15.75" customHeight="1">
      <c r="A451" s="21"/>
    </row>
    <row r="452" ht="15.75" customHeight="1">
      <c r="A452" s="21"/>
    </row>
    <row r="453" ht="15.75" customHeight="1">
      <c r="A453" s="21"/>
    </row>
    <row r="454" ht="15.75" customHeight="1">
      <c r="A454" s="21"/>
    </row>
    <row r="455" ht="15.75" customHeight="1">
      <c r="A455" s="21"/>
    </row>
    <row r="456" ht="15.75" customHeight="1">
      <c r="A456" s="21"/>
    </row>
    <row r="457" ht="15.75" customHeight="1">
      <c r="A457" s="21"/>
    </row>
    <row r="458" ht="15.75" customHeight="1">
      <c r="A458" s="21"/>
    </row>
    <row r="459" ht="15.75" customHeight="1">
      <c r="A459" s="21"/>
    </row>
    <row r="460" ht="15.75" customHeight="1">
      <c r="A460" s="21"/>
    </row>
    <row r="461" ht="15.75" customHeight="1">
      <c r="A461" s="21"/>
    </row>
    <row r="462" ht="15.75" customHeight="1">
      <c r="A462" s="21"/>
    </row>
    <row r="463" ht="15.75" customHeight="1">
      <c r="A463" s="21"/>
    </row>
    <row r="464" ht="15.75" customHeight="1">
      <c r="A464" s="21"/>
    </row>
    <row r="465" ht="15.75" customHeight="1">
      <c r="A465" s="21"/>
    </row>
    <row r="466" ht="15.75" customHeight="1">
      <c r="A466" s="21"/>
    </row>
    <row r="467" ht="15.75" customHeight="1">
      <c r="A467" s="21"/>
    </row>
    <row r="468" ht="15.75" customHeight="1">
      <c r="A468" s="21"/>
    </row>
    <row r="469" ht="15.75" customHeight="1">
      <c r="A469" s="21"/>
    </row>
    <row r="470" ht="15.75" customHeight="1">
      <c r="A470" s="21"/>
    </row>
    <row r="471" ht="15.75" customHeight="1">
      <c r="A471" s="21"/>
    </row>
    <row r="472" ht="15.75" customHeight="1">
      <c r="A472" s="21"/>
    </row>
    <row r="473" ht="15.75" customHeight="1">
      <c r="A473" s="21"/>
    </row>
    <row r="474" ht="15.75" customHeight="1">
      <c r="A474" s="21"/>
    </row>
    <row r="475" ht="15.75" customHeight="1">
      <c r="A475" s="21"/>
    </row>
    <row r="476" ht="15.75" customHeight="1">
      <c r="A476" s="21"/>
    </row>
    <row r="477" ht="15.75" customHeight="1">
      <c r="A477" s="21"/>
    </row>
    <row r="478" ht="15.75" customHeight="1">
      <c r="A478" s="21"/>
    </row>
    <row r="479" ht="15.75" customHeight="1">
      <c r="A479" s="21"/>
    </row>
    <row r="480" ht="15.75" customHeight="1">
      <c r="A480" s="21"/>
    </row>
    <row r="481" ht="15.75" customHeight="1">
      <c r="A481" s="21"/>
    </row>
    <row r="482" ht="15.75" customHeight="1">
      <c r="A482" s="21"/>
    </row>
    <row r="483" ht="15.75" customHeight="1">
      <c r="A483" s="21"/>
    </row>
    <row r="484" ht="15.75" customHeight="1">
      <c r="A484" s="21"/>
    </row>
    <row r="485" ht="15.75" customHeight="1">
      <c r="A485" s="21"/>
    </row>
    <row r="486" ht="15.75" customHeight="1">
      <c r="A486" s="21"/>
    </row>
    <row r="487" ht="15.75" customHeight="1">
      <c r="A487" s="21"/>
    </row>
    <row r="488" ht="15.75" customHeight="1">
      <c r="A488" s="21"/>
    </row>
    <row r="489" ht="15.75" customHeight="1">
      <c r="A489" s="21"/>
    </row>
    <row r="490" ht="15.75" customHeight="1">
      <c r="A490" s="21"/>
    </row>
    <row r="491" ht="15.75" customHeight="1">
      <c r="A491" s="21"/>
    </row>
    <row r="492" ht="15.75" customHeight="1">
      <c r="A492" s="21"/>
    </row>
    <row r="493" ht="15.75" customHeight="1">
      <c r="A493" s="21"/>
    </row>
    <row r="494" ht="15.75" customHeight="1">
      <c r="A494" s="21"/>
    </row>
    <row r="495" ht="15.75" customHeight="1">
      <c r="A495" s="21"/>
    </row>
    <row r="496" ht="15.75" customHeight="1">
      <c r="A496" s="21"/>
    </row>
    <row r="497" ht="15.75" customHeight="1">
      <c r="A497" s="21"/>
    </row>
    <row r="498" ht="15.75" customHeight="1">
      <c r="A498" s="21"/>
    </row>
    <row r="499" ht="15.75" customHeight="1">
      <c r="A499" s="21"/>
    </row>
    <row r="500" ht="15.75" customHeight="1">
      <c r="A500" s="21"/>
    </row>
    <row r="501" ht="15.75" customHeight="1">
      <c r="A501" s="21"/>
    </row>
    <row r="502" ht="15.75" customHeight="1">
      <c r="A502" s="21"/>
    </row>
    <row r="503" ht="15.75" customHeight="1">
      <c r="A503" s="21"/>
    </row>
    <row r="504" ht="15.75" customHeight="1">
      <c r="A504" s="21"/>
    </row>
    <row r="505" ht="15.75" customHeight="1">
      <c r="A505" s="21"/>
    </row>
    <row r="506" ht="15.75" customHeight="1">
      <c r="A506" s="21"/>
    </row>
    <row r="507" ht="15.75" customHeight="1">
      <c r="A507" s="21"/>
    </row>
    <row r="508" ht="15.75" customHeight="1">
      <c r="A508" s="21"/>
    </row>
    <row r="509" ht="15.75" customHeight="1">
      <c r="A509" s="21"/>
    </row>
    <row r="510" ht="15.75" customHeight="1">
      <c r="A510" s="21"/>
    </row>
    <row r="511" ht="15.75" customHeight="1">
      <c r="A511" s="21"/>
    </row>
    <row r="512" ht="15.75" customHeight="1">
      <c r="A512" s="21"/>
    </row>
    <row r="513" ht="15.75" customHeight="1">
      <c r="A513" s="21"/>
    </row>
    <row r="514" ht="15.75" customHeight="1">
      <c r="A514" s="21"/>
    </row>
    <row r="515" ht="15.75" customHeight="1">
      <c r="A515" s="21"/>
    </row>
    <row r="516" ht="15.75" customHeight="1">
      <c r="A516" s="21"/>
    </row>
    <row r="517" ht="15.75" customHeight="1">
      <c r="A517" s="21"/>
    </row>
    <row r="518" ht="15.75" customHeight="1">
      <c r="A518" s="21"/>
    </row>
    <row r="519" ht="15.75" customHeight="1">
      <c r="A519" s="21"/>
    </row>
    <row r="520" ht="15.75" customHeight="1">
      <c r="A520" s="21"/>
    </row>
    <row r="521" ht="15.75" customHeight="1">
      <c r="A521" s="21"/>
    </row>
    <row r="522" ht="15.75" customHeight="1">
      <c r="A522" s="21"/>
    </row>
    <row r="523" ht="15.75" customHeight="1">
      <c r="A523" s="21"/>
    </row>
    <row r="524" ht="15.75" customHeight="1">
      <c r="A524" s="21"/>
    </row>
    <row r="525" ht="15.75" customHeight="1">
      <c r="A525" s="21"/>
    </row>
    <row r="526" ht="15.75" customHeight="1">
      <c r="A526" s="21"/>
    </row>
    <row r="527" ht="15.75" customHeight="1">
      <c r="A527" s="21"/>
    </row>
    <row r="528" ht="15.75" customHeight="1">
      <c r="A528" s="21"/>
    </row>
    <row r="529" ht="15.75" customHeight="1">
      <c r="A529" s="21"/>
    </row>
    <row r="530" ht="15.75" customHeight="1">
      <c r="A530" s="21"/>
    </row>
    <row r="531" ht="15.75" customHeight="1">
      <c r="A531" s="21"/>
    </row>
    <row r="532" ht="15.75" customHeight="1">
      <c r="A532" s="21"/>
    </row>
    <row r="533" ht="15.75" customHeight="1">
      <c r="A533" s="21"/>
    </row>
    <row r="534" ht="15.75" customHeight="1">
      <c r="A534" s="21"/>
    </row>
    <row r="535" ht="15.75" customHeight="1">
      <c r="A535" s="21"/>
    </row>
    <row r="536" ht="15.75" customHeight="1">
      <c r="A536" s="21"/>
    </row>
    <row r="537" ht="15.75" customHeight="1">
      <c r="A537" s="21"/>
    </row>
    <row r="538" ht="15.75" customHeight="1">
      <c r="A538" s="21"/>
    </row>
    <row r="539" ht="15.75" customHeight="1">
      <c r="A539" s="21"/>
    </row>
    <row r="540" ht="15.75" customHeight="1">
      <c r="A540" s="21"/>
    </row>
    <row r="541" ht="15.75" customHeight="1">
      <c r="A541" s="21"/>
    </row>
    <row r="542" ht="15.75" customHeight="1">
      <c r="A542" s="21"/>
    </row>
    <row r="543" ht="15.75" customHeight="1">
      <c r="A543" s="21"/>
    </row>
    <row r="544" ht="15.75" customHeight="1">
      <c r="A544" s="21"/>
    </row>
    <row r="545" ht="15.75" customHeight="1">
      <c r="A545" s="21"/>
    </row>
    <row r="546" ht="15.75" customHeight="1">
      <c r="A546" s="21"/>
    </row>
    <row r="547" ht="15.75" customHeight="1">
      <c r="A547" s="21"/>
    </row>
    <row r="548" ht="15.75" customHeight="1">
      <c r="A548" s="21"/>
    </row>
    <row r="549" ht="15.75" customHeight="1">
      <c r="A549" s="21"/>
    </row>
    <row r="550" ht="15.75" customHeight="1">
      <c r="A550" s="21"/>
    </row>
    <row r="551" ht="15.75" customHeight="1">
      <c r="A551" s="21"/>
    </row>
    <row r="552" ht="15.75" customHeight="1">
      <c r="A552" s="21"/>
    </row>
    <row r="553" ht="15.75" customHeight="1">
      <c r="A553" s="21"/>
    </row>
    <row r="554" ht="15.75" customHeight="1">
      <c r="A554" s="21"/>
    </row>
    <row r="555" ht="15.75" customHeight="1">
      <c r="A555" s="21"/>
    </row>
    <row r="556" ht="15.75" customHeight="1">
      <c r="A556" s="21"/>
    </row>
    <row r="557" ht="15.75" customHeight="1">
      <c r="A557" s="21"/>
    </row>
    <row r="558" ht="15.75" customHeight="1">
      <c r="A558" s="21"/>
    </row>
    <row r="559" ht="15.75" customHeight="1">
      <c r="A559" s="21"/>
    </row>
    <row r="560" ht="15.75" customHeight="1">
      <c r="A560" s="21"/>
    </row>
    <row r="561" ht="15.75" customHeight="1">
      <c r="A561" s="21"/>
    </row>
    <row r="562" ht="15.75" customHeight="1">
      <c r="A562" s="21"/>
    </row>
    <row r="563" ht="15.75" customHeight="1">
      <c r="A563" s="21"/>
    </row>
    <row r="564" ht="15.75" customHeight="1">
      <c r="A564" s="21"/>
    </row>
    <row r="565" ht="15.75" customHeight="1">
      <c r="A565" s="21"/>
    </row>
    <row r="566" ht="15.75" customHeight="1">
      <c r="A566" s="21"/>
    </row>
    <row r="567" ht="15.75" customHeight="1">
      <c r="A567" s="21"/>
    </row>
    <row r="568" ht="15.75" customHeight="1">
      <c r="A568" s="21"/>
    </row>
    <row r="569" ht="15.75" customHeight="1">
      <c r="A569" s="21"/>
    </row>
    <row r="570" ht="15.75" customHeight="1">
      <c r="A570" s="21"/>
    </row>
    <row r="571" ht="15.75" customHeight="1">
      <c r="A571" s="21"/>
    </row>
    <row r="572" ht="15.75" customHeight="1">
      <c r="A572" s="21"/>
    </row>
    <row r="573" ht="15.75" customHeight="1">
      <c r="A573" s="21"/>
    </row>
    <row r="574" ht="15.75" customHeight="1">
      <c r="A574" s="21"/>
    </row>
    <row r="575" ht="15.75" customHeight="1">
      <c r="A575" s="21"/>
    </row>
    <row r="576" ht="15.75" customHeight="1">
      <c r="A576" s="21"/>
    </row>
    <row r="577" ht="15.75" customHeight="1">
      <c r="A577" s="21"/>
    </row>
    <row r="578" ht="15.75" customHeight="1">
      <c r="A578" s="21"/>
    </row>
    <row r="579" ht="15.75" customHeight="1">
      <c r="A579" s="21"/>
    </row>
    <row r="580" ht="15.75" customHeight="1">
      <c r="A580" s="21"/>
    </row>
    <row r="581" ht="15.75" customHeight="1">
      <c r="A581" s="21"/>
    </row>
    <row r="582" ht="15.75" customHeight="1">
      <c r="A582" s="21"/>
    </row>
    <row r="583" ht="15.75" customHeight="1">
      <c r="A583" s="21"/>
    </row>
    <row r="584" ht="15.75" customHeight="1">
      <c r="A584" s="21"/>
    </row>
    <row r="585" ht="15.75" customHeight="1">
      <c r="A585" s="21"/>
    </row>
    <row r="586" ht="15.75" customHeight="1">
      <c r="A586" s="21"/>
    </row>
    <row r="587" ht="15.75" customHeight="1">
      <c r="A587" s="21"/>
    </row>
    <row r="588" ht="15.75" customHeight="1">
      <c r="A588" s="21"/>
    </row>
    <row r="589" ht="15.75" customHeight="1">
      <c r="A589" s="21"/>
    </row>
    <row r="590" ht="15.75" customHeight="1">
      <c r="A590" s="21"/>
    </row>
    <row r="591" ht="15.75" customHeight="1">
      <c r="A591" s="21"/>
    </row>
    <row r="592" ht="15.75" customHeight="1">
      <c r="A592" s="21"/>
    </row>
    <row r="593" ht="15.75" customHeight="1">
      <c r="A593" s="21"/>
    </row>
    <row r="594" ht="15.75" customHeight="1">
      <c r="A594" s="21"/>
    </row>
    <row r="595" ht="15.75" customHeight="1">
      <c r="A595" s="21"/>
    </row>
    <row r="596" ht="15.75" customHeight="1">
      <c r="A596" s="21"/>
    </row>
    <row r="597" ht="15.75" customHeight="1">
      <c r="A597" s="21"/>
    </row>
    <row r="598" ht="15.75" customHeight="1">
      <c r="A598" s="21"/>
    </row>
    <row r="599" ht="15.75" customHeight="1">
      <c r="A599" s="21"/>
    </row>
    <row r="600" ht="15.75" customHeight="1">
      <c r="A600" s="21"/>
    </row>
    <row r="601" ht="15.75" customHeight="1">
      <c r="A601" s="21"/>
    </row>
    <row r="602" ht="15.75" customHeight="1">
      <c r="A602" s="21"/>
    </row>
    <row r="603" ht="15.75" customHeight="1">
      <c r="A603" s="21"/>
    </row>
    <row r="604" ht="15.75" customHeight="1">
      <c r="A604" s="21"/>
    </row>
    <row r="605" ht="15.75" customHeight="1">
      <c r="A605" s="21"/>
    </row>
    <row r="606" ht="15.75" customHeight="1">
      <c r="A606" s="21"/>
    </row>
    <row r="607" ht="15.75" customHeight="1">
      <c r="A607" s="21"/>
    </row>
    <row r="608" ht="15.75" customHeight="1">
      <c r="A608" s="21"/>
    </row>
    <row r="609" ht="15.75" customHeight="1">
      <c r="A609" s="21"/>
    </row>
    <row r="610" ht="15.75" customHeight="1">
      <c r="A610" s="21"/>
    </row>
    <row r="611" ht="15.75" customHeight="1">
      <c r="A611" s="21"/>
    </row>
    <row r="612" ht="15.75" customHeight="1">
      <c r="A612" s="21"/>
    </row>
    <row r="613" ht="15.75" customHeight="1">
      <c r="A613" s="21"/>
    </row>
    <row r="614" ht="15.75" customHeight="1">
      <c r="A614" s="21"/>
    </row>
    <row r="615" ht="15.75" customHeight="1">
      <c r="A615" s="21"/>
    </row>
    <row r="616" ht="15.75" customHeight="1">
      <c r="A616" s="21"/>
    </row>
    <row r="617" ht="15.75" customHeight="1">
      <c r="A617" s="21"/>
    </row>
    <row r="618" ht="15.75" customHeight="1">
      <c r="A618" s="21"/>
    </row>
    <row r="619" ht="15.75" customHeight="1">
      <c r="A619" s="21"/>
    </row>
    <row r="620" ht="15.75" customHeight="1">
      <c r="A620" s="21"/>
    </row>
    <row r="621" ht="15.75" customHeight="1">
      <c r="A621" s="21"/>
    </row>
    <row r="622" ht="15.75" customHeight="1">
      <c r="A622" s="21"/>
    </row>
    <row r="623" ht="15.75" customHeight="1">
      <c r="A623" s="21"/>
    </row>
    <row r="624" ht="15.75" customHeight="1">
      <c r="A624" s="21"/>
    </row>
    <row r="625" ht="15.75" customHeight="1">
      <c r="A625" s="21"/>
    </row>
    <row r="626" ht="15.75" customHeight="1">
      <c r="A626" s="21"/>
    </row>
    <row r="627" ht="15.75" customHeight="1">
      <c r="A627" s="21"/>
    </row>
    <row r="628" ht="15.75" customHeight="1">
      <c r="A628" s="21"/>
    </row>
    <row r="629" ht="15.75" customHeight="1">
      <c r="A629" s="21"/>
    </row>
    <row r="630" ht="15.75" customHeight="1">
      <c r="A630" s="21"/>
    </row>
    <row r="631" ht="15.75" customHeight="1">
      <c r="A631" s="21"/>
    </row>
    <row r="632" ht="15.75" customHeight="1">
      <c r="A632" s="21"/>
    </row>
    <row r="633" ht="15.75" customHeight="1">
      <c r="A633" s="21"/>
    </row>
    <row r="634" ht="15.75" customHeight="1">
      <c r="A634" s="21"/>
    </row>
    <row r="635" ht="15.75" customHeight="1">
      <c r="A635" s="21"/>
    </row>
    <row r="636" ht="15.75" customHeight="1">
      <c r="A636" s="21"/>
    </row>
    <row r="637" ht="15.75" customHeight="1">
      <c r="A637" s="21"/>
    </row>
    <row r="638" ht="15.75" customHeight="1">
      <c r="A638" s="21"/>
    </row>
    <row r="639" ht="15.75" customHeight="1">
      <c r="A639" s="21"/>
    </row>
    <row r="640" ht="15.75" customHeight="1">
      <c r="A640" s="21"/>
    </row>
    <row r="641" ht="15.75" customHeight="1">
      <c r="A641" s="21"/>
    </row>
    <row r="642" ht="15.75" customHeight="1">
      <c r="A642" s="21"/>
    </row>
    <row r="643" ht="15.75" customHeight="1">
      <c r="A643" s="21"/>
    </row>
    <row r="644" ht="15.75" customHeight="1">
      <c r="A644" s="21"/>
    </row>
    <row r="645" ht="15.75" customHeight="1">
      <c r="A645" s="21"/>
    </row>
    <row r="646" ht="15.75" customHeight="1">
      <c r="A646" s="21"/>
    </row>
    <row r="647" ht="15.75" customHeight="1">
      <c r="A647" s="21"/>
    </row>
    <row r="648" ht="15.75" customHeight="1">
      <c r="A648" s="21"/>
    </row>
    <row r="649" ht="15.75" customHeight="1">
      <c r="A649" s="21"/>
    </row>
    <row r="650" ht="15.75" customHeight="1">
      <c r="A650" s="21"/>
    </row>
    <row r="651" ht="15.75" customHeight="1">
      <c r="A651" s="21"/>
    </row>
    <row r="652" ht="15.75" customHeight="1">
      <c r="A652" s="21"/>
    </row>
    <row r="653" ht="15.75" customHeight="1">
      <c r="A653" s="21"/>
    </row>
    <row r="654" ht="15.75" customHeight="1">
      <c r="A654" s="21"/>
    </row>
    <row r="655" ht="15.75" customHeight="1">
      <c r="A655" s="21"/>
    </row>
    <row r="656" ht="15.75" customHeight="1">
      <c r="A656" s="21"/>
    </row>
    <row r="657" ht="15.75" customHeight="1">
      <c r="A657" s="21"/>
    </row>
    <row r="658" ht="15.75" customHeight="1">
      <c r="A658" s="21"/>
    </row>
    <row r="659" ht="15.75" customHeight="1">
      <c r="A659" s="21"/>
    </row>
    <row r="660" ht="15.75" customHeight="1">
      <c r="A660" s="21"/>
    </row>
    <row r="661" ht="15.75" customHeight="1">
      <c r="A661" s="21"/>
    </row>
    <row r="662" ht="15.75" customHeight="1">
      <c r="A662" s="21"/>
    </row>
    <row r="663" ht="15.75" customHeight="1">
      <c r="A663" s="21"/>
    </row>
    <row r="664" ht="15.75" customHeight="1">
      <c r="A664" s="21"/>
    </row>
    <row r="665" ht="15.75" customHeight="1">
      <c r="A665" s="21"/>
    </row>
    <row r="666" ht="15.75" customHeight="1">
      <c r="A666" s="21"/>
    </row>
    <row r="667" ht="15.75" customHeight="1">
      <c r="A667" s="21"/>
    </row>
    <row r="668" ht="15.75" customHeight="1">
      <c r="A668" s="21"/>
    </row>
    <row r="669" ht="15.75" customHeight="1">
      <c r="A669" s="21"/>
    </row>
    <row r="670" ht="15.75" customHeight="1">
      <c r="A670" s="21"/>
    </row>
    <row r="671" ht="15.75" customHeight="1">
      <c r="A671" s="21"/>
    </row>
    <row r="672" ht="15.75" customHeight="1">
      <c r="A672" s="21"/>
    </row>
    <row r="673" ht="15.75" customHeight="1">
      <c r="A673" s="21"/>
    </row>
    <row r="674" ht="15.75" customHeight="1">
      <c r="A674" s="21"/>
    </row>
    <row r="675" ht="15.75" customHeight="1">
      <c r="A675" s="21"/>
    </row>
    <row r="676" ht="15.75" customHeight="1">
      <c r="A676" s="21"/>
    </row>
    <row r="677" ht="15.75" customHeight="1">
      <c r="A677" s="21"/>
    </row>
    <row r="678" ht="15.75" customHeight="1">
      <c r="A678" s="21"/>
    </row>
    <row r="679" ht="15.75" customHeight="1">
      <c r="A679" s="21"/>
    </row>
    <row r="680" ht="15.75" customHeight="1">
      <c r="A680" s="21"/>
    </row>
    <row r="681" ht="15.75" customHeight="1">
      <c r="A681" s="21"/>
    </row>
    <row r="682" ht="15.75" customHeight="1">
      <c r="A682" s="21"/>
    </row>
    <row r="683" ht="15.75" customHeight="1">
      <c r="A683" s="21"/>
    </row>
    <row r="684" ht="15.75" customHeight="1">
      <c r="A684" s="21"/>
    </row>
    <row r="685" ht="15.75" customHeight="1">
      <c r="A685" s="21"/>
    </row>
    <row r="686" ht="15.75" customHeight="1">
      <c r="A686" s="21"/>
    </row>
    <row r="687" ht="15.75" customHeight="1">
      <c r="A687" s="21"/>
    </row>
    <row r="688" ht="15.75" customHeight="1">
      <c r="A688" s="21"/>
    </row>
    <row r="689" ht="15.75" customHeight="1">
      <c r="A689" s="21"/>
    </row>
    <row r="690" ht="15.75" customHeight="1">
      <c r="A690" s="21"/>
    </row>
    <row r="691" ht="15.75" customHeight="1">
      <c r="A691" s="21"/>
    </row>
    <row r="692" ht="15.75" customHeight="1">
      <c r="A692" s="21"/>
    </row>
    <row r="693" ht="15.75" customHeight="1">
      <c r="A693" s="21"/>
    </row>
    <row r="694" ht="15.75" customHeight="1">
      <c r="A694" s="21"/>
    </row>
    <row r="695" ht="15.75" customHeight="1">
      <c r="A695" s="21"/>
    </row>
    <row r="696" ht="15.75" customHeight="1">
      <c r="A696" s="21"/>
    </row>
    <row r="697" ht="15.75" customHeight="1">
      <c r="A697" s="21"/>
    </row>
    <row r="698" ht="15.75" customHeight="1">
      <c r="A698" s="21"/>
    </row>
    <row r="699" ht="15.75" customHeight="1">
      <c r="A699" s="21"/>
    </row>
    <row r="700" ht="15.75" customHeight="1">
      <c r="A700" s="21"/>
    </row>
    <row r="701" ht="15.75" customHeight="1">
      <c r="A701" s="21"/>
    </row>
    <row r="702" ht="15.75" customHeight="1">
      <c r="A702" s="21"/>
    </row>
    <row r="703" ht="15.75" customHeight="1">
      <c r="A703" s="21"/>
    </row>
    <row r="704" ht="15.75" customHeight="1">
      <c r="A704" s="21"/>
    </row>
    <row r="705" ht="15.75" customHeight="1">
      <c r="A705" s="21"/>
    </row>
    <row r="706" ht="15.75" customHeight="1">
      <c r="A706" s="21"/>
    </row>
    <row r="707" ht="15.75" customHeight="1">
      <c r="A707" s="21"/>
    </row>
    <row r="708" ht="15.75" customHeight="1">
      <c r="A708" s="21"/>
    </row>
    <row r="709" ht="15.75" customHeight="1">
      <c r="A709" s="21"/>
    </row>
    <row r="710" ht="15.75" customHeight="1">
      <c r="A710" s="21"/>
    </row>
    <row r="711" ht="15.75" customHeight="1">
      <c r="A711" s="21"/>
    </row>
    <row r="712" ht="15.75" customHeight="1">
      <c r="A712" s="21"/>
    </row>
    <row r="713" ht="15.75" customHeight="1">
      <c r="A713" s="21"/>
    </row>
    <row r="714" ht="15.75" customHeight="1">
      <c r="A714" s="21"/>
    </row>
    <row r="715" ht="15.75" customHeight="1">
      <c r="A715" s="21"/>
    </row>
    <row r="716" ht="15.75" customHeight="1">
      <c r="A716" s="21"/>
    </row>
    <row r="717" ht="15.75" customHeight="1">
      <c r="A717" s="21"/>
    </row>
    <row r="718" ht="15.75" customHeight="1">
      <c r="A718" s="21"/>
    </row>
    <row r="719" ht="15.75" customHeight="1">
      <c r="A719" s="21"/>
    </row>
    <row r="720" ht="15.75" customHeight="1">
      <c r="A720" s="21"/>
    </row>
    <row r="721" ht="15.75" customHeight="1">
      <c r="A721" s="21"/>
    </row>
    <row r="722" ht="15.75" customHeight="1">
      <c r="A722" s="21"/>
    </row>
    <row r="723" ht="15.75" customHeight="1">
      <c r="A723" s="21"/>
    </row>
    <row r="724" ht="15.75" customHeight="1">
      <c r="A724" s="21"/>
    </row>
    <row r="725" ht="15.75" customHeight="1">
      <c r="A725" s="21"/>
    </row>
    <row r="726" ht="15.75" customHeight="1">
      <c r="A726" s="21"/>
    </row>
    <row r="727" ht="15.75" customHeight="1">
      <c r="A727" s="21"/>
    </row>
    <row r="728" ht="15.75" customHeight="1">
      <c r="A728" s="21"/>
    </row>
    <row r="729" ht="15.75" customHeight="1">
      <c r="A729" s="21"/>
    </row>
    <row r="730" ht="15.75" customHeight="1">
      <c r="A730" s="21"/>
    </row>
    <row r="731" ht="15.75" customHeight="1">
      <c r="A731" s="21"/>
    </row>
    <row r="732" ht="15.75" customHeight="1">
      <c r="A732" s="21"/>
    </row>
    <row r="733" ht="15.75" customHeight="1">
      <c r="A733" s="21"/>
    </row>
    <row r="734" ht="15.75" customHeight="1">
      <c r="A734" s="21"/>
    </row>
    <row r="735" ht="15.75" customHeight="1">
      <c r="A735" s="21"/>
    </row>
    <row r="736" ht="15.75" customHeight="1">
      <c r="A736" s="21"/>
    </row>
    <row r="737" ht="15.75" customHeight="1">
      <c r="A737" s="21"/>
    </row>
    <row r="738" ht="15.75" customHeight="1">
      <c r="A738" s="21"/>
    </row>
    <row r="739" ht="15.75" customHeight="1">
      <c r="A739" s="21"/>
    </row>
    <row r="740" ht="15.75" customHeight="1">
      <c r="A740" s="21"/>
    </row>
    <row r="741" ht="15.75" customHeight="1">
      <c r="A741" s="21"/>
    </row>
    <row r="742" ht="15.75" customHeight="1">
      <c r="A742" s="21"/>
    </row>
    <row r="743" ht="15.75" customHeight="1">
      <c r="A743" s="21"/>
    </row>
    <row r="744" ht="15.75" customHeight="1">
      <c r="A744" s="21"/>
    </row>
    <row r="745" ht="15.75" customHeight="1">
      <c r="A745" s="21"/>
    </row>
    <row r="746" ht="15.75" customHeight="1">
      <c r="A746" s="21"/>
    </row>
    <row r="747" ht="15.75" customHeight="1">
      <c r="A747" s="21"/>
    </row>
    <row r="748" ht="15.75" customHeight="1">
      <c r="A748" s="21"/>
    </row>
    <row r="749" ht="15.75" customHeight="1">
      <c r="A749" s="21"/>
    </row>
    <row r="750" ht="15.75" customHeight="1">
      <c r="A750" s="21"/>
    </row>
    <row r="751" ht="15.75" customHeight="1">
      <c r="A751" s="21"/>
    </row>
    <row r="752" ht="15.75" customHeight="1">
      <c r="A752" s="21"/>
    </row>
    <row r="753" ht="15.75" customHeight="1">
      <c r="A753" s="21"/>
    </row>
    <row r="754" ht="15.75" customHeight="1">
      <c r="A754" s="21"/>
    </row>
    <row r="755" ht="15.75" customHeight="1">
      <c r="A755" s="21"/>
    </row>
    <row r="756" ht="15.75" customHeight="1">
      <c r="A756" s="21"/>
    </row>
    <row r="757" ht="15.75" customHeight="1">
      <c r="A757" s="21"/>
    </row>
    <row r="758" ht="15.75" customHeight="1">
      <c r="A758" s="21"/>
    </row>
    <row r="759" ht="15.75" customHeight="1">
      <c r="A759" s="21"/>
    </row>
    <row r="760" ht="15.75" customHeight="1">
      <c r="A760" s="21"/>
    </row>
    <row r="761" ht="15.75" customHeight="1">
      <c r="A761" s="21"/>
    </row>
    <row r="762" ht="15.75" customHeight="1">
      <c r="A762" s="21"/>
    </row>
    <row r="763" ht="15.75" customHeight="1">
      <c r="A763" s="21"/>
    </row>
    <row r="764" ht="15.75" customHeight="1">
      <c r="A764" s="21"/>
    </row>
    <row r="765" ht="15.75" customHeight="1">
      <c r="A765" s="21"/>
    </row>
    <row r="766" ht="15.75" customHeight="1">
      <c r="A766" s="21"/>
    </row>
    <row r="767" ht="15.75" customHeight="1">
      <c r="A767" s="21"/>
    </row>
    <row r="768" ht="15.75" customHeight="1">
      <c r="A768" s="21"/>
    </row>
    <row r="769" ht="15.75" customHeight="1">
      <c r="A769" s="21"/>
    </row>
    <row r="770" ht="15.75" customHeight="1">
      <c r="A770" s="21"/>
    </row>
    <row r="771" ht="15.75" customHeight="1">
      <c r="A771" s="21"/>
    </row>
    <row r="772" ht="15.75" customHeight="1">
      <c r="A772" s="21"/>
    </row>
    <row r="773" ht="15.75" customHeight="1">
      <c r="A773" s="21"/>
    </row>
    <row r="774" ht="15.75" customHeight="1">
      <c r="A774" s="21"/>
    </row>
    <row r="775" ht="15.75" customHeight="1">
      <c r="A775" s="21"/>
    </row>
    <row r="776" ht="15.75" customHeight="1">
      <c r="A776" s="21"/>
    </row>
    <row r="777" ht="15.75" customHeight="1">
      <c r="A777" s="21"/>
    </row>
    <row r="778" ht="15.75" customHeight="1">
      <c r="A778" s="21"/>
    </row>
    <row r="779" ht="15.75" customHeight="1">
      <c r="A779" s="21"/>
    </row>
    <row r="780" ht="15.75" customHeight="1">
      <c r="A780" s="21"/>
    </row>
    <row r="781" ht="15.75" customHeight="1">
      <c r="A781" s="21"/>
    </row>
    <row r="782" ht="15.75" customHeight="1">
      <c r="A782" s="21"/>
    </row>
    <row r="783" ht="15.75" customHeight="1">
      <c r="A783" s="21"/>
    </row>
    <row r="784" ht="15.75" customHeight="1">
      <c r="A784" s="21"/>
    </row>
    <row r="785" ht="15.75" customHeight="1">
      <c r="A785" s="21"/>
    </row>
    <row r="786" ht="15.75" customHeight="1">
      <c r="A786" s="21"/>
    </row>
    <row r="787" ht="15.75" customHeight="1">
      <c r="A787" s="21"/>
    </row>
    <row r="788" ht="15.75" customHeight="1">
      <c r="A788" s="21"/>
    </row>
    <row r="789" ht="15.75" customHeight="1">
      <c r="A789" s="21"/>
    </row>
    <row r="790" ht="15.75" customHeight="1">
      <c r="A790" s="21"/>
    </row>
    <row r="791" ht="15.75" customHeight="1">
      <c r="A791" s="21"/>
    </row>
    <row r="792" ht="15.75" customHeight="1">
      <c r="A792" s="21"/>
    </row>
    <row r="793" ht="15.75" customHeight="1">
      <c r="A793" s="21"/>
    </row>
    <row r="794" ht="15.75" customHeight="1">
      <c r="A794" s="21"/>
    </row>
    <row r="795" ht="15.75" customHeight="1">
      <c r="A795" s="21"/>
    </row>
    <row r="796" ht="15.75" customHeight="1">
      <c r="A796" s="21"/>
    </row>
    <row r="797" ht="15.75" customHeight="1">
      <c r="A797" s="21"/>
    </row>
    <row r="798" ht="15.75" customHeight="1">
      <c r="A798" s="21"/>
    </row>
    <row r="799" ht="15.75" customHeight="1">
      <c r="A799" s="21"/>
    </row>
    <row r="800" ht="15.75" customHeight="1">
      <c r="A800" s="21"/>
    </row>
    <row r="801" ht="15.75" customHeight="1">
      <c r="A801" s="21"/>
    </row>
    <row r="802" ht="15.75" customHeight="1">
      <c r="A802" s="21"/>
    </row>
    <row r="803" ht="15.75" customHeight="1">
      <c r="A803" s="21"/>
    </row>
    <row r="804" ht="15.75" customHeight="1">
      <c r="A804" s="21"/>
    </row>
    <row r="805" ht="15.75" customHeight="1">
      <c r="A805" s="21"/>
    </row>
    <row r="806" ht="15.75" customHeight="1">
      <c r="A806" s="21"/>
    </row>
    <row r="807" ht="15.75" customHeight="1">
      <c r="A807" s="21"/>
    </row>
    <row r="808" ht="15.75" customHeight="1">
      <c r="A808" s="21"/>
    </row>
    <row r="809" ht="15.75" customHeight="1">
      <c r="A809" s="21"/>
    </row>
    <row r="810" ht="15.75" customHeight="1">
      <c r="A810" s="21"/>
    </row>
    <row r="811" ht="15.75" customHeight="1">
      <c r="A811" s="21"/>
    </row>
    <row r="812" ht="15.75" customHeight="1">
      <c r="A812" s="21"/>
    </row>
    <row r="813" ht="15.75" customHeight="1">
      <c r="A813" s="21"/>
    </row>
    <row r="814" ht="15.75" customHeight="1">
      <c r="A814" s="21"/>
    </row>
    <row r="815" ht="15.75" customHeight="1">
      <c r="A815" s="21"/>
    </row>
    <row r="816" ht="15.75" customHeight="1">
      <c r="A816" s="21"/>
    </row>
    <row r="817" ht="15.75" customHeight="1">
      <c r="A817" s="21"/>
    </row>
    <row r="818" ht="15.75" customHeight="1">
      <c r="A818" s="21"/>
    </row>
    <row r="819" ht="15.75" customHeight="1">
      <c r="A819" s="21"/>
    </row>
    <row r="820" ht="15.75" customHeight="1">
      <c r="A820" s="21"/>
    </row>
    <row r="821" ht="15.75" customHeight="1">
      <c r="A821" s="21"/>
    </row>
    <row r="822" ht="15.75" customHeight="1">
      <c r="A822" s="21"/>
    </row>
    <row r="823" ht="15.75" customHeight="1">
      <c r="A823" s="21"/>
    </row>
    <row r="824" ht="15.75" customHeight="1">
      <c r="A824" s="21"/>
    </row>
    <row r="825" ht="15.75" customHeight="1">
      <c r="A825" s="21"/>
    </row>
    <row r="826" ht="15.75" customHeight="1">
      <c r="A826" s="21"/>
    </row>
    <row r="827" ht="15.75" customHeight="1">
      <c r="A827" s="21"/>
    </row>
    <row r="828" ht="15.75" customHeight="1">
      <c r="A828" s="21"/>
    </row>
    <row r="829" ht="15.75" customHeight="1">
      <c r="A829" s="21"/>
    </row>
    <row r="830" ht="15.75" customHeight="1">
      <c r="A830" s="21"/>
    </row>
    <row r="831" ht="15.75" customHeight="1">
      <c r="A831" s="21"/>
    </row>
    <row r="832" ht="15.75" customHeight="1">
      <c r="A832" s="21"/>
    </row>
    <row r="833" ht="15.75" customHeight="1">
      <c r="A833" s="21"/>
    </row>
    <row r="834" ht="15.75" customHeight="1">
      <c r="A834" s="21"/>
    </row>
    <row r="835" ht="15.75" customHeight="1">
      <c r="A835" s="21"/>
    </row>
    <row r="836" ht="15.75" customHeight="1">
      <c r="A836" s="21"/>
    </row>
    <row r="837" ht="15.75" customHeight="1">
      <c r="A837" s="21"/>
    </row>
    <row r="838" ht="15.75" customHeight="1">
      <c r="A838" s="21"/>
    </row>
    <row r="839" ht="15.75" customHeight="1">
      <c r="A839" s="21"/>
    </row>
    <row r="840" ht="15.75" customHeight="1">
      <c r="A840" s="21"/>
    </row>
    <row r="841" ht="15.75" customHeight="1">
      <c r="A841" s="21"/>
    </row>
    <row r="842" ht="15.75" customHeight="1">
      <c r="A842" s="21"/>
    </row>
    <row r="843" ht="15.75" customHeight="1">
      <c r="A843" s="21"/>
    </row>
    <row r="844" ht="15.75" customHeight="1">
      <c r="A844" s="21"/>
    </row>
    <row r="845" ht="15.75" customHeight="1">
      <c r="A845" s="21"/>
    </row>
    <row r="846" ht="15.75" customHeight="1">
      <c r="A846" s="21"/>
    </row>
    <row r="847" ht="15.75" customHeight="1">
      <c r="A847" s="21"/>
    </row>
    <row r="848" ht="15.75" customHeight="1">
      <c r="A848" s="21"/>
    </row>
    <row r="849" ht="15.75" customHeight="1">
      <c r="A849" s="21"/>
    </row>
    <row r="850" ht="15.75" customHeight="1">
      <c r="A850" s="21"/>
    </row>
    <row r="851" ht="15.75" customHeight="1">
      <c r="A851" s="21"/>
    </row>
    <row r="852" ht="15.75" customHeight="1">
      <c r="A852" s="21"/>
    </row>
    <row r="853" ht="15.75" customHeight="1">
      <c r="A853" s="21"/>
    </row>
    <row r="854" ht="15.75" customHeight="1">
      <c r="A854" s="21"/>
    </row>
    <row r="855" ht="15.75" customHeight="1">
      <c r="A855" s="21"/>
    </row>
    <row r="856" ht="15.75" customHeight="1">
      <c r="A856" s="21"/>
    </row>
    <row r="857" ht="15.75" customHeight="1">
      <c r="A857" s="21"/>
    </row>
    <row r="858" ht="15.75" customHeight="1">
      <c r="A858" s="21"/>
    </row>
    <row r="859" ht="15.75" customHeight="1">
      <c r="A859" s="21"/>
    </row>
    <row r="860" ht="15.75" customHeight="1">
      <c r="A860" s="21"/>
    </row>
    <row r="861" ht="15.75" customHeight="1">
      <c r="A861" s="21"/>
    </row>
    <row r="862" ht="15.75" customHeight="1">
      <c r="A862" s="21"/>
    </row>
    <row r="863" ht="15.75" customHeight="1">
      <c r="A863" s="21"/>
    </row>
    <row r="864" ht="15.75" customHeight="1">
      <c r="A864" s="21"/>
    </row>
    <row r="865" ht="15.75" customHeight="1">
      <c r="A865" s="21"/>
    </row>
    <row r="866" ht="15.75" customHeight="1">
      <c r="A866" s="21"/>
    </row>
    <row r="867" ht="15.75" customHeight="1">
      <c r="A867" s="21"/>
    </row>
    <row r="868" ht="15.75" customHeight="1">
      <c r="A868" s="21"/>
    </row>
    <row r="869" ht="15.75" customHeight="1">
      <c r="A869" s="21"/>
    </row>
    <row r="870" ht="15.75" customHeight="1">
      <c r="A870" s="21"/>
    </row>
    <row r="871" ht="15.75" customHeight="1">
      <c r="A871" s="21"/>
    </row>
    <row r="872" ht="15.75" customHeight="1">
      <c r="A872" s="21"/>
    </row>
    <row r="873" ht="15.75" customHeight="1">
      <c r="A873" s="21"/>
    </row>
    <row r="874" ht="15.75" customHeight="1">
      <c r="A874" s="21"/>
    </row>
    <row r="875" ht="15.75" customHeight="1">
      <c r="A875" s="21"/>
    </row>
    <row r="876" ht="15.75" customHeight="1">
      <c r="A876" s="21"/>
    </row>
    <row r="877" ht="15.75" customHeight="1">
      <c r="A877" s="21"/>
    </row>
    <row r="878" ht="15.75" customHeight="1">
      <c r="A878" s="21"/>
    </row>
    <row r="879" ht="15.75" customHeight="1">
      <c r="A879" s="21"/>
    </row>
    <row r="880" ht="15.75" customHeight="1">
      <c r="A880" s="21"/>
    </row>
    <row r="881" ht="15.75" customHeight="1">
      <c r="A881" s="21"/>
    </row>
    <row r="882" ht="15.75" customHeight="1">
      <c r="A882" s="21"/>
    </row>
    <row r="883" ht="15.75" customHeight="1">
      <c r="A883" s="21"/>
    </row>
    <row r="884" ht="15.75" customHeight="1">
      <c r="A884" s="21"/>
    </row>
    <row r="885" ht="15.75" customHeight="1">
      <c r="A885" s="21"/>
    </row>
    <row r="886" ht="15.75" customHeight="1">
      <c r="A886" s="21"/>
    </row>
    <row r="887" ht="15.75" customHeight="1">
      <c r="A887" s="21"/>
    </row>
    <row r="888" ht="15.75" customHeight="1">
      <c r="A888" s="21"/>
    </row>
    <row r="889" ht="15.75" customHeight="1">
      <c r="A889" s="21"/>
    </row>
    <row r="890" ht="15.75" customHeight="1">
      <c r="A890" s="21"/>
    </row>
    <row r="891" ht="15.75" customHeight="1">
      <c r="A891" s="21"/>
    </row>
    <row r="892" ht="15.75" customHeight="1">
      <c r="A892" s="21"/>
    </row>
    <row r="893" ht="15.75" customHeight="1">
      <c r="A893" s="21"/>
    </row>
    <row r="894" ht="15.75" customHeight="1">
      <c r="A894" s="21"/>
    </row>
    <row r="895" ht="15.75" customHeight="1">
      <c r="A895" s="21"/>
    </row>
    <row r="896" ht="15.75" customHeight="1">
      <c r="A896" s="21"/>
    </row>
    <row r="897" ht="15.75" customHeight="1">
      <c r="A897" s="21"/>
    </row>
    <row r="898" ht="15.75" customHeight="1">
      <c r="A898" s="21"/>
    </row>
    <row r="899" ht="15.75" customHeight="1">
      <c r="A899" s="21"/>
    </row>
    <row r="900" ht="15.75" customHeight="1">
      <c r="A900" s="21"/>
    </row>
    <row r="901" ht="15.75" customHeight="1">
      <c r="A901" s="21"/>
    </row>
    <row r="902" ht="15.75" customHeight="1">
      <c r="A902" s="21"/>
    </row>
    <row r="903" ht="15.75" customHeight="1">
      <c r="A903" s="21"/>
    </row>
    <row r="904" ht="15.75" customHeight="1">
      <c r="A904" s="21"/>
    </row>
    <row r="905" ht="15.75" customHeight="1">
      <c r="A905" s="21"/>
    </row>
    <row r="906" ht="15.75" customHeight="1">
      <c r="A906" s="21"/>
    </row>
    <row r="907" ht="15.75" customHeight="1">
      <c r="A907" s="21"/>
    </row>
    <row r="908" ht="15.75" customHeight="1">
      <c r="A908" s="21"/>
    </row>
    <row r="909" ht="15.75" customHeight="1">
      <c r="A909" s="21"/>
    </row>
    <row r="910" ht="15.75" customHeight="1">
      <c r="A910" s="21"/>
    </row>
    <row r="911" ht="15.75" customHeight="1">
      <c r="A911" s="21"/>
    </row>
    <row r="912" ht="15.75" customHeight="1">
      <c r="A912" s="21"/>
    </row>
    <row r="913" ht="15.75" customHeight="1">
      <c r="A913" s="21"/>
    </row>
    <row r="914" ht="15.75" customHeight="1">
      <c r="A914" s="21"/>
    </row>
    <row r="915" ht="15.75" customHeight="1">
      <c r="A915" s="21"/>
    </row>
    <row r="916" ht="15.75" customHeight="1">
      <c r="A916" s="21"/>
    </row>
    <row r="917" ht="15.75" customHeight="1">
      <c r="A917" s="21"/>
    </row>
    <row r="918" ht="15.75" customHeight="1">
      <c r="A918" s="21"/>
    </row>
    <row r="919" ht="15.75" customHeight="1">
      <c r="A919" s="21"/>
    </row>
    <row r="920" ht="15.75" customHeight="1">
      <c r="A920" s="21"/>
    </row>
    <row r="921" ht="15.75" customHeight="1">
      <c r="A921" s="21"/>
    </row>
    <row r="922" ht="15.75" customHeight="1">
      <c r="A922" s="21"/>
    </row>
    <row r="923" ht="15.75" customHeight="1">
      <c r="A923" s="21"/>
    </row>
    <row r="924" ht="15.75" customHeight="1">
      <c r="A924" s="21"/>
    </row>
    <row r="925" ht="15.75" customHeight="1">
      <c r="A925" s="21"/>
    </row>
    <row r="926" ht="15.75" customHeight="1">
      <c r="A926" s="21"/>
    </row>
    <row r="927" ht="15.75" customHeight="1">
      <c r="A927" s="21"/>
    </row>
    <row r="928" ht="15.75" customHeight="1">
      <c r="A928" s="21"/>
    </row>
    <row r="929" ht="15.75" customHeight="1">
      <c r="A929" s="21"/>
    </row>
    <row r="930" ht="15.75" customHeight="1">
      <c r="A930" s="21"/>
    </row>
    <row r="931" ht="15.75" customHeight="1">
      <c r="A931" s="21"/>
    </row>
    <row r="932" ht="15.75" customHeight="1">
      <c r="A932" s="21"/>
    </row>
    <row r="933" ht="15.75" customHeight="1">
      <c r="A933" s="21"/>
    </row>
    <row r="934" ht="15.75" customHeight="1">
      <c r="A934" s="21"/>
    </row>
    <row r="935" ht="15.75" customHeight="1">
      <c r="A935" s="21"/>
    </row>
    <row r="936" ht="15.75" customHeight="1">
      <c r="A936" s="21"/>
    </row>
    <row r="937" ht="15.75" customHeight="1">
      <c r="A937" s="21"/>
    </row>
    <row r="938" ht="15.75" customHeight="1">
      <c r="A938" s="21"/>
    </row>
    <row r="939" ht="15.75" customHeight="1">
      <c r="A939" s="21"/>
    </row>
    <row r="940" ht="15.75" customHeight="1">
      <c r="A940" s="21"/>
    </row>
    <row r="941" ht="15.75" customHeight="1">
      <c r="A941" s="21"/>
    </row>
    <row r="942" ht="15.75" customHeight="1">
      <c r="A942" s="21"/>
    </row>
    <row r="943" ht="15.75" customHeight="1">
      <c r="A943" s="21"/>
    </row>
    <row r="944" ht="15.75" customHeight="1">
      <c r="A944" s="21"/>
    </row>
    <row r="945" ht="15.75" customHeight="1">
      <c r="A945" s="21"/>
    </row>
    <row r="946" ht="15.75" customHeight="1">
      <c r="A946" s="21"/>
    </row>
    <row r="947" ht="15.75" customHeight="1">
      <c r="A947" s="21"/>
    </row>
    <row r="948" ht="15.75" customHeight="1">
      <c r="A948" s="21"/>
    </row>
    <row r="949" ht="15.75" customHeight="1">
      <c r="A949" s="21"/>
    </row>
    <row r="950" ht="15.75" customHeight="1">
      <c r="A950" s="21"/>
    </row>
    <row r="951" ht="15.75" customHeight="1">
      <c r="A951" s="21"/>
    </row>
    <row r="952" ht="15.75" customHeight="1">
      <c r="A952" s="21"/>
    </row>
    <row r="953" ht="15.75" customHeight="1">
      <c r="A953" s="21"/>
    </row>
    <row r="954" ht="15.75" customHeight="1">
      <c r="A954" s="21"/>
    </row>
    <row r="955" ht="15.75" customHeight="1">
      <c r="A955" s="21"/>
    </row>
    <row r="956" ht="15.75" customHeight="1">
      <c r="A956" s="21"/>
    </row>
    <row r="957" ht="15.75" customHeight="1">
      <c r="A957" s="21"/>
    </row>
    <row r="958" ht="15.75" customHeight="1">
      <c r="A958" s="21"/>
    </row>
    <row r="959" ht="15.75" customHeight="1">
      <c r="A959" s="21"/>
    </row>
    <row r="960" ht="15.75" customHeight="1">
      <c r="A960" s="21"/>
    </row>
    <row r="961" ht="15.75" customHeight="1">
      <c r="A961" s="21"/>
    </row>
    <row r="962" ht="15.75" customHeight="1">
      <c r="A962" s="21"/>
    </row>
    <row r="963" ht="15.75" customHeight="1">
      <c r="A963" s="21"/>
    </row>
    <row r="964" ht="15.75" customHeight="1">
      <c r="A964" s="21"/>
    </row>
    <row r="965" ht="15.75" customHeight="1">
      <c r="A965" s="21"/>
    </row>
    <row r="966" ht="15.75" customHeight="1">
      <c r="A966" s="21"/>
    </row>
    <row r="967" ht="15.75" customHeight="1">
      <c r="A967" s="21"/>
    </row>
    <row r="968" ht="15.75" customHeight="1">
      <c r="A968" s="21"/>
    </row>
    <row r="969" ht="15.75" customHeight="1">
      <c r="A969" s="21"/>
    </row>
    <row r="970" ht="15.75" customHeight="1">
      <c r="A970" s="21"/>
    </row>
    <row r="971" ht="15.75" customHeight="1">
      <c r="A971" s="21"/>
    </row>
    <row r="972" ht="15.75" customHeight="1">
      <c r="A972" s="21"/>
    </row>
    <row r="973" ht="15.75" customHeight="1">
      <c r="A973" s="21"/>
    </row>
    <row r="974" ht="15.75" customHeight="1">
      <c r="A974" s="21"/>
    </row>
    <row r="975" ht="15.75" customHeight="1">
      <c r="A975" s="21"/>
    </row>
    <row r="976" ht="15.75" customHeight="1">
      <c r="A976" s="21"/>
    </row>
    <row r="977" ht="15.75" customHeight="1">
      <c r="A977" s="21"/>
    </row>
    <row r="978" ht="15.75" customHeight="1">
      <c r="A978" s="21"/>
    </row>
    <row r="979" ht="15.75" customHeight="1">
      <c r="A979" s="21"/>
    </row>
    <row r="980" ht="15.75" customHeight="1">
      <c r="A980" s="21"/>
    </row>
    <row r="981" ht="15.75" customHeight="1">
      <c r="A981" s="21"/>
    </row>
    <row r="982" ht="15.75" customHeight="1">
      <c r="A982" s="21"/>
    </row>
    <row r="983" ht="15.75" customHeight="1">
      <c r="A983" s="21"/>
    </row>
    <row r="984" ht="15.75" customHeight="1">
      <c r="A984" s="21"/>
    </row>
    <row r="985" ht="15.75" customHeight="1">
      <c r="A985" s="21"/>
    </row>
    <row r="986" ht="15.75" customHeight="1">
      <c r="A986" s="21"/>
    </row>
    <row r="987" ht="15.75" customHeight="1">
      <c r="A987" s="21"/>
    </row>
    <row r="988" ht="15.75" customHeight="1">
      <c r="A988" s="21"/>
    </row>
    <row r="989" ht="15.75" customHeight="1">
      <c r="A989" s="21"/>
    </row>
    <row r="990" ht="15.75" customHeight="1">
      <c r="A990" s="21"/>
    </row>
    <row r="991" ht="15.75" customHeight="1">
      <c r="A991" s="21"/>
    </row>
    <row r="992" ht="15.75" customHeight="1">
      <c r="A992" s="21"/>
    </row>
    <row r="993" ht="15.75" customHeight="1">
      <c r="A993" s="21"/>
    </row>
    <row r="994" ht="15.75" customHeight="1">
      <c r="A994" s="21"/>
    </row>
    <row r="995" ht="15.75" customHeight="1">
      <c r="A995" s="21"/>
    </row>
    <row r="996" ht="15.75" customHeight="1">
      <c r="A996" s="21"/>
    </row>
    <row r="997" ht="15.75" customHeight="1">
      <c r="A997" s="21"/>
    </row>
    <row r="998" ht="15.75" customHeight="1">
      <c r="A998" s="21"/>
    </row>
    <row r="999" ht="15.75" customHeight="1">
      <c r="A999" s="21"/>
    </row>
    <row r="1000" ht="15.75" customHeight="1">
      <c r="A1000" s="21"/>
    </row>
  </sheetData>
  <mergeCells count="51">
    <mergeCell ref="X101:AR101"/>
    <mergeCell ref="AS101:BD101"/>
    <mergeCell ref="BE101:BP101"/>
    <mergeCell ref="BQ101:CF101"/>
    <mergeCell ref="CG101:CN101"/>
    <mergeCell ref="A59:A66"/>
    <mergeCell ref="A67:A74"/>
    <mergeCell ref="A75:A82"/>
    <mergeCell ref="A83:A90"/>
    <mergeCell ref="A91:A98"/>
    <mergeCell ref="C101:F101"/>
    <mergeCell ref="G101:W101"/>
    <mergeCell ref="A3:A10"/>
    <mergeCell ref="A11:A18"/>
    <mergeCell ref="A19:A26"/>
    <mergeCell ref="A27:A34"/>
    <mergeCell ref="A35:A42"/>
    <mergeCell ref="A43:A50"/>
    <mergeCell ref="A51:A58"/>
    <mergeCell ref="G201:W201"/>
    <mergeCell ref="X201:AR201"/>
    <mergeCell ref="AS201:BD201"/>
    <mergeCell ref="BE201:BP201"/>
    <mergeCell ref="BQ201:CF201"/>
    <mergeCell ref="CG201:CN201"/>
    <mergeCell ref="A159:A166"/>
    <mergeCell ref="A167:A174"/>
    <mergeCell ref="A175:A182"/>
    <mergeCell ref="A183:A190"/>
    <mergeCell ref="A191:A198"/>
    <mergeCell ref="C200:G200"/>
    <mergeCell ref="C201:F201"/>
    <mergeCell ref="A103:A110"/>
    <mergeCell ref="A111:A118"/>
    <mergeCell ref="A119:A126"/>
    <mergeCell ref="A127:A134"/>
    <mergeCell ref="A135:A142"/>
    <mergeCell ref="A143:A150"/>
    <mergeCell ref="A151:A158"/>
    <mergeCell ref="A259:A266"/>
    <mergeCell ref="A267:A274"/>
    <mergeCell ref="A275:A282"/>
    <mergeCell ref="A283:A290"/>
    <mergeCell ref="A291:A298"/>
    <mergeCell ref="A203:A210"/>
    <mergeCell ref="A211:A218"/>
    <mergeCell ref="A219:A226"/>
    <mergeCell ref="A227:A234"/>
    <mergeCell ref="A235:A242"/>
    <mergeCell ref="A243:A250"/>
    <mergeCell ref="A251:A258"/>
  </mergeCells>
  <conditionalFormatting sqref="A1:CN2">
    <cfRule type="notContainsBlanks" dxfId="3" priority="1">
      <formula>LEN(TRIM(A1))&gt;0</formula>
    </cfRule>
  </conditionalFormatting>
  <conditionalFormatting sqref="A1:CN2">
    <cfRule type="notContainsBlanks" dxfId="3" priority="2">
      <formula>LEN(TRIM(A1))&gt;0</formula>
    </cfRule>
  </conditionalFormatting>
  <printOptions/>
  <pageMargins bottom="0.75" footer="0.0" header="0.0" left="0.7" right="0.7" top="0.75"/>
  <pageSetup orientation="portrait"/>
  <drawing r:id="rId2"/>
  <legacyDrawing r:id="rId3"/>
  <tableParts count="1">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3" max="10" width="8.71"/>
    <col customWidth="1" min="11" max="12" width="11.29"/>
    <col customWidth="1" min="13" max="37" width="8.71"/>
  </cols>
  <sheetData>
    <row r="1">
      <c r="A1" s="1"/>
      <c r="B1" s="2" t="s">
        <v>0</v>
      </c>
      <c r="C1" s="3" t="s">
        <v>1</v>
      </c>
      <c r="D1" s="3" t="s">
        <v>2</v>
      </c>
      <c r="E1" s="3" t="s">
        <v>3</v>
      </c>
      <c r="F1" s="3" t="s">
        <v>4</v>
      </c>
      <c r="G1" s="3" t="s">
        <v>5</v>
      </c>
      <c r="H1" s="3" t="s">
        <v>6</v>
      </c>
      <c r="I1" s="3" t="s">
        <v>7</v>
      </c>
      <c r="J1" s="3" t="s">
        <v>8</v>
      </c>
      <c r="K1" s="3" t="s">
        <v>9</v>
      </c>
      <c r="L1" s="3" t="s">
        <v>10</v>
      </c>
      <c r="M1" s="3" t="s">
        <v>11</v>
      </c>
      <c r="N1" s="3" t="s">
        <v>12</v>
      </c>
      <c r="P1" s="4" t="s">
        <v>1</v>
      </c>
      <c r="Q1" s="4" t="s">
        <v>2</v>
      </c>
      <c r="R1" s="4" t="s">
        <v>4</v>
      </c>
      <c r="S1" s="4" t="s">
        <v>5</v>
      </c>
      <c r="T1" s="4" t="s">
        <v>6</v>
      </c>
      <c r="U1" s="4" t="s">
        <v>7</v>
      </c>
      <c r="V1" s="4" t="s">
        <v>8</v>
      </c>
      <c r="W1" s="4" t="s">
        <v>9</v>
      </c>
      <c r="X1" s="4" t="s">
        <v>10</v>
      </c>
      <c r="Y1" s="4" t="s">
        <v>11</v>
      </c>
      <c r="Z1" s="4" t="s">
        <v>12</v>
      </c>
    </row>
    <row r="2">
      <c r="A2" s="5" t="s">
        <v>13</v>
      </c>
      <c r="B2" s="2" t="s">
        <v>14</v>
      </c>
      <c r="C2" s="6">
        <v>110.9758</v>
      </c>
      <c r="D2" s="7">
        <v>124.9914</v>
      </c>
      <c r="E2" s="7">
        <v>130.0228</v>
      </c>
      <c r="F2" s="7">
        <v>139.0071</v>
      </c>
      <c r="G2" s="7">
        <v>152.9863</v>
      </c>
      <c r="H2" s="7">
        <v>154.9656</v>
      </c>
      <c r="I2" s="7">
        <v>168.9812</v>
      </c>
      <c r="J2" s="7">
        <v>172.9914</v>
      </c>
      <c r="K2" s="7">
        <v>187.0071</v>
      </c>
      <c r="L2" s="7">
        <v>187.0071</v>
      </c>
      <c r="M2" s="7">
        <v>201.0227</v>
      </c>
      <c r="N2" s="7">
        <v>209.0853</v>
      </c>
      <c r="P2" s="4">
        <v>110.9758</v>
      </c>
      <c r="Q2" s="4">
        <v>124.9914</v>
      </c>
      <c r="R2" s="4">
        <v>139.0071</v>
      </c>
      <c r="S2" s="4">
        <v>152.9863</v>
      </c>
      <c r="T2" s="4">
        <v>154.9656</v>
      </c>
      <c r="U2" s="4">
        <v>168.9812</v>
      </c>
      <c r="V2" s="4">
        <v>172.9914</v>
      </c>
      <c r="W2" s="4">
        <v>187.0071</v>
      </c>
      <c r="X2" s="4">
        <v>187.0071</v>
      </c>
      <c r="Y2" s="4">
        <v>201.0227</v>
      </c>
      <c r="Z2" s="4">
        <v>209.0853</v>
      </c>
    </row>
    <row r="3">
      <c r="A3" s="8" t="s">
        <v>99</v>
      </c>
      <c r="B3" s="54" t="s">
        <v>290</v>
      </c>
      <c r="C3" s="45">
        <v>413600.0</v>
      </c>
      <c r="D3" s="46">
        <v>115989.0</v>
      </c>
      <c r="E3" s="47">
        <v>723064.0</v>
      </c>
      <c r="F3" s="48">
        <v>547671.0</v>
      </c>
      <c r="G3" s="45">
        <v>233230.0</v>
      </c>
      <c r="H3" s="45">
        <v>904597.0</v>
      </c>
      <c r="I3" s="45">
        <v>221616.0</v>
      </c>
      <c r="J3" s="45">
        <v>0.0</v>
      </c>
      <c r="K3" s="48">
        <v>0.0</v>
      </c>
      <c r="L3" s="48">
        <v>0.0</v>
      </c>
      <c r="M3" s="45">
        <v>0.0</v>
      </c>
      <c r="N3" s="45">
        <v>480321.0</v>
      </c>
      <c r="P3" s="14">
        <f>'EMEP_PM2,5'!$C3/'EMEP_PM2,5'!$E3</f>
        <v>0.5720102232</v>
      </c>
      <c r="Q3" s="14">
        <f>'EMEP_PM2,5'!$D3/'EMEP_PM2,5'!$E3</f>
        <v>0.1604131861</v>
      </c>
      <c r="R3" s="14">
        <f>'EMEP_PM2,5'!$F3/'EMEP_PM2,5'!$E3</f>
        <v>0.7574308775</v>
      </c>
      <c r="S3" s="14">
        <f>'EMEP_PM2,5'!$G3/'EMEP_PM2,5'!$E3</f>
        <v>0.3225578925</v>
      </c>
      <c r="T3" s="14">
        <f>'EMEP_PM2,5'!$H3/'EMEP_PM2,5'!$E3</f>
        <v>1.251060764</v>
      </c>
      <c r="U3" s="14">
        <f>'EMEP_PM2,5'!$I3/'EMEP_PM2,5'!$E3</f>
        <v>0.3064956906</v>
      </c>
      <c r="V3" s="14">
        <f>'EMEP_PM2,5'!$J3/'EMEP_PM2,5'!$E3</f>
        <v>0</v>
      </c>
      <c r="W3" s="14">
        <f>'EMEP_PM2,5'!$K3/'EMEP_PM2,5'!$E3</f>
        <v>0</v>
      </c>
      <c r="X3" s="14">
        <f>'EMEP_PM2,5'!$L3/'EMEP_PM2,5'!$E3</f>
        <v>0</v>
      </c>
      <c r="Y3" s="14">
        <f>'EMEP_PM2,5'!$M3/'EMEP_PM2,5'!$E3</f>
        <v>0</v>
      </c>
      <c r="Z3" s="14">
        <f>'EMEP_PM2,5'!$N3/'EMEP_PM2,5'!$E3</f>
        <v>0.6642855957</v>
      </c>
    </row>
    <row r="4">
      <c r="A4" s="15"/>
      <c r="B4" s="9" t="s">
        <v>291</v>
      </c>
      <c r="C4" s="45">
        <v>933768.0</v>
      </c>
      <c r="D4" s="46">
        <v>305439.0</v>
      </c>
      <c r="E4" s="47">
        <v>1099377.0</v>
      </c>
      <c r="F4" s="48">
        <v>1193439.0</v>
      </c>
      <c r="G4" s="45">
        <v>408311.0</v>
      </c>
      <c r="H4" s="45">
        <v>254915.0</v>
      </c>
      <c r="I4" s="45">
        <v>113911.0</v>
      </c>
      <c r="J4" s="45">
        <v>0.0</v>
      </c>
      <c r="K4" s="48">
        <v>105650.0</v>
      </c>
      <c r="L4" s="48">
        <v>0.0</v>
      </c>
      <c r="M4" s="45">
        <v>51696.0</v>
      </c>
      <c r="N4" s="45">
        <v>1860718.0</v>
      </c>
      <c r="P4" s="14">
        <f>'EMEP_PM2,5'!$C4/'EMEP_PM2,5'!$E4</f>
        <v>0.8493610472</v>
      </c>
      <c r="Q4" s="14">
        <f>'EMEP_PM2,5'!$D4/'EMEP_PM2,5'!$E4</f>
        <v>0.2778291705</v>
      </c>
      <c r="R4" s="14">
        <f>'EMEP_PM2,5'!$F4/'EMEP_PM2,5'!$E4</f>
        <v>1.085559367</v>
      </c>
      <c r="S4" s="14">
        <f>'EMEP_PM2,5'!$G4/'EMEP_PM2,5'!$E4</f>
        <v>0.3714021669</v>
      </c>
      <c r="T4" s="14">
        <f>'EMEP_PM2,5'!$H4/'EMEP_PM2,5'!$E4</f>
        <v>0.2318722331</v>
      </c>
      <c r="U4" s="14">
        <f>'EMEP_PM2,5'!$I4/'EMEP_PM2,5'!$E4</f>
        <v>0.1036141378</v>
      </c>
      <c r="V4" s="14">
        <f>'EMEP_PM2,5'!$J4/'EMEP_PM2,5'!$E4</f>
        <v>0</v>
      </c>
      <c r="W4" s="14">
        <f>'EMEP_PM2,5'!$K4/'EMEP_PM2,5'!$E4</f>
        <v>0.09609988202</v>
      </c>
      <c r="X4" s="14">
        <f>'EMEP_PM2,5'!$L4/'EMEP_PM2,5'!$E4</f>
        <v>0</v>
      </c>
      <c r="Y4" s="14">
        <f>'EMEP_PM2,5'!$M4/'EMEP_PM2,5'!$E4</f>
        <v>0.04702299575</v>
      </c>
      <c r="Z4" s="14">
        <f>'EMEP_PM2,5'!$N4/'EMEP_PM2,5'!$E4</f>
        <v>1.6925204</v>
      </c>
    </row>
    <row r="5">
      <c r="A5" s="15"/>
      <c r="B5" s="9" t="s">
        <v>292</v>
      </c>
      <c r="C5" s="45">
        <v>717860.0</v>
      </c>
      <c r="D5" s="46">
        <v>323849.0</v>
      </c>
      <c r="E5" s="47">
        <v>1160542.0</v>
      </c>
      <c r="F5" s="48">
        <v>1076686.0</v>
      </c>
      <c r="G5" s="45">
        <v>378132.0</v>
      </c>
      <c r="H5" s="45">
        <v>358864.0</v>
      </c>
      <c r="I5" s="45">
        <v>156481.0</v>
      </c>
      <c r="J5" s="45">
        <v>0.0</v>
      </c>
      <c r="K5" s="48">
        <v>48700.0</v>
      </c>
      <c r="L5" s="48">
        <v>29552.0</v>
      </c>
      <c r="M5" s="45">
        <v>0.0</v>
      </c>
      <c r="N5" s="45">
        <v>1508518.0</v>
      </c>
      <c r="P5" s="14">
        <f>'EMEP_PM2,5'!$C5/'EMEP_PM2,5'!$E5</f>
        <v>0.6185558127</v>
      </c>
      <c r="Q5" s="14">
        <f>'EMEP_PM2,5'!$D5/'EMEP_PM2,5'!$E5</f>
        <v>0.2790497888</v>
      </c>
      <c r="R5" s="14">
        <f>'EMEP_PM2,5'!$F5/'EMEP_PM2,5'!$E5</f>
        <v>0.9277441058</v>
      </c>
      <c r="S5" s="14">
        <f>'EMEP_PM2,5'!$G5/'EMEP_PM2,5'!$E5</f>
        <v>0.3258236238</v>
      </c>
      <c r="T5" s="14">
        <f>'EMEP_PM2,5'!$H5/'EMEP_PM2,5'!$E5</f>
        <v>0.3092210364</v>
      </c>
      <c r="U5" s="14">
        <f>'EMEP_PM2,5'!$I5/'EMEP_PM2,5'!$E5</f>
        <v>0.1348344136</v>
      </c>
      <c r="V5" s="14">
        <f>'EMEP_PM2,5'!$J5/'EMEP_PM2,5'!$E5</f>
        <v>0</v>
      </c>
      <c r="W5" s="14">
        <f>'EMEP_PM2,5'!$K5/'EMEP_PM2,5'!$E5</f>
        <v>0.0419631517</v>
      </c>
      <c r="X5" s="14">
        <f>'EMEP_PM2,5'!$L5/'EMEP_PM2,5'!$E5</f>
        <v>0.02546396425</v>
      </c>
      <c r="Y5" s="14">
        <f>'EMEP_PM2,5'!$M5/'EMEP_PM2,5'!$E5</f>
        <v>0</v>
      </c>
      <c r="Z5" s="14">
        <f>'EMEP_PM2,5'!$N5/'EMEP_PM2,5'!$E5</f>
        <v>1.299839213</v>
      </c>
    </row>
    <row r="6">
      <c r="A6" s="15"/>
      <c r="B6" s="9" t="s">
        <v>293</v>
      </c>
      <c r="C6" s="45">
        <v>676665.0</v>
      </c>
      <c r="D6" s="46">
        <v>460635.0</v>
      </c>
      <c r="E6" s="47">
        <v>1094875.0</v>
      </c>
      <c r="F6" s="48">
        <v>1260082.0</v>
      </c>
      <c r="G6" s="45">
        <v>778015.0</v>
      </c>
      <c r="H6" s="45">
        <v>911126.0</v>
      </c>
      <c r="I6" s="45">
        <v>360883.0</v>
      </c>
      <c r="J6" s="45">
        <v>73693.0</v>
      </c>
      <c r="K6" s="48">
        <v>120954.0</v>
      </c>
      <c r="L6" s="48">
        <v>74287.0</v>
      </c>
      <c r="M6" s="45">
        <v>0.0</v>
      </c>
      <c r="N6" s="45">
        <v>1954154.0</v>
      </c>
      <c r="P6" s="14">
        <f>'EMEP_PM2,5'!$C6/'EMEP_PM2,5'!$E6</f>
        <v>0.6180294554</v>
      </c>
      <c r="Q6" s="14">
        <f>'EMEP_PM2,5'!$D6/'EMEP_PM2,5'!$E6</f>
        <v>0.4207192602</v>
      </c>
      <c r="R6" s="14">
        <f>'EMEP_PM2,5'!$F6/'EMEP_PM2,5'!$E6</f>
        <v>1.150891198</v>
      </c>
      <c r="S6" s="14">
        <f>'EMEP_PM2,5'!$G6/'EMEP_PM2,5'!$E6</f>
        <v>0.7105971001</v>
      </c>
      <c r="T6" s="14">
        <f>'EMEP_PM2,5'!$H6/'EMEP_PM2,5'!$E6</f>
        <v>0.8321735358</v>
      </c>
      <c r="U6" s="14">
        <f>'EMEP_PM2,5'!$I6/'EMEP_PM2,5'!$E6</f>
        <v>0.3296111428</v>
      </c>
      <c r="V6" s="14">
        <f>'EMEP_PM2,5'!$J6/'EMEP_PM2,5'!$E6</f>
        <v>0.06730722685</v>
      </c>
      <c r="W6" s="14">
        <f>'EMEP_PM2,5'!$K6/'EMEP_PM2,5'!$E6</f>
        <v>0.110472885</v>
      </c>
      <c r="X6" s="14">
        <f>'EMEP_PM2,5'!$L6/'EMEP_PM2,5'!$E6</f>
        <v>0.06784975454</v>
      </c>
      <c r="Y6" s="14">
        <f>'EMEP_PM2,5'!$M6/'EMEP_PM2,5'!$E6</f>
        <v>0</v>
      </c>
      <c r="Z6" s="14">
        <f>'EMEP_PM2,5'!$N6/'EMEP_PM2,5'!$E6</f>
        <v>1.784819272</v>
      </c>
    </row>
    <row r="7">
      <c r="A7" s="15"/>
      <c r="B7" s="9" t="s">
        <v>294</v>
      </c>
      <c r="C7" s="45">
        <v>599225.0</v>
      </c>
      <c r="D7" s="46">
        <v>575326.0</v>
      </c>
      <c r="E7" s="47">
        <v>1107372.0</v>
      </c>
      <c r="F7" s="48">
        <v>1638981.0</v>
      </c>
      <c r="G7" s="45">
        <v>943502.0</v>
      </c>
      <c r="H7" s="45">
        <v>1227142.0</v>
      </c>
      <c r="I7" s="45">
        <v>535957.0</v>
      </c>
      <c r="J7" s="45">
        <v>153266.0</v>
      </c>
      <c r="K7" s="48">
        <v>199344.0</v>
      </c>
      <c r="L7" s="48">
        <v>137440.0</v>
      </c>
      <c r="M7" s="45">
        <v>0.0</v>
      </c>
      <c r="N7" s="45">
        <v>2351279.0</v>
      </c>
      <c r="P7" s="14">
        <f>'EMEP_PM2,5'!$C7/'EMEP_PM2,5'!$E7</f>
        <v>0.5411234888</v>
      </c>
      <c r="Q7" s="14">
        <f>'EMEP_PM2,5'!$D7/'EMEP_PM2,5'!$E7</f>
        <v>0.5195417619</v>
      </c>
      <c r="R7" s="14">
        <f>'EMEP_PM2,5'!$F7/'EMEP_PM2,5'!$E7</f>
        <v>1.48006361</v>
      </c>
      <c r="S7" s="14">
        <f>'EMEP_PM2,5'!$G7/'EMEP_PM2,5'!$E7</f>
        <v>0.8520190144</v>
      </c>
      <c r="T7" s="14">
        <f>'EMEP_PM2,5'!$H7/'EMEP_PM2,5'!$E7</f>
        <v>1.10815697</v>
      </c>
      <c r="U7" s="14">
        <f>'EMEP_PM2,5'!$I7/'EMEP_PM2,5'!$E7</f>
        <v>0.4839900232</v>
      </c>
      <c r="V7" s="14">
        <f>'EMEP_PM2,5'!$J7/'EMEP_PM2,5'!$E7</f>
        <v>0.138405161</v>
      </c>
      <c r="W7" s="14">
        <f>'EMEP_PM2,5'!$K7/'EMEP_PM2,5'!$E7</f>
        <v>0.1800153878</v>
      </c>
      <c r="X7" s="14">
        <f>'EMEP_PM2,5'!$L7/'EMEP_PM2,5'!$E7</f>
        <v>0.1241136673</v>
      </c>
      <c r="Y7" s="14">
        <f>'EMEP_PM2,5'!$M7/'EMEP_PM2,5'!$E7</f>
        <v>0</v>
      </c>
      <c r="Z7" s="14">
        <f>'EMEP_PM2,5'!$N7/'EMEP_PM2,5'!$E7</f>
        <v>2.123296417</v>
      </c>
    </row>
    <row r="8">
      <c r="A8" s="15"/>
      <c r="B8" s="9" t="s">
        <v>295</v>
      </c>
      <c r="C8" s="45">
        <v>400116.0</v>
      </c>
      <c r="D8" s="46">
        <v>134344.0</v>
      </c>
      <c r="E8" s="47">
        <v>1145091.0</v>
      </c>
      <c r="F8" s="48">
        <v>420769.0</v>
      </c>
      <c r="G8" s="45">
        <v>674104.0</v>
      </c>
      <c r="H8" s="45">
        <v>1732921.0</v>
      </c>
      <c r="I8" s="45">
        <v>473854.0</v>
      </c>
      <c r="J8" s="45">
        <v>79710.0</v>
      </c>
      <c r="K8" s="48">
        <v>144558.0</v>
      </c>
      <c r="L8" s="48">
        <v>0.0</v>
      </c>
      <c r="M8" s="45">
        <v>76718.0</v>
      </c>
      <c r="N8" s="45">
        <v>1616358.0</v>
      </c>
      <c r="P8" s="14">
        <f>'EMEP_PM2,5'!$C8/'EMEP_PM2,5'!$E8</f>
        <v>0.3494185178</v>
      </c>
      <c r="Q8" s="14">
        <f>'EMEP_PM2,5'!$D8/'EMEP_PM2,5'!$E8</f>
        <v>0.1173216801</v>
      </c>
      <c r="R8" s="14">
        <f>'EMEP_PM2,5'!$F8/'EMEP_PM2,5'!$E8</f>
        <v>0.367454639</v>
      </c>
      <c r="S8" s="14">
        <f>'EMEP_PM2,5'!$G8/'EMEP_PM2,5'!$E8</f>
        <v>0.5886903312</v>
      </c>
      <c r="T8" s="14">
        <f>'EMEP_PM2,5'!$H8/'EMEP_PM2,5'!$E8</f>
        <v>1.513347847</v>
      </c>
      <c r="U8" s="14">
        <f>'EMEP_PM2,5'!$I8/'EMEP_PM2,5'!$E8</f>
        <v>0.4138134</v>
      </c>
      <c r="V8" s="14">
        <f>'EMEP_PM2,5'!$J8/'EMEP_PM2,5'!$E8</f>
        <v>0.06961018819</v>
      </c>
      <c r="W8" s="14">
        <f>'EMEP_PM2,5'!$K8/'EMEP_PM2,5'!$E8</f>
        <v>0.1262414952</v>
      </c>
      <c r="X8" s="14">
        <f>'EMEP_PM2,5'!$L8/'EMEP_PM2,5'!$E8</f>
        <v>0</v>
      </c>
      <c r="Y8" s="14">
        <f>'EMEP_PM2,5'!$M8/'EMEP_PM2,5'!$E8</f>
        <v>0.06699729541</v>
      </c>
      <c r="Z8" s="14">
        <f>'EMEP_PM2,5'!$N8/'EMEP_PM2,5'!$E8</f>
        <v>1.411554191</v>
      </c>
    </row>
    <row r="9">
      <c r="A9" s="15"/>
      <c r="B9" s="9" t="s">
        <v>296</v>
      </c>
      <c r="C9" s="45">
        <v>226618.0</v>
      </c>
      <c r="D9" s="46">
        <v>185756.0</v>
      </c>
      <c r="E9" s="47">
        <v>1119374.0</v>
      </c>
      <c r="F9" s="48">
        <v>609706.0</v>
      </c>
      <c r="G9" s="45">
        <v>200216.0</v>
      </c>
      <c r="H9" s="45">
        <v>143397.0</v>
      </c>
      <c r="I9" s="45">
        <v>76499.0</v>
      </c>
      <c r="J9" s="45">
        <v>0.0</v>
      </c>
      <c r="K9" s="48">
        <v>76718.0</v>
      </c>
      <c r="L9" s="48">
        <v>0.0</v>
      </c>
      <c r="M9" s="45">
        <v>33064.0</v>
      </c>
      <c r="N9" s="45">
        <v>1777195.0</v>
      </c>
      <c r="P9" s="14">
        <f>'EMEP_PM2,5'!$C9/'EMEP_PM2,5'!$E9</f>
        <v>0.2024506555</v>
      </c>
      <c r="Q9" s="14">
        <f>'EMEP_PM2,5'!$D9/'EMEP_PM2,5'!$E9</f>
        <v>0.1659463236</v>
      </c>
      <c r="R9" s="14">
        <f>'EMEP_PM2,5'!$F9/'EMEP_PM2,5'!$E9</f>
        <v>0.544684797</v>
      </c>
      <c r="S9" s="14">
        <f>'EMEP_PM2,5'!$G9/'EMEP_PM2,5'!$E9</f>
        <v>0.1788642581</v>
      </c>
      <c r="T9" s="14">
        <f>'EMEP_PM2,5'!$H9/'EMEP_PM2,5'!$E9</f>
        <v>0.1281046371</v>
      </c>
      <c r="U9" s="14">
        <f>'EMEP_PM2,5'!$I9/'EMEP_PM2,5'!$E9</f>
        <v>0.06834087624</v>
      </c>
      <c r="V9" s="14">
        <f>'EMEP_PM2,5'!$J9/'EMEP_PM2,5'!$E9</f>
        <v>0</v>
      </c>
      <c r="W9" s="14">
        <f>'EMEP_PM2,5'!$K9/'EMEP_PM2,5'!$E9</f>
        <v>0.06853652131</v>
      </c>
      <c r="X9" s="14">
        <f>'EMEP_PM2,5'!$L9/'EMEP_PM2,5'!$E9</f>
        <v>0</v>
      </c>
      <c r="Y9" s="14">
        <f>'EMEP_PM2,5'!$M9/'EMEP_PM2,5'!$E9</f>
        <v>0.02953793817</v>
      </c>
      <c r="Z9" s="14">
        <f>'EMEP_PM2,5'!$N9/'EMEP_PM2,5'!$E9</f>
        <v>1.587668643</v>
      </c>
    </row>
    <row r="10">
      <c r="A10" s="16"/>
      <c r="B10" s="54" t="s">
        <v>297</v>
      </c>
      <c r="C10" s="45">
        <v>64254.0</v>
      </c>
      <c r="D10" s="46">
        <v>0.0</v>
      </c>
      <c r="E10" s="47">
        <v>1142224.0</v>
      </c>
      <c r="F10" s="48">
        <v>0.0</v>
      </c>
      <c r="G10" s="45">
        <v>0.0</v>
      </c>
      <c r="H10" s="45">
        <v>0.0</v>
      </c>
      <c r="I10" s="45">
        <v>0.0</v>
      </c>
      <c r="J10" s="45">
        <v>0.0</v>
      </c>
      <c r="K10" s="48">
        <v>86468.0</v>
      </c>
      <c r="L10" s="48">
        <v>0.0</v>
      </c>
      <c r="M10" s="45">
        <v>11713.0</v>
      </c>
      <c r="N10" s="45">
        <v>1379309.0</v>
      </c>
      <c r="P10" s="14">
        <f>'EMEP_PM2,5'!$C10/'EMEP_PM2,5'!$E10</f>
        <v>0.05625341439</v>
      </c>
      <c r="Q10" s="14">
        <f>'EMEP_PM2,5'!$D10/'EMEP_PM2,5'!$E10</f>
        <v>0</v>
      </c>
      <c r="R10" s="14">
        <f>'EMEP_PM2,5'!$F10/'EMEP_PM2,5'!$E10</f>
        <v>0</v>
      </c>
      <c r="S10" s="14">
        <f>'EMEP_PM2,5'!$G10/'EMEP_PM2,5'!$E10</f>
        <v>0</v>
      </c>
      <c r="T10" s="14">
        <f>'EMEP_PM2,5'!$H10/'EMEP_PM2,5'!$E10</f>
        <v>0</v>
      </c>
      <c r="U10" s="14">
        <f>'EMEP_PM2,5'!$I10/'EMEP_PM2,5'!$E10</f>
        <v>0</v>
      </c>
      <c r="V10" s="14">
        <f>'EMEP_PM2,5'!$J10/'EMEP_PM2,5'!$E10</f>
        <v>0</v>
      </c>
      <c r="W10" s="14">
        <f>'EMEP_PM2,5'!$K10/'EMEP_PM2,5'!$E10</f>
        <v>0.0757014386</v>
      </c>
      <c r="X10" s="14">
        <f>'EMEP_PM2,5'!$L10/'EMEP_PM2,5'!$E10</f>
        <v>0</v>
      </c>
      <c r="Y10" s="14">
        <f>'EMEP_PM2,5'!$M10/'EMEP_PM2,5'!$E10</f>
        <v>0.01025455602</v>
      </c>
      <c r="Z10" s="14">
        <f>'EMEP_PM2,5'!$N10/'EMEP_PM2,5'!$E10</f>
        <v>1.207564366</v>
      </c>
    </row>
    <row r="11">
      <c r="A11" s="8" t="s">
        <v>108</v>
      </c>
      <c r="B11" s="9" t="s">
        <v>298</v>
      </c>
      <c r="C11" s="45">
        <v>153064.0</v>
      </c>
      <c r="D11" s="46">
        <v>135458.0</v>
      </c>
      <c r="E11" s="47">
        <v>1033066.0</v>
      </c>
      <c r="F11" s="48">
        <v>444931.0</v>
      </c>
      <c r="G11" s="45">
        <v>291713.0</v>
      </c>
      <c r="H11" s="45">
        <v>243898.0</v>
      </c>
      <c r="I11" s="45">
        <v>112431.0</v>
      </c>
      <c r="J11" s="45">
        <v>37562.0</v>
      </c>
      <c r="K11" s="48">
        <v>104394.0</v>
      </c>
      <c r="L11" s="48">
        <v>0.0</v>
      </c>
      <c r="M11" s="48">
        <v>78186.0</v>
      </c>
      <c r="N11" s="45">
        <v>1906008.0</v>
      </c>
      <c r="P11" s="14">
        <f>'EMEP_PM2,5'!$C11/'EMEP_PM2,5'!$E11</f>
        <v>0.1481647833</v>
      </c>
      <c r="Q11" s="14">
        <f>'EMEP_PM2,5'!$D11/'EMEP_PM2,5'!$E11</f>
        <v>0.1311223097</v>
      </c>
      <c r="R11" s="14">
        <f>'EMEP_PM2,5'!$F11/'EMEP_PM2,5'!$E11</f>
        <v>0.4306898107</v>
      </c>
      <c r="S11" s="14">
        <f>'EMEP_PM2,5'!$G11/'EMEP_PM2,5'!$E11</f>
        <v>0.2823759566</v>
      </c>
      <c r="T11" s="14">
        <f>'EMEP_PM2,5'!$H11/'EMEP_PM2,5'!$E11</f>
        <v>0.2360914017</v>
      </c>
      <c r="U11" s="14">
        <f>'EMEP_PM2,5'!$I11/'EMEP_PM2,5'!$E11</f>
        <v>0.1088323495</v>
      </c>
      <c r="V11" s="14">
        <f>'EMEP_PM2,5'!$J11/'EMEP_PM2,5'!$E11</f>
        <v>0.03635972919</v>
      </c>
      <c r="W11" s="14">
        <f>'EMEP_PM2,5'!$K11/'EMEP_PM2,5'!$E11</f>
        <v>0.1010525949</v>
      </c>
      <c r="X11" s="14">
        <f>'EMEP_PM2,5'!$L11/'EMEP_PM2,5'!$E11</f>
        <v>0</v>
      </c>
      <c r="Y11" s="14">
        <f>'EMEP_PM2,5'!$M11/'EMEP_PM2,5'!$E11</f>
        <v>0.07568345101</v>
      </c>
      <c r="Z11" s="14">
        <f>'EMEP_PM2,5'!$N11/'EMEP_PM2,5'!$E11</f>
        <v>1.845001191</v>
      </c>
    </row>
    <row r="12">
      <c r="A12" s="15"/>
      <c r="B12" s="9" t="s">
        <v>299</v>
      </c>
      <c r="C12" s="45">
        <v>58426.0</v>
      </c>
      <c r="D12" s="46">
        <v>15563.0</v>
      </c>
      <c r="E12" s="47">
        <v>1009460.0</v>
      </c>
      <c r="F12" s="48">
        <v>134947.0</v>
      </c>
      <c r="G12" s="45">
        <v>97604.0</v>
      </c>
      <c r="H12" s="45">
        <v>43484.0</v>
      </c>
      <c r="I12" s="45">
        <v>13009.0</v>
      </c>
      <c r="J12" s="45">
        <v>0.0</v>
      </c>
      <c r="K12" s="48">
        <v>75002.0</v>
      </c>
      <c r="L12" s="48">
        <v>0.0</v>
      </c>
      <c r="M12" s="48">
        <v>0.0</v>
      </c>
      <c r="N12" s="45">
        <v>1464736.0</v>
      </c>
      <c r="P12" s="14">
        <f>'EMEP_PM2,5'!$C12/'EMEP_PM2,5'!$E12</f>
        <v>0.05787846968</v>
      </c>
      <c r="Q12" s="14">
        <f>'EMEP_PM2,5'!$D12/'EMEP_PM2,5'!$E12</f>
        <v>0.01541715373</v>
      </c>
      <c r="R12" s="14">
        <f>'EMEP_PM2,5'!$F12/'EMEP_PM2,5'!$E12</f>
        <v>0.1336823648</v>
      </c>
      <c r="S12" s="14">
        <f>'EMEP_PM2,5'!$G12/'EMEP_PM2,5'!$E12</f>
        <v>0.09668931904</v>
      </c>
      <c r="T12" s="14">
        <f>'EMEP_PM2,5'!$H12/'EMEP_PM2,5'!$E12</f>
        <v>0.04307649634</v>
      </c>
      <c r="U12" s="14">
        <f>'EMEP_PM2,5'!$I12/'EMEP_PM2,5'!$E12</f>
        <v>0.01288708815</v>
      </c>
      <c r="V12" s="14">
        <f>'EMEP_PM2,5'!$J12/'EMEP_PM2,5'!$E12</f>
        <v>0</v>
      </c>
      <c r="W12" s="14">
        <f>'EMEP_PM2,5'!$K12/'EMEP_PM2,5'!$E12</f>
        <v>0.07429913023</v>
      </c>
      <c r="X12" s="14">
        <f>'EMEP_PM2,5'!$L12/'EMEP_PM2,5'!$E12</f>
        <v>0</v>
      </c>
      <c r="Y12" s="14">
        <f>'EMEP_PM2,5'!$M12/'EMEP_PM2,5'!$E12</f>
        <v>0</v>
      </c>
      <c r="Z12" s="14">
        <f>'EMEP_PM2,5'!$N12/'EMEP_PM2,5'!$E12</f>
        <v>1.451009451</v>
      </c>
    </row>
    <row r="13">
      <c r="A13" s="15"/>
      <c r="B13" s="9" t="s">
        <v>300</v>
      </c>
      <c r="C13" s="45">
        <v>319371.0</v>
      </c>
      <c r="D13" s="46">
        <v>134497.0</v>
      </c>
      <c r="E13" s="47">
        <v>1070533.0</v>
      </c>
      <c r="F13" s="48">
        <v>458587.0</v>
      </c>
      <c r="G13" s="45">
        <v>190718.0</v>
      </c>
      <c r="H13" s="45">
        <v>115127.0</v>
      </c>
      <c r="I13" s="45">
        <v>48732.0</v>
      </c>
      <c r="J13" s="45">
        <v>0.0</v>
      </c>
      <c r="K13" s="48">
        <v>32370.0</v>
      </c>
      <c r="L13" s="48">
        <v>0.0</v>
      </c>
      <c r="M13" s="48">
        <v>0.0</v>
      </c>
      <c r="N13" s="45">
        <v>1555570.0</v>
      </c>
      <c r="P13" s="14">
        <f>'EMEP_PM2,5'!$C13/'EMEP_PM2,5'!$E13</f>
        <v>0.2983289632</v>
      </c>
      <c r="Q13" s="14">
        <f>'EMEP_PM2,5'!$D13/'EMEP_PM2,5'!$E13</f>
        <v>0.1256355479</v>
      </c>
      <c r="R13" s="14">
        <f>'EMEP_PM2,5'!$F13/'EMEP_PM2,5'!$E13</f>
        <v>0.4283725957</v>
      </c>
      <c r="S13" s="14">
        <f>'EMEP_PM2,5'!$G13/'EMEP_PM2,5'!$E13</f>
        <v>0.1781523783</v>
      </c>
      <c r="T13" s="14">
        <f>'EMEP_PM2,5'!$H13/'EMEP_PM2,5'!$E13</f>
        <v>0.1075417572</v>
      </c>
      <c r="U13" s="14">
        <f>'EMEP_PM2,5'!$I13/'EMEP_PM2,5'!$E13</f>
        <v>0.0455212497</v>
      </c>
      <c r="V13" s="14">
        <f>'EMEP_PM2,5'!$J13/'EMEP_PM2,5'!$E13</f>
        <v>0</v>
      </c>
      <c r="W13" s="14">
        <f>'EMEP_PM2,5'!$K13/'EMEP_PM2,5'!$E13</f>
        <v>0.03023727433</v>
      </c>
      <c r="X13" s="14">
        <f>'EMEP_PM2,5'!$L13/'EMEP_PM2,5'!$E13</f>
        <v>0</v>
      </c>
      <c r="Y13" s="14">
        <f>'EMEP_PM2,5'!$M13/'EMEP_PM2,5'!$E13</f>
        <v>0</v>
      </c>
      <c r="Z13" s="14">
        <f>'EMEP_PM2,5'!$N13/'EMEP_PM2,5'!$E13</f>
        <v>1.453079914</v>
      </c>
    </row>
    <row r="14">
      <c r="A14" s="15"/>
      <c r="B14" s="9" t="s">
        <v>301</v>
      </c>
      <c r="C14" s="45">
        <v>1264824.0</v>
      </c>
      <c r="D14" s="46">
        <v>469780.0</v>
      </c>
      <c r="E14" s="47">
        <v>1064196.0</v>
      </c>
      <c r="F14" s="48">
        <v>1188541.0</v>
      </c>
      <c r="G14" s="45">
        <v>481706.0</v>
      </c>
      <c r="H14" s="45">
        <v>342504.0</v>
      </c>
      <c r="I14" s="45">
        <v>1326756.0</v>
      </c>
      <c r="J14" s="45">
        <v>348121.0</v>
      </c>
      <c r="K14" s="48">
        <v>38348.0</v>
      </c>
      <c r="L14" s="48">
        <v>0.0</v>
      </c>
      <c r="M14" s="45">
        <v>38903.0</v>
      </c>
      <c r="N14" s="45">
        <v>1597691.0</v>
      </c>
      <c r="P14" s="14">
        <f>'EMEP_PM2,5'!$C14/'EMEP_PM2,5'!$E14</f>
        <v>1.188525422</v>
      </c>
      <c r="Q14" s="14">
        <f>'EMEP_PM2,5'!$D14/'EMEP_PM2,5'!$E14</f>
        <v>0.4414412383</v>
      </c>
      <c r="R14" s="14">
        <f>'EMEP_PM2,5'!$F14/'EMEP_PM2,5'!$E14</f>
        <v>1.116844078</v>
      </c>
      <c r="S14" s="14">
        <f>'EMEP_PM2,5'!$G14/'EMEP_PM2,5'!$E14</f>
        <v>0.4526478205</v>
      </c>
      <c r="T14" s="14">
        <f>'EMEP_PM2,5'!$H14/'EMEP_PM2,5'!$E14</f>
        <v>0.3218429688</v>
      </c>
      <c r="U14" s="14">
        <f>'EMEP_PM2,5'!$I14/'EMEP_PM2,5'!$E14</f>
        <v>1.246721469</v>
      </c>
      <c r="V14" s="14">
        <f>'EMEP_PM2,5'!$J14/'EMEP_PM2,5'!$E14</f>
        <v>0.3271211318</v>
      </c>
      <c r="W14" s="14">
        <f>'EMEP_PM2,5'!$K14/'EMEP_PM2,5'!$E14</f>
        <v>0.03603471541</v>
      </c>
      <c r="X14" s="14">
        <f>'EMEP_PM2,5'!$L14/'EMEP_PM2,5'!$E14</f>
        <v>0</v>
      </c>
      <c r="Y14" s="14">
        <f>'EMEP_PM2,5'!$M14/'EMEP_PM2,5'!$E14</f>
        <v>0.03655623588</v>
      </c>
      <c r="Z14" s="14">
        <f>'EMEP_PM2,5'!$N14/'EMEP_PM2,5'!$E14</f>
        <v>1.501312728</v>
      </c>
    </row>
    <row r="15">
      <c r="A15" s="15"/>
      <c r="B15" s="9" t="s">
        <v>302</v>
      </c>
      <c r="C15" s="45">
        <v>1255460.0</v>
      </c>
      <c r="D15" s="46">
        <v>610266.0</v>
      </c>
      <c r="E15" s="47">
        <v>1028712.0</v>
      </c>
      <c r="F15" s="48">
        <v>1468183.0</v>
      </c>
      <c r="G15" s="45">
        <v>739414.0</v>
      </c>
      <c r="H15" s="45">
        <v>739578.0</v>
      </c>
      <c r="I15" s="45">
        <v>260281.0</v>
      </c>
      <c r="J15" s="45">
        <v>0.0</v>
      </c>
      <c r="K15" s="48">
        <v>0.0</v>
      </c>
      <c r="L15" s="48">
        <v>0.0</v>
      </c>
      <c r="M15" s="45">
        <v>39590.0</v>
      </c>
      <c r="N15" s="45">
        <v>1841446.0</v>
      </c>
      <c r="P15" s="14">
        <f>'EMEP_PM2,5'!$C15/'EMEP_PM2,5'!$E15</f>
        <v>1.22041932</v>
      </c>
      <c r="Q15" s="14">
        <f>'EMEP_PM2,5'!$D15/'EMEP_PM2,5'!$E15</f>
        <v>0.5932330915</v>
      </c>
      <c r="R15" s="14">
        <f>'EMEP_PM2,5'!$F15/'EMEP_PM2,5'!$E15</f>
        <v>1.427205088</v>
      </c>
      <c r="S15" s="14">
        <f>'EMEP_PM2,5'!$G15/'EMEP_PM2,5'!$E15</f>
        <v>0.7187764894</v>
      </c>
      <c r="T15" s="14">
        <f>'EMEP_PM2,5'!$H15/'EMEP_PM2,5'!$E15</f>
        <v>0.7189359121</v>
      </c>
      <c r="U15" s="14">
        <f>'EMEP_PM2,5'!$I15/'EMEP_PM2,5'!$E15</f>
        <v>0.2530163933</v>
      </c>
      <c r="V15" s="14">
        <f>'EMEP_PM2,5'!$J15/'EMEP_PM2,5'!$E15</f>
        <v>0</v>
      </c>
      <c r="W15" s="14">
        <f>'EMEP_PM2,5'!$K15/'EMEP_PM2,5'!$E15</f>
        <v>0</v>
      </c>
      <c r="X15" s="14">
        <f>'EMEP_PM2,5'!$L15/'EMEP_PM2,5'!$E15</f>
        <v>0</v>
      </c>
      <c r="Y15" s="14">
        <f>'EMEP_PM2,5'!$M15/'EMEP_PM2,5'!$E15</f>
        <v>0.03848501816</v>
      </c>
      <c r="Z15" s="14">
        <f>'EMEP_PM2,5'!$N15/'EMEP_PM2,5'!$E15</f>
        <v>1.790050082</v>
      </c>
    </row>
    <row r="16">
      <c r="A16" s="15"/>
      <c r="B16" s="54" t="s">
        <v>303</v>
      </c>
      <c r="C16" s="45">
        <v>387405.0</v>
      </c>
      <c r="D16" s="46">
        <v>268688.0</v>
      </c>
      <c r="E16" s="47">
        <v>902974.0</v>
      </c>
      <c r="F16" s="48">
        <v>699145.0</v>
      </c>
      <c r="G16" s="45">
        <v>373183.0</v>
      </c>
      <c r="H16" s="45">
        <v>2907122.0</v>
      </c>
      <c r="I16" s="45">
        <v>454715.0</v>
      </c>
      <c r="J16" s="45">
        <v>0.0</v>
      </c>
      <c r="K16" s="48">
        <v>0.0</v>
      </c>
      <c r="L16" s="48">
        <v>0.0</v>
      </c>
      <c r="M16" s="45">
        <v>0.0</v>
      </c>
      <c r="N16" s="45">
        <v>490696.0</v>
      </c>
      <c r="P16" s="14">
        <f>'EMEP_PM2,5'!$C16/'EMEP_PM2,5'!$E16</f>
        <v>0.4290322866</v>
      </c>
      <c r="Q16" s="14">
        <f>'EMEP_PM2,5'!$D16/'EMEP_PM2,5'!$E16</f>
        <v>0.2975589552</v>
      </c>
      <c r="R16" s="14">
        <f>'EMEP_PM2,5'!$F16/'EMEP_PM2,5'!$E16</f>
        <v>0.7742692481</v>
      </c>
      <c r="S16" s="14">
        <f>'EMEP_PM2,5'!$G16/'EMEP_PM2,5'!$E16</f>
        <v>0.41328211</v>
      </c>
      <c r="T16" s="14">
        <f>'EMEP_PM2,5'!$H16/'EMEP_PM2,5'!$E16</f>
        <v>3.219496907</v>
      </c>
      <c r="U16" s="14">
        <f>'EMEP_PM2,5'!$I16/'EMEP_PM2,5'!$E16</f>
        <v>0.5035748538</v>
      </c>
      <c r="V16" s="14">
        <f>'EMEP_PM2,5'!$J16/'EMEP_PM2,5'!$E16</f>
        <v>0</v>
      </c>
      <c r="W16" s="14">
        <f>'EMEP_PM2,5'!$K16/'EMEP_PM2,5'!$E16</f>
        <v>0</v>
      </c>
      <c r="X16" s="14">
        <f>'EMEP_PM2,5'!$L16/'EMEP_PM2,5'!$E16</f>
        <v>0</v>
      </c>
      <c r="Y16" s="14">
        <f>'EMEP_PM2,5'!$M16/'EMEP_PM2,5'!$E16</f>
        <v>0</v>
      </c>
      <c r="Z16" s="14">
        <f>'EMEP_PM2,5'!$N16/'EMEP_PM2,5'!$E16</f>
        <v>0.5434220697</v>
      </c>
    </row>
    <row r="17">
      <c r="A17" s="15"/>
      <c r="B17" s="9" t="s">
        <v>304</v>
      </c>
      <c r="C17" s="45">
        <v>501599.0</v>
      </c>
      <c r="D17" s="46">
        <v>289641.0</v>
      </c>
      <c r="E17" s="47">
        <v>1008703.0</v>
      </c>
      <c r="F17" s="48">
        <v>756651.0</v>
      </c>
      <c r="G17" s="45">
        <v>524447.0</v>
      </c>
      <c r="H17" s="45">
        <v>956727.0</v>
      </c>
      <c r="I17" s="45">
        <v>34121.0</v>
      </c>
      <c r="J17" s="45">
        <v>93754.0</v>
      </c>
      <c r="K17" s="48">
        <v>102109.0</v>
      </c>
      <c r="L17" s="48">
        <v>0.0</v>
      </c>
      <c r="M17" s="45">
        <v>65146.0</v>
      </c>
      <c r="N17" s="45">
        <v>1918536.0</v>
      </c>
      <c r="P17" s="14">
        <f>'EMEP_PM2,5'!$C17/'EMEP_PM2,5'!$E17</f>
        <v>0.4972712483</v>
      </c>
      <c r="Q17" s="14">
        <f>'EMEP_PM2,5'!$D17/'EMEP_PM2,5'!$E17</f>
        <v>0.2871420031</v>
      </c>
      <c r="R17" s="14">
        <f>'EMEP_PM2,5'!$F17/'EMEP_PM2,5'!$E17</f>
        <v>0.7501226823</v>
      </c>
      <c r="S17" s="14">
        <f>'EMEP_PM2,5'!$G17/'EMEP_PM2,5'!$E17</f>
        <v>0.5199221178</v>
      </c>
      <c r="T17" s="14">
        <f>'EMEP_PM2,5'!$H17/'EMEP_PM2,5'!$E17</f>
        <v>0.9484724443</v>
      </c>
      <c r="U17" s="14">
        <f>'EMEP_PM2,5'!$I17/'EMEP_PM2,5'!$E17</f>
        <v>0.03382660704</v>
      </c>
      <c r="V17" s="14">
        <f>'EMEP_PM2,5'!$J17/'EMEP_PM2,5'!$E17</f>
        <v>0.09294509881</v>
      </c>
      <c r="W17" s="14">
        <f>'EMEP_PM2,5'!$K17/'EMEP_PM2,5'!$E17</f>
        <v>0.1012280126</v>
      </c>
      <c r="X17" s="14">
        <f>'EMEP_PM2,5'!$L17/'EMEP_PM2,5'!$E17</f>
        <v>0</v>
      </c>
      <c r="Y17" s="14">
        <f>'EMEP_PM2,5'!$M17/'EMEP_PM2,5'!$E17</f>
        <v>0.06458392609</v>
      </c>
      <c r="Z17" s="14">
        <f>'EMEP_PM2,5'!$N17/'EMEP_PM2,5'!$E17</f>
        <v>1.901983042</v>
      </c>
    </row>
    <row r="18">
      <c r="A18" s="16"/>
      <c r="B18" s="54" t="s">
        <v>305</v>
      </c>
      <c r="C18" s="45">
        <v>0.0</v>
      </c>
      <c r="D18" s="46">
        <v>0.0</v>
      </c>
      <c r="E18" s="47">
        <v>1165021.0</v>
      </c>
      <c r="F18" s="48">
        <v>0.0</v>
      </c>
      <c r="G18" s="45">
        <v>0.0</v>
      </c>
      <c r="H18" s="45">
        <v>24931.0</v>
      </c>
      <c r="I18" s="45">
        <v>0.0</v>
      </c>
      <c r="J18" s="45">
        <v>0.0</v>
      </c>
      <c r="K18" s="48">
        <v>0.0</v>
      </c>
      <c r="L18" s="48">
        <v>0.0</v>
      </c>
      <c r="M18" s="45">
        <v>0.0</v>
      </c>
      <c r="N18" s="45">
        <v>1084477.0</v>
      </c>
      <c r="P18" s="14">
        <f>'EMEP_PM2,5'!$C18/'EMEP_PM2,5'!$E18</f>
        <v>0</v>
      </c>
      <c r="Q18" s="14">
        <f>'EMEP_PM2,5'!$D18/'EMEP_PM2,5'!$E18</f>
        <v>0</v>
      </c>
      <c r="R18" s="14">
        <f>'EMEP_PM2,5'!$F18/'EMEP_PM2,5'!$E18</f>
        <v>0</v>
      </c>
      <c r="S18" s="14">
        <f>'EMEP_PM2,5'!$G18/'EMEP_PM2,5'!$E18</f>
        <v>0</v>
      </c>
      <c r="T18" s="14">
        <f>'EMEP_PM2,5'!$H18/'EMEP_PM2,5'!$E18</f>
        <v>0.02139961426</v>
      </c>
      <c r="U18" s="14">
        <f>'EMEP_PM2,5'!$I18/'EMEP_PM2,5'!$E18</f>
        <v>0</v>
      </c>
      <c r="V18" s="14">
        <f>'EMEP_PM2,5'!$J18/'EMEP_PM2,5'!$E18</f>
        <v>0</v>
      </c>
      <c r="W18" s="14">
        <f>'EMEP_PM2,5'!$K18/'EMEP_PM2,5'!$E18</f>
        <v>0</v>
      </c>
      <c r="X18" s="14">
        <f>'EMEP_PM2,5'!$L18/'EMEP_PM2,5'!$E18</f>
        <v>0</v>
      </c>
      <c r="Y18" s="14">
        <f>'EMEP_PM2,5'!$M18/'EMEP_PM2,5'!$E18</f>
        <v>0</v>
      </c>
      <c r="Z18" s="14">
        <f>'EMEP_PM2,5'!$N18/'EMEP_PM2,5'!$E18</f>
        <v>0.9308647655</v>
      </c>
    </row>
    <row r="19">
      <c r="A19" s="8" t="s">
        <v>15</v>
      </c>
      <c r="B19" s="9" t="s">
        <v>306</v>
      </c>
      <c r="C19" s="10"/>
      <c r="D19" s="11"/>
      <c r="E19" s="12"/>
      <c r="F19" s="13"/>
      <c r="G19" s="10"/>
      <c r="H19" s="10"/>
      <c r="I19" s="10"/>
      <c r="J19" s="10"/>
      <c r="K19" s="13"/>
      <c r="L19" s="13"/>
      <c r="M19" s="10"/>
      <c r="N19" s="10"/>
      <c r="P19" s="14" t="str">
        <f>'EMEP_PM2,5'!$C19/'EMEP_PM2,5'!$E19</f>
        <v>#DIV/0!</v>
      </c>
      <c r="Q19" s="14" t="str">
        <f>'EMEP_PM2,5'!$D19/'EMEP_PM2,5'!$E19</f>
        <v>#DIV/0!</v>
      </c>
      <c r="R19" s="14" t="str">
        <f>'EMEP_PM2,5'!$F19/'EMEP_PM2,5'!$E19</f>
        <v>#DIV/0!</v>
      </c>
      <c r="S19" s="14" t="str">
        <f>'EMEP_PM2,5'!$G19/'EMEP_PM2,5'!$E19</f>
        <v>#DIV/0!</v>
      </c>
      <c r="T19" s="14" t="str">
        <f>'EMEP_PM2,5'!$H19/'EMEP_PM2,5'!$E19</f>
        <v>#DIV/0!</v>
      </c>
      <c r="U19" s="14" t="str">
        <f>'EMEP_PM2,5'!$I19/'EMEP_PM2,5'!$E19</f>
        <v>#DIV/0!</v>
      </c>
      <c r="V19" s="14" t="str">
        <f>'EMEP_PM2,5'!$J19/'EMEP_PM2,5'!$E19</f>
        <v>#DIV/0!</v>
      </c>
      <c r="W19" s="14" t="str">
        <f>'EMEP_PM2,5'!$K19/'EMEP_PM2,5'!$E19</f>
        <v>#DIV/0!</v>
      </c>
      <c r="X19" s="14" t="str">
        <f>'EMEP_PM2,5'!$L19/'EMEP_PM2,5'!$E19</f>
        <v>#DIV/0!</v>
      </c>
      <c r="Y19" s="14" t="str">
        <f>'EMEP_PM2,5'!$M19/'EMEP_PM2,5'!$E19</f>
        <v>#DIV/0!</v>
      </c>
      <c r="Z19" s="14" t="str">
        <f>'EMEP_PM2,5'!$N19/'EMEP_PM2,5'!$E19</f>
        <v>#DIV/0!</v>
      </c>
    </row>
    <row r="20">
      <c r="A20" s="15"/>
      <c r="B20" s="9" t="s">
        <v>307</v>
      </c>
      <c r="C20" s="10"/>
      <c r="D20" s="11"/>
      <c r="E20" s="12"/>
      <c r="F20" s="13"/>
      <c r="G20" s="10"/>
      <c r="H20" s="10"/>
      <c r="I20" s="10"/>
      <c r="J20" s="10"/>
      <c r="K20" s="13"/>
      <c r="L20" s="13"/>
      <c r="M20" s="10"/>
      <c r="N20" s="10"/>
      <c r="P20" s="14" t="str">
        <f>'EMEP_PM2,5'!$C20/'EMEP_PM2,5'!$E20</f>
        <v>#DIV/0!</v>
      </c>
      <c r="Q20" s="14" t="str">
        <f>'EMEP_PM2,5'!$D20/'EMEP_PM2,5'!$E20</f>
        <v>#DIV/0!</v>
      </c>
      <c r="R20" s="14" t="str">
        <f>'EMEP_PM2,5'!$F20/'EMEP_PM2,5'!$E20</f>
        <v>#DIV/0!</v>
      </c>
      <c r="S20" s="14" t="str">
        <f>'EMEP_PM2,5'!$G20/'EMEP_PM2,5'!$E20</f>
        <v>#DIV/0!</v>
      </c>
      <c r="T20" s="14" t="str">
        <f>'EMEP_PM2,5'!$H20/'EMEP_PM2,5'!$E20</f>
        <v>#DIV/0!</v>
      </c>
      <c r="U20" s="14" t="str">
        <f>'EMEP_PM2,5'!$I20/'EMEP_PM2,5'!$E20</f>
        <v>#DIV/0!</v>
      </c>
      <c r="V20" s="14" t="str">
        <f>'EMEP_PM2,5'!$J20/'EMEP_PM2,5'!$E20</f>
        <v>#DIV/0!</v>
      </c>
      <c r="W20" s="14" t="str">
        <f>'EMEP_PM2,5'!$K20/'EMEP_PM2,5'!$E20</f>
        <v>#DIV/0!</v>
      </c>
      <c r="X20" s="14" t="str">
        <f>'EMEP_PM2,5'!$L20/'EMEP_PM2,5'!$E20</f>
        <v>#DIV/0!</v>
      </c>
      <c r="Y20" s="14" t="str">
        <f>'EMEP_PM2,5'!$M20/'EMEP_PM2,5'!$E20</f>
        <v>#DIV/0!</v>
      </c>
      <c r="Z20" s="14" t="str">
        <f>'EMEP_PM2,5'!$N20/'EMEP_PM2,5'!$E20</f>
        <v>#DIV/0!</v>
      </c>
    </row>
    <row r="21" ht="15.75" customHeight="1">
      <c r="A21" s="15"/>
      <c r="B21" s="9" t="s">
        <v>308</v>
      </c>
      <c r="C21" s="10"/>
      <c r="D21" s="11"/>
      <c r="E21" s="12"/>
      <c r="F21" s="13"/>
      <c r="G21" s="10"/>
      <c r="H21" s="10"/>
      <c r="I21" s="10"/>
      <c r="J21" s="10"/>
      <c r="K21" s="13"/>
      <c r="L21" s="13"/>
      <c r="M21" s="10"/>
      <c r="N21" s="10"/>
      <c r="P21" s="14" t="str">
        <f>'EMEP_PM2,5'!$C21/'EMEP_PM2,5'!$E21</f>
        <v>#DIV/0!</v>
      </c>
      <c r="Q21" s="14" t="str">
        <f>'EMEP_PM2,5'!$D21/'EMEP_PM2,5'!$E21</f>
        <v>#DIV/0!</v>
      </c>
      <c r="R21" s="14" t="str">
        <f>'EMEP_PM2,5'!$F21/'EMEP_PM2,5'!$E21</f>
        <v>#DIV/0!</v>
      </c>
      <c r="S21" s="14" t="str">
        <f>'EMEP_PM2,5'!$G21/'EMEP_PM2,5'!$E21</f>
        <v>#DIV/0!</v>
      </c>
      <c r="T21" s="14" t="str">
        <f>'EMEP_PM2,5'!$H21/'EMEP_PM2,5'!$E21</f>
        <v>#DIV/0!</v>
      </c>
      <c r="U21" s="14" t="str">
        <f>'EMEP_PM2,5'!$I21/'EMEP_PM2,5'!$E21</f>
        <v>#DIV/0!</v>
      </c>
      <c r="V21" s="14" t="str">
        <f>'EMEP_PM2,5'!$J21/'EMEP_PM2,5'!$E21</f>
        <v>#DIV/0!</v>
      </c>
      <c r="W21" s="14" t="str">
        <f>'EMEP_PM2,5'!$K21/'EMEP_PM2,5'!$E21</f>
        <v>#DIV/0!</v>
      </c>
      <c r="X21" s="14" t="str">
        <f>'EMEP_PM2,5'!$L21/'EMEP_PM2,5'!$E21</f>
        <v>#DIV/0!</v>
      </c>
      <c r="Y21" s="14" t="str">
        <f>'EMEP_PM2,5'!$M21/'EMEP_PM2,5'!$E21</f>
        <v>#DIV/0!</v>
      </c>
      <c r="Z21" s="14" t="str">
        <f>'EMEP_PM2,5'!$N21/'EMEP_PM2,5'!$E21</f>
        <v>#DIV/0!</v>
      </c>
    </row>
    <row r="22" ht="15.75" customHeight="1">
      <c r="A22" s="15"/>
      <c r="B22" s="9" t="s">
        <v>309</v>
      </c>
      <c r="C22" s="10"/>
      <c r="D22" s="11"/>
      <c r="E22" s="12"/>
      <c r="F22" s="13"/>
      <c r="G22" s="10"/>
      <c r="H22" s="10"/>
      <c r="I22" s="10"/>
      <c r="J22" s="10"/>
      <c r="K22" s="13"/>
      <c r="L22" s="13"/>
      <c r="M22" s="10"/>
      <c r="N22" s="10"/>
      <c r="P22" s="14" t="str">
        <f>'EMEP_PM2,5'!$C22/'EMEP_PM2,5'!$E22</f>
        <v>#DIV/0!</v>
      </c>
      <c r="Q22" s="14" t="str">
        <f>'EMEP_PM2,5'!$D22/'EMEP_PM2,5'!$E22</f>
        <v>#DIV/0!</v>
      </c>
      <c r="R22" s="14" t="str">
        <f>'EMEP_PM2,5'!$F22/'EMEP_PM2,5'!$E22</f>
        <v>#DIV/0!</v>
      </c>
      <c r="S22" s="14" t="str">
        <f>'EMEP_PM2,5'!$G22/'EMEP_PM2,5'!$E22</f>
        <v>#DIV/0!</v>
      </c>
      <c r="T22" s="14" t="str">
        <f>'EMEP_PM2,5'!$H22/'EMEP_PM2,5'!$E22</f>
        <v>#DIV/0!</v>
      </c>
      <c r="U22" s="14" t="str">
        <f>'EMEP_PM2,5'!$I22/'EMEP_PM2,5'!$E22</f>
        <v>#DIV/0!</v>
      </c>
      <c r="V22" s="14" t="str">
        <f>'EMEP_PM2,5'!$J22/'EMEP_PM2,5'!$E22</f>
        <v>#DIV/0!</v>
      </c>
      <c r="W22" s="14" t="str">
        <f>'EMEP_PM2,5'!$K22/'EMEP_PM2,5'!$E22</f>
        <v>#DIV/0!</v>
      </c>
      <c r="X22" s="14" t="str">
        <f>'EMEP_PM2,5'!$L22/'EMEP_PM2,5'!$E22</f>
        <v>#DIV/0!</v>
      </c>
      <c r="Y22" s="14" t="str">
        <f>'EMEP_PM2,5'!$M22/'EMEP_PM2,5'!$E22</f>
        <v>#DIV/0!</v>
      </c>
      <c r="Z22" s="14" t="str">
        <f>'EMEP_PM2,5'!$N22/'EMEP_PM2,5'!$E22</f>
        <v>#DIV/0!</v>
      </c>
    </row>
    <row r="23" ht="15.75" customHeight="1">
      <c r="A23" s="15"/>
      <c r="B23" s="9" t="s">
        <v>310</v>
      </c>
      <c r="C23" s="10"/>
      <c r="D23" s="11"/>
      <c r="E23" s="12"/>
      <c r="F23" s="13"/>
      <c r="G23" s="10"/>
      <c r="H23" s="10"/>
      <c r="I23" s="10"/>
      <c r="J23" s="10"/>
      <c r="K23" s="13"/>
      <c r="L23" s="13"/>
      <c r="M23" s="10"/>
      <c r="N23" s="10"/>
      <c r="P23" s="14" t="str">
        <f>'EMEP_PM2,5'!$C23/'EMEP_PM2,5'!$E23</f>
        <v>#DIV/0!</v>
      </c>
      <c r="Q23" s="14" t="str">
        <f>'EMEP_PM2,5'!$D23/'EMEP_PM2,5'!$E23</f>
        <v>#DIV/0!</v>
      </c>
      <c r="R23" s="14" t="str">
        <f>'EMEP_PM2,5'!$F23/'EMEP_PM2,5'!$E23</f>
        <v>#DIV/0!</v>
      </c>
      <c r="S23" s="14" t="str">
        <f>'EMEP_PM2,5'!$G23/'EMEP_PM2,5'!$E23</f>
        <v>#DIV/0!</v>
      </c>
      <c r="T23" s="14" t="str">
        <f>'EMEP_PM2,5'!$H23/'EMEP_PM2,5'!$E23</f>
        <v>#DIV/0!</v>
      </c>
      <c r="U23" s="14" t="str">
        <f>'EMEP_PM2,5'!$I23/'EMEP_PM2,5'!$E23</f>
        <v>#DIV/0!</v>
      </c>
      <c r="V23" s="14" t="str">
        <f>'EMEP_PM2,5'!$J23/'EMEP_PM2,5'!$E23</f>
        <v>#DIV/0!</v>
      </c>
      <c r="W23" s="14" t="str">
        <f>'EMEP_PM2,5'!$K23/'EMEP_PM2,5'!$E23</f>
        <v>#DIV/0!</v>
      </c>
      <c r="X23" s="14" t="str">
        <f>'EMEP_PM2,5'!$L23/'EMEP_PM2,5'!$E23</f>
        <v>#DIV/0!</v>
      </c>
      <c r="Y23" s="14" t="str">
        <f>'EMEP_PM2,5'!$M23/'EMEP_PM2,5'!$E23</f>
        <v>#DIV/0!</v>
      </c>
      <c r="Z23" s="14" t="str">
        <f>'EMEP_PM2,5'!$N23/'EMEP_PM2,5'!$E23</f>
        <v>#DIV/0!</v>
      </c>
    </row>
    <row r="24" ht="15.75" customHeight="1">
      <c r="A24" s="15"/>
      <c r="B24" s="9" t="s">
        <v>311</v>
      </c>
      <c r="C24" s="10"/>
      <c r="D24" s="11"/>
      <c r="E24" s="12"/>
      <c r="F24" s="13"/>
      <c r="G24" s="10"/>
      <c r="H24" s="10"/>
      <c r="I24" s="10"/>
      <c r="J24" s="10"/>
      <c r="K24" s="13"/>
      <c r="L24" s="13"/>
      <c r="M24" s="10"/>
      <c r="N24" s="10"/>
      <c r="P24" s="14" t="str">
        <f>'EMEP_PM2,5'!$C24/'EMEP_PM2,5'!$E24</f>
        <v>#DIV/0!</v>
      </c>
      <c r="Q24" s="14" t="str">
        <f>'EMEP_PM2,5'!$D24/'EMEP_PM2,5'!$E24</f>
        <v>#DIV/0!</v>
      </c>
      <c r="R24" s="14" t="str">
        <f>'EMEP_PM2,5'!$F24/'EMEP_PM2,5'!$E24</f>
        <v>#DIV/0!</v>
      </c>
      <c r="S24" s="14" t="str">
        <f>'EMEP_PM2,5'!$G24/'EMEP_PM2,5'!$E24</f>
        <v>#DIV/0!</v>
      </c>
      <c r="T24" s="14" t="str">
        <f>'EMEP_PM2,5'!$H24/'EMEP_PM2,5'!$E24</f>
        <v>#DIV/0!</v>
      </c>
      <c r="U24" s="14" t="str">
        <f>'EMEP_PM2,5'!$I24/'EMEP_PM2,5'!$E24</f>
        <v>#DIV/0!</v>
      </c>
      <c r="V24" s="14" t="str">
        <f>'EMEP_PM2,5'!$J24/'EMEP_PM2,5'!$E24</f>
        <v>#DIV/0!</v>
      </c>
      <c r="W24" s="14" t="str">
        <f>'EMEP_PM2,5'!$K24/'EMEP_PM2,5'!$E24</f>
        <v>#DIV/0!</v>
      </c>
      <c r="X24" s="14" t="str">
        <f>'EMEP_PM2,5'!$L24/'EMEP_PM2,5'!$E24</f>
        <v>#DIV/0!</v>
      </c>
      <c r="Y24" s="14" t="str">
        <f>'EMEP_PM2,5'!$M24/'EMEP_PM2,5'!$E24</f>
        <v>#DIV/0!</v>
      </c>
      <c r="Z24" s="14" t="str">
        <f>'EMEP_PM2,5'!$N24/'EMEP_PM2,5'!$E24</f>
        <v>#DIV/0!</v>
      </c>
    </row>
    <row r="25" ht="15.75" customHeight="1">
      <c r="A25" s="15"/>
      <c r="B25" s="9" t="s">
        <v>312</v>
      </c>
      <c r="C25" s="10"/>
      <c r="D25" s="11"/>
      <c r="E25" s="12"/>
      <c r="F25" s="13"/>
      <c r="G25" s="10"/>
      <c r="H25" s="10"/>
      <c r="I25" s="10"/>
      <c r="J25" s="10"/>
      <c r="K25" s="13"/>
      <c r="L25" s="13"/>
      <c r="M25" s="10"/>
      <c r="N25" s="10"/>
      <c r="P25" s="14" t="str">
        <f>'EMEP_PM2,5'!$C25/'EMEP_PM2,5'!$E25</f>
        <v>#DIV/0!</v>
      </c>
      <c r="Q25" s="14" t="str">
        <f>'EMEP_PM2,5'!$D25/'EMEP_PM2,5'!$E25</f>
        <v>#DIV/0!</v>
      </c>
      <c r="R25" s="14" t="str">
        <f>'EMEP_PM2,5'!$F25/'EMEP_PM2,5'!$E25</f>
        <v>#DIV/0!</v>
      </c>
      <c r="S25" s="14" t="str">
        <f>'EMEP_PM2,5'!$G25/'EMEP_PM2,5'!$E25</f>
        <v>#DIV/0!</v>
      </c>
      <c r="T25" s="14" t="str">
        <f>'EMEP_PM2,5'!$H25/'EMEP_PM2,5'!$E25</f>
        <v>#DIV/0!</v>
      </c>
      <c r="U25" s="14" t="str">
        <f>'EMEP_PM2,5'!$I25/'EMEP_PM2,5'!$E25</f>
        <v>#DIV/0!</v>
      </c>
      <c r="V25" s="14" t="str">
        <f>'EMEP_PM2,5'!$J25/'EMEP_PM2,5'!$E25</f>
        <v>#DIV/0!</v>
      </c>
      <c r="W25" s="14" t="str">
        <f>'EMEP_PM2,5'!$K25/'EMEP_PM2,5'!$E25</f>
        <v>#DIV/0!</v>
      </c>
      <c r="X25" s="14" t="str">
        <f>'EMEP_PM2,5'!$L25/'EMEP_PM2,5'!$E25</f>
        <v>#DIV/0!</v>
      </c>
      <c r="Y25" s="14" t="str">
        <f>'EMEP_PM2,5'!$M25/'EMEP_PM2,5'!$E25</f>
        <v>#DIV/0!</v>
      </c>
      <c r="Z25" s="14" t="str">
        <f>'EMEP_PM2,5'!$N25/'EMEP_PM2,5'!$E25</f>
        <v>#DIV/0!</v>
      </c>
    </row>
    <row r="26" ht="15.75" customHeight="1">
      <c r="A26" s="16"/>
      <c r="B26" s="9" t="s">
        <v>313</v>
      </c>
      <c r="C26" s="10"/>
      <c r="D26" s="11"/>
      <c r="E26" s="12"/>
      <c r="F26" s="13"/>
      <c r="G26" s="10"/>
      <c r="H26" s="10"/>
      <c r="I26" s="10"/>
      <c r="J26" s="10"/>
      <c r="K26" s="13"/>
      <c r="L26" s="13"/>
      <c r="M26" s="10"/>
      <c r="N26" s="10"/>
      <c r="P26" s="14" t="str">
        <f>'EMEP_PM2,5'!$C26/'EMEP_PM2,5'!$E26</f>
        <v>#DIV/0!</v>
      </c>
      <c r="Q26" s="14" t="str">
        <f>'EMEP_PM2,5'!$D26/'EMEP_PM2,5'!$E26</f>
        <v>#DIV/0!</v>
      </c>
      <c r="R26" s="14" t="str">
        <f>'EMEP_PM2,5'!$F26/'EMEP_PM2,5'!$E26</f>
        <v>#DIV/0!</v>
      </c>
      <c r="S26" s="14" t="str">
        <f>'EMEP_PM2,5'!$G26/'EMEP_PM2,5'!$E26</f>
        <v>#DIV/0!</v>
      </c>
      <c r="T26" s="14" t="str">
        <f>'EMEP_PM2,5'!$H26/'EMEP_PM2,5'!$E26</f>
        <v>#DIV/0!</v>
      </c>
      <c r="U26" s="14" t="str">
        <f>'EMEP_PM2,5'!$I26/'EMEP_PM2,5'!$E26</f>
        <v>#DIV/0!</v>
      </c>
      <c r="V26" s="14" t="str">
        <f>'EMEP_PM2,5'!$J26/'EMEP_PM2,5'!$E26</f>
        <v>#DIV/0!</v>
      </c>
      <c r="W26" s="14" t="str">
        <f>'EMEP_PM2,5'!$K26/'EMEP_PM2,5'!$E26</f>
        <v>#DIV/0!</v>
      </c>
      <c r="X26" s="14" t="str">
        <f>'EMEP_PM2,5'!$L26/'EMEP_PM2,5'!$E26</f>
        <v>#DIV/0!</v>
      </c>
      <c r="Y26" s="14" t="str">
        <f>'EMEP_PM2,5'!$M26/'EMEP_PM2,5'!$E26</f>
        <v>#DIV/0!</v>
      </c>
      <c r="Z26" s="14" t="str">
        <f>'EMEP_PM2,5'!$N26/'EMEP_PM2,5'!$E26</f>
        <v>#DIV/0!</v>
      </c>
    </row>
    <row r="27" ht="15.75" customHeight="1">
      <c r="A27" s="8" t="s">
        <v>124</v>
      </c>
      <c r="B27" s="9" t="s">
        <v>314</v>
      </c>
      <c r="C27" s="10"/>
      <c r="D27" s="11"/>
      <c r="E27" s="12"/>
      <c r="F27" s="13"/>
      <c r="G27" s="10"/>
      <c r="H27" s="10"/>
      <c r="I27" s="10"/>
      <c r="J27" s="10"/>
      <c r="K27" s="13"/>
      <c r="L27" s="13"/>
      <c r="M27" s="10"/>
      <c r="N27" s="10"/>
      <c r="P27" s="14" t="str">
        <f>'EMEP_PM2,5'!$C27/'EMEP_PM2,5'!$E27</f>
        <v>#DIV/0!</v>
      </c>
      <c r="Q27" s="14" t="str">
        <f>'EMEP_PM2,5'!$D27/'EMEP_PM2,5'!$E27</f>
        <v>#DIV/0!</v>
      </c>
      <c r="R27" s="14" t="str">
        <f>'EMEP_PM2,5'!$F27/'EMEP_PM2,5'!$E27</f>
        <v>#DIV/0!</v>
      </c>
      <c r="S27" s="14" t="str">
        <f>'EMEP_PM2,5'!$G27/'EMEP_PM2,5'!$E27</f>
        <v>#DIV/0!</v>
      </c>
      <c r="T27" s="14" t="str">
        <f>'EMEP_PM2,5'!$H27/'EMEP_PM2,5'!$E27</f>
        <v>#DIV/0!</v>
      </c>
      <c r="U27" s="14" t="str">
        <f>'EMEP_PM2,5'!$I27/'EMEP_PM2,5'!$E27</f>
        <v>#DIV/0!</v>
      </c>
      <c r="V27" s="14" t="str">
        <f>'EMEP_PM2,5'!$J27/'EMEP_PM2,5'!$E27</f>
        <v>#DIV/0!</v>
      </c>
      <c r="W27" s="14" t="str">
        <f>'EMEP_PM2,5'!$K27/'EMEP_PM2,5'!$E27</f>
        <v>#DIV/0!</v>
      </c>
      <c r="X27" s="14" t="str">
        <f>'EMEP_PM2,5'!$L27/'EMEP_PM2,5'!$E27</f>
        <v>#DIV/0!</v>
      </c>
      <c r="Y27" s="14" t="str">
        <f>'EMEP_PM2,5'!$M27/'EMEP_PM2,5'!$E27</f>
        <v>#DIV/0!</v>
      </c>
      <c r="Z27" s="14" t="str">
        <f>'EMEP_PM2,5'!$N27/'EMEP_PM2,5'!$E27</f>
        <v>#DIV/0!</v>
      </c>
    </row>
    <row r="28" ht="15.75" customHeight="1">
      <c r="A28" s="15"/>
      <c r="B28" s="9" t="s">
        <v>315</v>
      </c>
      <c r="C28" s="10"/>
      <c r="D28" s="11"/>
      <c r="E28" s="12"/>
      <c r="F28" s="13"/>
      <c r="G28" s="10"/>
      <c r="H28" s="10"/>
      <c r="I28" s="10"/>
      <c r="J28" s="10"/>
      <c r="K28" s="13"/>
      <c r="L28" s="13"/>
      <c r="M28" s="10"/>
      <c r="N28" s="10"/>
      <c r="P28" s="14" t="str">
        <f>'EMEP_PM2,5'!$C28/'EMEP_PM2,5'!$E28</f>
        <v>#DIV/0!</v>
      </c>
      <c r="Q28" s="14" t="str">
        <f>'EMEP_PM2,5'!$D28/'EMEP_PM2,5'!$E28</f>
        <v>#DIV/0!</v>
      </c>
      <c r="R28" s="14" t="str">
        <f>'EMEP_PM2,5'!$F28/'EMEP_PM2,5'!$E28</f>
        <v>#DIV/0!</v>
      </c>
      <c r="S28" s="14" t="str">
        <f>'EMEP_PM2,5'!$G28/'EMEP_PM2,5'!$E28</f>
        <v>#DIV/0!</v>
      </c>
      <c r="T28" s="14" t="str">
        <f>'EMEP_PM2,5'!$H28/'EMEP_PM2,5'!$E28</f>
        <v>#DIV/0!</v>
      </c>
      <c r="U28" s="14" t="str">
        <f>'EMEP_PM2,5'!$I28/'EMEP_PM2,5'!$E28</f>
        <v>#DIV/0!</v>
      </c>
      <c r="V28" s="14" t="str">
        <f>'EMEP_PM2,5'!$J28/'EMEP_PM2,5'!$E28</f>
        <v>#DIV/0!</v>
      </c>
      <c r="W28" s="14" t="str">
        <f>'EMEP_PM2,5'!$K28/'EMEP_PM2,5'!$E28</f>
        <v>#DIV/0!</v>
      </c>
      <c r="X28" s="14" t="str">
        <f>'EMEP_PM2,5'!$L28/'EMEP_PM2,5'!$E28</f>
        <v>#DIV/0!</v>
      </c>
      <c r="Y28" s="14" t="str">
        <f>'EMEP_PM2,5'!$M28/'EMEP_PM2,5'!$E28</f>
        <v>#DIV/0!</v>
      </c>
      <c r="Z28" s="14" t="str">
        <f>'EMEP_PM2,5'!$N28/'EMEP_PM2,5'!$E28</f>
        <v>#DIV/0!</v>
      </c>
    </row>
    <row r="29" ht="15.75" customHeight="1">
      <c r="A29" s="15"/>
      <c r="B29" s="9" t="s">
        <v>316</v>
      </c>
      <c r="C29" s="10"/>
      <c r="D29" s="11"/>
      <c r="E29" s="12"/>
      <c r="F29" s="13"/>
      <c r="G29" s="10"/>
      <c r="H29" s="10"/>
      <c r="I29" s="10"/>
      <c r="J29" s="10"/>
      <c r="K29" s="13"/>
      <c r="L29" s="13"/>
      <c r="M29" s="10"/>
      <c r="N29" s="10"/>
      <c r="P29" s="14" t="str">
        <f>'EMEP_PM2,5'!$C29/'EMEP_PM2,5'!$E29</f>
        <v>#DIV/0!</v>
      </c>
      <c r="Q29" s="14" t="str">
        <f>'EMEP_PM2,5'!$D29/'EMEP_PM2,5'!$E29</f>
        <v>#DIV/0!</v>
      </c>
      <c r="R29" s="14" t="str">
        <f>'EMEP_PM2,5'!$F29/'EMEP_PM2,5'!$E29</f>
        <v>#DIV/0!</v>
      </c>
      <c r="S29" s="14" t="str">
        <f>'EMEP_PM2,5'!$G29/'EMEP_PM2,5'!$E29</f>
        <v>#DIV/0!</v>
      </c>
      <c r="T29" s="14" t="str">
        <f>'EMEP_PM2,5'!$H29/'EMEP_PM2,5'!$E29</f>
        <v>#DIV/0!</v>
      </c>
      <c r="U29" s="14" t="str">
        <f>'EMEP_PM2,5'!$I29/'EMEP_PM2,5'!$E29</f>
        <v>#DIV/0!</v>
      </c>
      <c r="V29" s="14" t="str">
        <f>'EMEP_PM2,5'!$J29/'EMEP_PM2,5'!$E29</f>
        <v>#DIV/0!</v>
      </c>
      <c r="W29" s="14" t="str">
        <f>'EMEP_PM2,5'!$K29/'EMEP_PM2,5'!$E29</f>
        <v>#DIV/0!</v>
      </c>
      <c r="X29" s="14" t="str">
        <f>'EMEP_PM2,5'!$L29/'EMEP_PM2,5'!$E29</f>
        <v>#DIV/0!</v>
      </c>
      <c r="Y29" s="14" t="str">
        <f>'EMEP_PM2,5'!$M29/'EMEP_PM2,5'!$E29</f>
        <v>#DIV/0!</v>
      </c>
      <c r="Z29" s="14" t="str">
        <f>'EMEP_PM2,5'!$N29/'EMEP_PM2,5'!$E29</f>
        <v>#DIV/0!</v>
      </c>
    </row>
    <row r="30" ht="15.75" customHeight="1">
      <c r="A30" s="15"/>
      <c r="B30" s="9" t="s">
        <v>317</v>
      </c>
      <c r="C30" s="10"/>
      <c r="D30" s="11"/>
      <c r="E30" s="12"/>
      <c r="F30" s="13"/>
      <c r="G30" s="10"/>
      <c r="H30" s="10"/>
      <c r="I30" s="10"/>
      <c r="J30" s="10"/>
      <c r="K30" s="13"/>
      <c r="L30" s="13"/>
      <c r="M30" s="10"/>
      <c r="N30" s="10"/>
      <c r="P30" s="14" t="str">
        <f>'EMEP_PM2,5'!$C30/'EMEP_PM2,5'!$E30</f>
        <v>#DIV/0!</v>
      </c>
      <c r="Q30" s="14" t="str">
        <f>'EMEP_PM2,5'!$D30/'EMEP_PM2,5'!$E30</f>
        <v>#DIV/0!</v>
      </c>
      <c r="R30" s="14" t="str">
        <f>'EMEP_PM2,5'!$F30/'EMEP_PM2,5'!$E30</f>
        <v>#DIV/0!</v>
      </c>
      <c r="S30" s="14" t="str">
        <f>'EMEP_PM2,5'!$G30/'EMEP_PM2,5'!$E30</f>
        <v>#DIV/0!</v>
      </c>
      <c r="T30" s="14" t="str">
        <f>'EMEP_PM2,5'!$H30/'EMEP_PM2,5'!$E30</f>
        <v>#DIV/0!</v>
      </c>
      <c r="U30" s="14" t="str">
        <f>'EMEP_PM2,5'!$I30/'EMEP_PM2,5'!$E30</f>
        <v>#DIV/0!</v>
      </c>
      <c r="V30" s="14" t="str">
        <f>'EMEP_PM2,5'!$J30/'EMEP_PM2,5'!$E30</f>
        <v>#DIV/0!</v>
      </c>
      <c r="W30" s="14" t="str">
        <f>'EMEP_PM2,5'!$K30/'EMEP_PM2,5'!$E30</f>
        <v>#DIV/0!</v>
      </c>
      <c r="X30" s="14" t="str">
        <f>'EMEP_PM2,5'!$L30/'EMEP_PM2,5'!$E30</f>
        <v>#DIV/0!</v>
      </c>
      <c r="Y30" s="14" t="str">
        <f>'EMEP_PM2,5'!$M30/'EMEP_PM2,5'!$E30</f>
        <v>#DIV/0!</v>
      </c>
      <c r="Z30" s="14" t="str">
        <f>'EMEP_PM2,5'!$N30/'EMEP_PM2,5'!$E30</f>
        <v>#DIV/0!</v>
      </c>
    </row>
    <row r="31" ht="15.75" customHeight="1">
      <c r="A31" s="15"/>
      <c r="B31" s="9" t="s">
        <v>318</v>
      </c>
      <c r="C31" s="10"/>
      <c r="D31" s="11"/>
      <c r="E31" s="12"/>
      <c r="F31" s="13"/>
      <c r="G31" s="10"/>
      <c r="H31" s="10"/>
      <c r="I31" s="10"/>
      <c r="J31" s="10"/>
      <c r="K31" s="13"/>
      <c r="L31" s="13"/>
      <c r="M31" s="10"/>
      <c r="N31" s="10"/>
      <c r="P31" s="14" t="str">
        <f>'EMEP_PM2,5'!$C31/'EMEP_PM2,5'!$E31</f>
        <v>#DIV/0!</v>
      </c>
      <c r="Q31" s="14" t="str">
        <f>'EMEP_PM2,5'!$D31/'EMEP_PM2,5'!$E31</f>
        <v>#DIV/0!</v>
      </c>
      <c r="R31" s="14" t="str">
        <f>'EMEP_PM2,5'!$F31/'EMEP_PM2,5'!$E31</f>
        <v>#DIV/0!</v>
      </c>
      <c r="S31" s="14" t="str">
        <f>'EMEP_PM2,5'!$G31/'EMEP_PM2,5'!$E31</f>
        <v>#DIV/0!</v>
      </c>
      <c r="T31" s="14" t="str">
        <f>'EMEP_PM2,5'!$H31/'EMEP_PM2,5'!$E31</f>
        <v>#DIV/0!</v>
      </c>
      <c r="U31" s="14" t="str">
        <f>'EMEP_PM2,5'!$I31/'EMEP_PM2,5'!$E31</f>
        <v>#DIV/0!</v>
      </c>
      <c r="V31" s="14" t="str">
        <f>'EMEP_PM2,5'!$J31/'EMEP_PM2,5'!$E31</f>
        <v>#DIV/0!</v>
      </c>
      <c r="W31" s="14" t="str">
        <f>'EMEP_PM2,5'!$K31/'EMEP_PM2,5'!$E31</f>
        <v>#DIV/0!</v>
      </c>
      <c r="X31" s="14" t="str">
        <f>'EMEP_PM2,5'!$L31/'EMEP_PM2,5'!$E31</f>
        <v>#DIV/0!</v>
      </c>
      <c r="Y31" s="14" t="str">
        <f>'EMEP_PM2,5'!$M31/'EMEP_PM2,5'!$E31</f>
        <v>#DIV/0!</v>
      </c>
      <c r="Z31" s="14" t="str">
        <f>'EMEP_PM2,5'!$N31/'EMEP_PM2,5'!$E31</f>
        <v>#DIV/0!</v>
      </c>
    </row>
    <row r="32" ht="15.75" customHeight="1">
      <c r="A32" s="15"/>
      <c r="B32" s="9" t="s">
        <v>319</v>
      </c>
      <c r="C32" s="10"/>
      <c r="D32" s="11"/>
      <c r="E32" s="12"/>
      <c r="F32" s="13"/>
      <c r="G32" s="10"/>
      <c r="H32" s="10"/>
      <c r="I32" s="10"/>
      <c r="J32" s="10"/>
      <c r="K32" s="13"/>
      <c r="L32" s="13"/>
      <c r="M32" s="10"/>
      <c r="N32" s="10"/>
      <c r="P32" s="14" t="str">
        <f>'EMEP_PM2,5'!$C32/'EMEP_PM2,5'!$E32</f>
        <v>#DIV/0!</v>
      </c>
      <c r="Q32" s="14" t="str">
        <f>'EMEP_PM2,5'!$D32/'EMEP_PM2,5'!$E32</f>
        <v>#DIV/0!</v>
      </c>
      <c r="R32" s="14" t="str">
        <f>'EMEP_PM2,5'!$F32/'EMEP_PM2,5'!$E32</f>
        <v>#DIV/0!</v>
      </c>
      <c r="S32" s="14" t="str">
        <f>'EMEP_PM2,5'!$G32/'EMEP_PM2,5'!$E32</f>
        <v>#DIV/0!</v>
      </c>
      <c r="T32" s="14" t="str">
        <f>'EMEP_PM2,5'!$H32/'EMEP_PM2,5'!$E32</f>
        <v>#DIV/0!</v>
      </c>
      <c r="U32" s="14" t="str">
        <f>'EMEP_PM2,5'!$I32/'EMEP_PM2,5'!$E32</f>
        <v>#DIV/0!</v>
      </c>
      <c r="V32" s="14" t="str">
        <f>'EMEP_PM2,5'!$J32/'EMEP_PM2,5'!$E32</f>
        <v>#DIV/0!</v>
      </c>
      <c r="W32" s="14" t="str">
        <f>'EMEP_PM2,5'!$K32/'EMEP_PM2,5'!$E32</f>
        <v>#DIV/0!</v>
      </c>
      <c r="X32" s="14" t="str">
        <f>'EMEP_PM2,5'!$L32/'EMEP_PM2,5'!$E32</f>
        <v>#DIV/0!</v>
      </c>
      <c r="Y32" s="14" t="str">
        <f>'EMEP_PM2,5'!$M32/'EMEP_PM2,5'!$E32</f>
        <v>#DIV/0!</v>
      </c>
      <c r="Z32" s="14" t="str">
        <f>'EMEP_PM2,5'!$N32/'EMEP_PM2,5'!$E32</f>
        <v>#DIV/0!</v>
      </c>
    </row>
    <row r="33" ht="15.75" customHeight="1">
      <c r="A33" s="15"/>
      <c r="B33" s="9" t="s">
        <v>320</v>
      </c>
      <c r="C33" s="10"/>
      <c r="D33" s="11"/>
      <c r="E33" s="12"/>
      <c r="F33" s="13"/>
      <c r="G33" s="10"/>
      <c r="H33" s="10"/>
      <c r="I33" s="10"/>
      <c r="J33" s="10"/>
      <c r="K33" s="13"/>
      <c r="L33" s="13"/>
      <c r="M33" s="10"/>
      <c r="N33" s="10"/>
      <c r="P33" s="14" t="str">
        <f>'EMEP_PM2,5'!$C33/'EMEP_PM2,5'!$E33</f>
        <v>#DIV/0!</v>
      </c>
      <c r="Q33" s="14" t="str">
        <f>'EMEP_PM2,5'!$D33/'EMEP_PM2,5'!$E33</f>
        <v>#DIV/0!</v>
      </c>
      <c r="R33" s="14" t="str">
        <f>'EMEP_PM2,5'!$F33/'EMEP_PM2,5'!$E33</f>
        <v>#DIV/0!</v>
      </c>
      <c r="S33" s="14" t="str">
        <f>'EMEP_PM2,5'!$G33/'EMEP_PM2,5'!$E33</f>
        <v>#DIV/0!</v>
      </c>
      <c r="T33" s="14" t="str">
        <f>'EMEP_PM2,5'!$H33/'EMEP_PM2,5'!$E33</f>
        <v>#DIV/0!</v>
      </c>
      <c r="U33" s="14" t="str">
        <f>'EMEP_PM2,5'!$I33/'EMEP_PM2,5'!$E33</f>
        <v>#DIV/0!</v>
      </c>
      <c r="V33" s="14" t="str">
        <f>'EMEP_PM2,5'!$J33/'EMEP_PM2,5'!$E33</f>
        <v>#DIV/0!</v>
      </c>
      <c r="W33" s="14" t="str">
        <f>'EMEP_PM2,5'!$K33/'EMEP_PM2,5'!$E33</f>
        <v>#DIV/0!</v>
      </c>
      <c r="X33" s="14" t="str">
        <f>'EMEP_PM2,5'!$L33/'EMEP_PM2,5'!$E33</f>
        <v>#DIV/0!</v>
      </c>
      <c r="Y33" s="14" t="str">
        <f>'EMEP_PM2,5'!$M33/'EMEP_PM2,5'!$E33</f>
        <v>#DIV/0!</v>
      </c>
      <c r="Z33" s="14" t="str">
        <f>'EMEP_PM2,5'!$N33/'EMEP_PM2,5'!$E33</f>
        <v>#DIV/0!</v>
      </c>
    </row>
    <row r="34" ht="15.75" customHeight="1">
      <c r="A34" s="16"/>
      <c r="B34" s="9" t="s">
        <v>313</v>
      </c>
      <c r="C34" s="10"/>
      <c r="D34" s="11"/>
      <c r="E34" s="12"/>
      <c r="F34" s="13"/>
      <c r="G34" s="10"/>
      <c r="H34" s="10"/>
      <c r="I34" s="10"/>
      <c r="J34" s="10"/>
      <c r="K34" s="13"/>
      <c r="L34" s="13"/>
      <c r="M34" s="10"/>
      <c r="N34" s="10"/>
      <c r="P34" s="14" t="str">
        <f>'EMEP_PM2,5'!$C34/'EMEP_PM2,5'!$E34</f>
        <v>#DIV/0!</v>
      </c>
      <c r="Q34" s="14" t="str">
        <f>'EMEP_PM2,5'!$D34/'EMEP_PM2,5'!$E34</f>
        <v>#DIV/0!</v>
      </c>
      <c r="R34" s="14" t="str">
        <f>'EMEP_PM2,5'!$F34/'EMEP_PM2,5'!$E34</f>
        <v>#DIV/0!</v>
      </c>
      <c r="S34" s="14" t="str">
        <f>'EMEP_PM2,5'!$G34/'EMEP_PM2,5'!$E34</f>
        <v>#DIV/0!</v>
      </c>
      <c r="T34" s="14" t="str">
        <f>'EMEP_PM2,5'!$H34/'EMEP_PM2,5'!$E34</f>
        <v>#DIV/0!</v>
      </c>
      <c r="U34" s="14" t="str">
        <f>'EMEP_PM2,5'!$I34/'EMEP_PM2,5'!$E34</f>
        <v>#DIV/0!</v>
      </c>
      <c r="V34" s="14" t="str">
        <f>'EMEP_PM2,5'!$J34/'EMEP_PM2,5'!$E34</f>
        <v>#DIV/0!</v>
      </c>
      <c r="W34" s="14" t="str">
        <f>'EMEP_PM2,5'!$K34/'EMEP_PM2,5'!$E34</f>
        <v>#DIV/0!</v>
      </c>
      <c r="X34" s="14" t="str">
        <f>'EMEP_PM2,5'!$L34/'EMEP_PM2,5'!$E34</f>
        <v>#DIV/0!</v>
      </c>
      <c r="Y34" s="14" t="str">
        <f>'EMEP_PM2,5'!$M34/'EMEP_PM2,5'!$E34</f>
        <v>#DIV/0!</v>
      </c>
      <c r="Z34" s="14" t="str">
        <f>'EMEP_PM2,5'!$N34/'EMEP_PM2,5'!$E34</f>
        <v>#DIV/0!</v>
      </c>
    </row>
    <row r="35" ht="15.75" customHeight="1">
      <c r="A35" s="8" t="s">
        <v>24</v>
      </c>
      <c r="B35" s="9" t="s">
        <v>321</v>
      </c>
      <c r="C35" s="10"/>
      <c r="D35" s="11"/>
      <c r="E35" s="12"/>
      <c r="F35" s="13"/>
      <c r="G35" s="10"/>
      <c r="H35" s="10"/>
      <c r="I35" s="10"/>
      <c r="J35" s="10"/>
      <c r="K35" s="13"/>
      <c r="L35" s="13"/>
      <c r="M35" s="10"/>
      <c r="N35" s="10"/>
      <c r="P35" s="14" t="str">
        <f>'EMEP_PM2,5'!$C35/'EMEP_PM2,5'!$E35</f>
        <v>#DIV/0!</v>
      </c>
      <c r="Q35" s="14" t="str">
        <f>'EMEP_PM2,5'!$D35/'EMEP_PM2,5'!$E35</f>
        <v>#DIV/0!</v>
      </c>
      <c r="R35" s="14" t="str">
        <f>'EMEP_PM2,5'!$F35/'EMEP_PM2,5'!$E35</f>
        <v>#DIV/0!</v>
      </c>
      <c r="S35" s="14" t="str">
        <f>'EMEP_PM2,5'!$G35/'EMEP_PM2,5'!$E35</f>
        <v>#DIV/0!</v>
      </c>
      <c r="T35" s="14" t="str">
        <f>'EMEP_PM2,5'!$H35/'EMEP_PM2,5'!$E35</f>
        <v>#DIV/0!</v>
      </c>
      <c r="U35" s="14" t="str">
        <f>'EMEP_PM2,5'!$I35/'EMEP_PM2,5'!$E35</f>
        <v>#DIV/0!</v>
      </c>
      <c r="V35" s="14" t="str">
        <f>'EMEP_PM2,5'!$J35/'EMEP_PM2,5'!$E35</f>
        <v>#DIV/0!</v>
      </c>
      <c r="W35" s="14" t="str">
        <f>'EMEP_PM2,5'!$K35/'EMEP_PM2,5'!$E35</f>
        <v>#DIV/0!</v>
      </c>
      <c r="X35" s="14" t="str">
        <f>'EMEP_PM2,5'!$L35/'EMEP_PM2,5'!$E35</f>
        <v>#DIV/0!</v>
      </c>
      <c r="Y35" s="14" t="str">
        <f>'EMEP_PM2,5'!$M35/'EMEP_PM2,5'!$E35</f>
        <v>#DIV/0!</v>
      </c>
      <c r="Z35" s="14" t="str">
        <f>'EMEP_PM2,5'!$N35/'EMEP_PM2,5'!$E35</f>
        <v>#DIV/0!</v>
      </c>
    </row>
    <row r="36" ht="15.75" customHeight="1">
      <c r="A36" s="15"/>
      <c r="B36" s="9" t="s">
        <v>322</v>
      </c>
      <c r="C36" s="10"/>
      <c r="D36" s="11"/>
      <c r="E36" s="12"/>
      <c r="F36" s="13"/>
      <c r="G36" s="10"/>
      <c r="H36" s="10"/>
      <c r="I36" s="10"/>
      <c r="J36" s="10"/>
      <c r="K36" s="13"/>
      <c r="L36" s="13"/>
      <c r="M36" s="10"/>
      <c r="N36" s="10"/>
      <c r="P36" s="14" t="str">
        <f>'EMEP_PM2,5'!$C36/'EMEP_PM2,5'!$E36</f>
        <v>#DIV/0!</v>
      </c>
      <c r="Q36" s="14" t="str">
        <f>'EMEP_PM2,5'!$D36/'EMEP_PM2,5'!$E36</f>
        <v>#DIV/0!</v>
      </c>
      <c r="R36" s="14" t="str">
        <f>'EMEP_PM2,5'!$F36/'EMEP_PM2,5'!$E36</f>
        <v>#DIV/0!</v>
      </c>
      <c r="S36" s="14" t="str">
        <f>'EMEP_PM2,5'!$G36/'EMEP_PM2,5'!$E36</f>
        <v>#DIV/0!</v>
      </c>
      <c r="T36" s="14" t="str">
        <f>'EMEP_PM2,5'!$H36/'EMEP_PM2,5'!$E36</f>
        <v>#DIV/0!</v>
      </c>
      <c r="U36" s="14" t="str">
        <f>'EMEP_PM2,5'!$I36/'EMEP_PM2,5'!$E36</f>
        <v>#DIV/0!</v>
      </c>
      <c r="V36" s="14" t="str">
        <f>'EMEP_PM2,5'!$J36/'EMEP_PM2,5'!$E36</f>
        <v>#DIV/0!</v>
      </c>
      <c r="W36" s="14" t="str">
        <f>'EMEP_PM2,5'!$K36/'EMEP_PM2,5'!$E36</f>
        <v>#DIV/0!</v>
      </c>
      <c r="X36" s="14" t="str">
        <f>'EMEP_PM2,5'!$L36/'EMEP_PM2,5'!$E36</f>
        <v>#DIV/0!</v>
      </c>
      <c r="Y36" s="14" t="str">
        <f>'EMEP_PM2,5'!$M36/'EMEP_PM2,5'!$E36</f>
        <v>#DIV/0!</v>
      </c>
      <c r="Z36" s="14" t="str">
        <f>'EMEP_PM2,5'!$N36/'EMEP_PM2,5'!$E36</f>
        <v>#DIV/0!</v>
      </c>
    </row>
    <row r="37" ht="15.75" customHeight="1">
      <c r="A37" s="15"/>
      <c r="B37" s="9" t="s">
        <v>323</v>
      </c>
      <c r="C37" s="10"/>
      <c r="D37" s="11"/>
      <c r="E37" s="12"/>
      <c r="F37" s="13"/>
      <c r="G37" s="10"/>
      <c r="H37" s="10"/>
      <c r="I37" s="10"/>
      <c r="J37" s="10"/>
      <c r="K37" s="13"/>
      <c r="L37" s="13"/>
      <c r="M37" s="10"/>
      <c r="N37" s="10"/>
      <c r="P37" s="14" t="str">
        <f>'EMEP_PM2,5'!$C37/'EMEP_PM2,5'!$E37</f>
        <v>#DIV/0!</v>
      </c>
      <c r="Q37" s="14" t="str">
        <f>'EMEP_PM2,5'!$D37/'EMEP_PM2,5'!$E37</f>
        <v>#DIV/0!</v>
      </c>
      <c r="R37" s="14" t="str">
        <f>'EMEP_PM2,5'!$F37/'EMEP_PM2,5'!$E37</f>
        <v>#DIV/0!</v>
      </c>
      <c r="S37" s="14" t="str">
        <f>'EMEP_PM2,5'!$G37/'EMEP_PM2,5'!$E37</f>
        <v>#DIV/0!</v>
      </c>
      <c r="T37" s="14" t="str">
        <f>'EMEP_PM2,5'!$H37/'EMEP_PM2,5'!$E37</f>
        <v>#DIV/0!</v>
      </c>
      <c r="U37" s="14" t="str">
        <f>'EMEP_PM2,5'!$I37/'EMEP_PM2,5'!$E37</f>
        <v>#DIV/0!</v>
      </c>
      <c r="V37" s="14" t="str">
        <f>'EMEP_PM2,5'!$J37/'EMEP_PM2,5'!$E37</f>
        <v>#DIV/0!</v>
      </c>
      <c r="W37" s="14" t="str">
        <f>'EMEP_PM2,5'!$K37/'EMEP_PM2,5'!$E37</f>
        <v>#DIV/0!</v>
      </c>
      <c r="X37" s="14" t="str">
        <f>'EMEP_PM2,5'!$L37/'EMEP_PM2,5'!$E37</f>
        <v>#DIV/0!</v>
      </c>
      <c r="Y37" s="14" t="str">
        <f>'EMEP_PM2,5'!$M37/'EMEP_PM2,5'!$E37</f>
        <v>#DIV/0!</v>
      </c>
      <c r="Z37" s="14" t="str">
        <f>'EMEP_PM2,5'!$N37/'EMEP_PM2,5'!$E37</f>
        <v>#DIV/0!</v>
      </c>
    </row>
    <row r="38" ht="15.75" customHeight="1">
      <c r="A38" s="15"/>
      <c r="B38" s="9" t="s">
        <v>324</v>
      </c>
      <c r="C38" s="10"/>
      <c r="D38" s="11"/>
      <c r="E38" s="12"/>
      <c r="F38" s="13"/>
      <c r="G38" s="10"/>
      <c r="H38" s="10"/>
      <c r="I38" s="10"/>
      <c r="J38" s="10"/>
      <c r="K38" s="13"/>
      <c r="L38" s="13"/>
      <c r="M38" s="10"/>
      <c r="N38" s="10"/>
      <c r="P38" s="14" t="str">
        <f>'EMEP_PM2,5'!$C38/'EMEP_PM2,5'!$E38</f>
        <v>#DIV/0!</v>
      </c>
      <c r="Q38" s="14" t="str">
        <f>'EMEP_PM2,5'!$D38/'EMEP_PM2,5'!$E38</f>
        <v>#DIV/0!</v>
      </c>
      <c r="R38" s="14" t="str">
        <f>'EMEP_PM2,5'!$F38/'EMEP_PM2,5'!$E38</f>
        <v>#DIV/0!</v>
      </c>
      <c r="S38" s="14" t="str">
        <f>'EMEP_PM2,5'!$G38/'EMEP_PM2,5'!$E38</f>
        <v>#DIV/0!</v>
      </c>
      <c r="T38" s="14" t="str">
        <f>'EMEP_PM2,5'!$H38/'EMEP_PM2,5'!$E38</f>
        <v>#DIV/0!</v>
      </c>
      <c r="U38" s="14" t="str">
        <f>'EMEP_PM2,5'!$I38/'EMEP_PM2,5'!$E38</f>
        <v>#DIV/0!</v>
      </c>
      <c r="V38" s="14" t="str">
        <f>'EMEP_PM2,5'!$J38/'EMEP_PM2,5'!$E38</f>
        <v>#DIV/0!</v>
      </c>
      <c r="W38" s="14" t="str">
        <f>'EMEP_PM2,5'!$K38/'EMEP_PM2,5'!$E38</f>
        <v>#DIV/0!</v>
      </c>
      <c r="X38" s="14" t="str">
        <f>'EMEP_PM2,5'!$L38/'EMEP_PM2,5'!$E38</f>
        <v>#DIV/0!</v>
      </c>
      <c r="Y38" s="14" t="str">
        <f>'EMEP_PM2,5'!$M38/'EMEP_PM2,5'!$E38</f>
        <v>#DIV/0!</v>
      </c>
      <c r="Z38" s="14" t="str">
        <f>'EMEP_PM2,5'!$N38/'EMEP_PM2,5'!$E38</f>
        <v>#DIV/0!</v>
      </c>
    </row>
    <row r="39" ht="15.75" customHeight="1">
      <c r="A39" s="15"/>
      <c r="B39" s="9" t="s">
        <v>325</v>
      </c>
      <c r="C39" s="10"/>
      <c r="D39" s="11"/>
      <c r="E39" s="12"/>
      <c r="F39" s="13"/>
      <c r="G39" s="10"/>
      <c r="H39" s="10"/>
      <c r="I39" s="10"/>
      <c r="J39" s="10"/>
      <c r="K39" s="13"/>
      <c r="L39" s="13"/>
      <c r="M39" s="10"/>
      <c r="N39" s="10"/>
      <c r="P39" s="14" t="str">
        <f>'EMEP_PM2,5'!$C39/'EMEP_PM2,5'!$E39</f>
        <v>#DIV/0!</v>
      </c>
      <c r="Q39" s="14" t="str">
        <f>'EMEP_PM2,5'!$D39/'EMEP_PM2,5'!$E39</f>
        <v>#DIV/0!</v>
      </c>
      <c r="R39" s="14" t="str">
        <f>'EMEP_PM2,5'!$F39/'EMEP_PM2,5'!$E39</f>
        <v>#DIV/0!</v>
      </c>
      <c r="S39" s="14" t="str">
        <f>'EMEP_PM2,5'!$G39/'EMEP_PM2,5'!$E39</f>
        <v>#DIV/0!</v>
      </c>
      <c r="T39" s="14" t="str">
        <f>'EMEP_PM2,5'!$H39/'EMEP_PM2,5'!$E39</f>
        <v>#DIV/0!</v>
      </c>
      <c r="U39" s="14" t="str">
        <f>'EMEP_PM2,5'!$I39/'EMEP_PM2,5'!$E39</f>
        <v>#DIV/0!</v>
      </c>
      <c r="V39" s="14" t="str">
        <f>'EMEP_PM2,5'!$J39/'EMEP_PM2,5'!$E39</f>
        <v>#DIV/0!</v>
      </c>
      <c r="W39" s="14" t="str">
        <f>'EMEP_PM2,5'!$K39/'EMEP_PM2,5'!$E39</f>
        <v>#DIV/0!</v>
      </c>
      <c r="X39" s="14" t="str">
        <f>'EMEP_PM2,5'!$L39/'EMEP_PM2,5'!$E39</f>
        <v>#DIV/0!</v>
      </c>
      <c r="Y39" s="14" t="str">
        <f>'EMEP_PM2,5'!$M39/'EMEP_PM2,5'!$E39</f>
        <v>#DIV/0!</v>
      </c>
      <c r="Z39" s="14" t="str">
        <f>'EMEP_PM2,5'!$N39/'EMEP_PM2,5'!$E39</f>
        <v>#DIV/0!</v>
      </c>
    </row>
    <row r="40" ht="15.75" customHeight="1">
      <c r="A40" s="15"/>
      <c r="B40" s="9" t="s">
        <v>326</v>
      </c>
      <c r="C40" s="10"/>
      <c r="D40" s="11"/>
      <c r="E40" s="12"/>
      <c r="F40" s="13"/>
      <c r="G40" s="10"/>
      <c r="H40" s="10"/>
      <c r="I40" s="10"/>
      <c r="J40" s="10"/>
      <c r="K40" s="13"/>
      <c r="L40" s="13"/>
      <c r="M40" s="10"/>
      <c r="N40" s="10"/>
      <c r="P40" s="14" t="str">
        <f>'EMEP_PM2,5'!$C40/'EMEP_PM2,5'!$E40</f>
        <v>#DIV/0!</v>
      </c>
      <c r="Q40" s="14" t="str">
        <f>'EMEP_PM2,5'!$D40/'EMEP_PM2,5'!$E40</f>
        <v>#DIV/0!</v>
      </c>
      <c r="R40" s="14" t="str">
        <f>'EMEP_PM2,5'!$F40/'EMEP_PM2,5'!$E40</f>
        <v>#DIV/0!</v>
      </c>
      <c r="S40" s="14" t="str">
        <f>'EMEP_PM2,5'!$G40/'EMEP_PM2,5'!$E40</f>
        <v>#DIV/0!</v>
      </c>
      <c r="T40" s="14" t="str">
        <f>'EMEP_PM2,5'!$H40/'EMEP_PM2,5'!$E40</f>
        <v>#DIV/0!</v>
      </c>
      <c r="U40" s="14" t="str">
        <f>'EMEP_PM2,5'!$I40/'EMEP_PM2,5'!$E40</f>
        <v>#DIV/0!</v>
      </c>
      <c r="V40" s="14" t="str">
        <f>'EMEP_PM2,5'!$J40/'EMEP_PM2,5'!$E40</f>
        <v>#DIV/0!</v>
      </c>
      <c r="W40" s="14" t="str">
        <f>'EMEP_PM2,5'!$K40/'EMEP_PM2,5'!$E40</f>
        <v>#DIV/0!</v>
      </c>
      <c r="X40" s="14" t="str">
        <f>'EMEP_PM2,5'!$L40/'EMEP_PM2,5'!$E40</f>
        <v>#DIV/0!</v>
      </c>
      <c r="Y40" s="14" t="str">
        <f>'EMEP_PM2,5'!$M40/'EMEP_PM2,5'!$E40</f>
        <v>#DIV/0!</v>
      </c>
      <c r="Z40" s="14" t="str">
        <f>'EMEP_PM2,5'!$N40/'EMEP_PM2,5'!$E40</f>
        <v>#DIV/0!</v>
      </c>
    </row>
    <row r="41" ht="15.75" customHeight="1">
      <c r="A41" s="15"/>
      <c r="B41" s="9" t="s">
        <v>327</v>
      </c>
      <c r="C41" s="10"/>
      <c r="D41" s="11"/>
      <c r="E41" s="12"/>
      <c r="F41" s="13"/>
      <c r="G41" s="10"/>
      <c r="H41" s="10"/>
      <c r="I41" s="10"/>
      <c r="J41" s="10"/>
      <c r="K41" s="13"/>
      <c r="L41" s="13"/>
      <c r="M41" s="10"/>
      <c r="N41" s="10"/>
      <c r="P41" s="14" t="str">
        <f>'EMEP_PM2,5'!$C41/'EMEP_PM2,5'!$E41</f>
        <v>#DIV/0!</v>
      </c>
      <c r="Q41" s="14" t="str">
        <f>'EMEP_PM2,5'!$D41/'EMEP_PM2,5'!$E41</f>
        <v>#DIV/0!</v>
      </c>
      <c r="R41" s="14" t="str">
        <f>'EMEP_PM2,5'!$F41/'EMEP_PM2,5'!$E41</f>
        <v>#DIV/0!</v>
      </c>
      <c r="S41" s="14" t="str">
        <f>'EMEP_PM2,5'!$G41/'EMEP_PM2,5'!$E41</f>
        <v>#DIV/0!</v>
      </c>
      <c r="T41" s="14" t="str">
        <f>'EMEP_PM2,5'!$H41/'EMEP_PM2,5'!$E41</f>
        <v>#DIV/0!</v>
      </c>
      <c r="U41" s="14" t="str">
        <f>'EMEP_PM2,5'!$I41/'EMEP_PM2,5'!$E41</f>
        <v>#DIV/0!</v>
      </c>
      <c r="V41" s="14" t="str">
        <f>'EMEP_PM2,5'!$J41/'EMEP_PM2,5'!$E41</f>
        <v>#DIV/0!</v>
      </c>
      <c r="W41" s="14" t="str">
        <f>'EMEP_PM2,5'!$K41/'EMEP_PM2,5'!$E41</f>
        <v>#DIV/0!</v>
      </c>
      <c r="X41" s="14" t="str">
        <f>'EMEP_PM2,5'!$L41/'EMEP_PM2,5'!$E41</f>
        <v>#DIV/0!</v>
      </c>
      <c r="Y41" s="14" t="str">
        <f>'EMEP_PM2,5'!$M41/'EMEP_PM2,5'!$E41</f>
        <v>#DIV/0!</v>
      </c>
      <c r="Z41" s="14" t="str">
        <f>'EMEP_PM2,5'!$N41/'EMEP_PM2,5'!$E41</f>
        <v>#DIV/0!</v>
      </c>
    </row>
    <row r="42" ht="15.75" customHeight="1">
      <c r="A42" s="16"/>
      <c r="B42" s="9" t="s">
        <v>313</v>
      </c>
      <c r="C42" s="10"/>
      <c r="D42" s="11"/>
      <c r="E42" s="12"/>
      <c r="F42" s="13"/>
      <c r="G42" s="10"/>
      <c r="H42" s="10"/>
      <c r="I42" s="10"/>
      <c r="J42" s="10"/>
      <c r="K42" s="13"/>
      <c r="L42" s="13"/>
      <c r="M42" s="10"/>
      <c r="N42" s="10"/>
      <c r="P42" s="14" t="str">
        <f>'EMEP_PM2,5'!$C42/'EMEP_PM2,5'!$E42</f>
        <v>#DIV/0!</v>
      </c>
      <c r="Q42" s="14" t="str">
        <f>'EMEP_PM2,5'!$D42/'EMEP_PM2,5'!$E42</f>
        <v>#DIV/0!</v>
      </c>
      <c r="R42" s="14" t="str">
        <f>'EMEP_PM2,5'!$F42/'EMEP_PM2,5'!$E42</f>
        <v>#DIV/0!</v>
      </c>
      <c r="S42" s="14" t="str">
        <f>'EMEP_PM2,5'!$G42/'EMEP_PM2,5'!$E42</f>
        <v>#DIV/0!</v>
      </c>
      <c r="T42" s="14" t="str">
        <f>'EMEP_PM2,5'!$H42/'EMEP_PM2,5'!$E42</f>
        <v>#DIV/0!</v>
      </c>
      <c r="U42" s="14" t="str">
        <f>'EMEP_PM2,5'!$I42/'EMEP_PM2,5'!$E42</f>
        <v>#DIV/0!</v>
      </c>
      <c r="V42" s="14" t="str">
        <f>'EMEP_PM2,5'!$J42/'EMEP_PM2,5'!$E42</f>
        <v>#DIV/0!</v>
      </c>
      <c r="W42" s="14" t="str">
        <f>'EMEP_PM2,5'!$K42/'EMEP_PM2,5'!$E42</f>
        <v>#DIV/0!</v>
      </c>
      <c r="X42" s="14" t="str">
        <f>'EMEP_PM2,5'!$L42/'EMEP_PM2,5'!$E42</f>
        <v>#DIV/0!</v>
      </c>
      <c r="Y42" s="14" t="str">
        <f>'EMEP_PM2,5'!$M42/'EMEP_PM2,5'!$E42</f>
        <v>#DIV/0!</v>
      </c>
      <c r="Z42" s="14" t="str">
        <f>'EMEP_PM2,5'!$N42/'EMEP_PM2,5'!$E42</f>
        <v>#DIV/0!</v>
      </c>
    </row>
    <row r="43" ht="15.75" customHeight="1">
      <c r="A43" s="8" t="s">
        <v>33</v>
      </c>
      <c r="B43" s="9" t="s">
        <v>328</v>
      </c>
      <c r="C43" s="45">
        <v>78040.0</v>
      </c>
      <c r="D43" s="46">
        <v>0.0</v>
      </c>
      <c r="E43" s="47">
        <v>934126.0</v>
      </c>
      <c r="F43" s="48">
        <v>0.0</v>
      </c>
      <c r="G43" s="45">
        <v>221299.0</v>
      </c>
      <c r="H43" s="45">
        <v>550850.0</v>
      </c>
      <c r="I43" s="45">
        <v>81301.0</v>
      </c>
      <c r="J43" s="45">
        <v>0.0</v>
      </c>
      <c r="K43" s="48">
        <v>24540.0</v>
      </c>
      <c r="L43" s="48">
        <v>0.0</v>
      </c>
      <c r="M43" s="45">
        <v>0.0</v>
      </c>
      <c r="N43" s="45">
        <v>1113106.0</v>
      </c>
      <c r="P43" s="14">
        <f>'EMEP_PM2,5'!$C43/'EMEP_PM2,5'!$E43</f>
        <v>0.08354333355</v>
      </c>
      <c r="Q43" s="14">
        <f>'EMEP_PM2,5'!$D43/'EMEP_PM2,5'!$E43</f>
        <v>0</v>
      </c>
      <c r="R43" s="14">
        <f>'EMEP_PM2,5'!$F43/'EMEP_PM2,5'!$E43</f>
        <v>0</v>
      </c>
      <c r="S43" s="14">
        <f>'EMEP_PM2,5'!$G43/'EMEP_PM2,5'!$E43</f>
        <v>0.2369048715</v>
      </c>
      <c r="T43" s="14">
        <f>'EMEP_PM2,5'!$H43/'EMEP_PM2,5'!$E43</f>
        <v>0.5896956085</v>
      </c>
      <c r="U43" s="14">
        <f>'EMEP_PM2,5'!$I43/'EMEP_PM2,5'!$E43</f>
        <v>0.0870342973</v>
      </c>
      <c r="V43" s="14">
        <f>'EMEP_PM2,5'!$J43/'EMEP_PM2,5'!$E43</f>
        <v>0</v>
      </c>
      <c r="W43" s="14">
        <f>'EMEP_PM2,5'!$K43/'EMEP_PM2,5'!$E43</f>
        <v>0.02627054594</v>
      </c>
      <c r="X43" s="14">
        <f>'EMEP_PM2,5'!$L43/'EMEP_PM2,5'!$E43</f>
        <v>0</v>
      </c>
      <c r="Y43" s="14">
        <f>'EMEP_PM2,5'!$M43/'EMEP_PM2,5'!$E43</f>
        <v>0</v>
      </c>
      <c r="Z43" s="14">
        <f>'EMEP_PM2,5'!$N43/'EMEP_PM2,5'!$E43</f>
        <v>1.191601561</v>
      </c>
    </row>
    <row r="44" ht="15.75" customHeight="1">
      <c r="A44" s="15"/>
      <c r="B44" s="9" t="s">
        <v>329</v>
      </c>
      <c r="C44" s="45">
        <v>572939.0</v>
      </c>
      <c r="D44" s="46">
        <v>68259.0</v>
      </c>
      <c r="E44" s="47">
        <v>954110.0</v>
      </c>
      <c r="F44" s="48">
        <v>261240.0</v>
      </c>
      <c r="G44" s="45">
        <v>384078.0</v>
      </c>
      <c r="H44" s="45">
        <v>754383.0</v>
      </c>
      <c r="I44" s="45">
        <v>119048.0</v>
      </c>
      <c r="J44" s="45">
        <v>0.0</v>
      </c>
      <c r="K44" s="48">
        <v>49988.0</v>
      </c>
      <c r="L44" s="48">
        <v>0.0</v>
      </c>
      <c r="M44" s="45">
        <v>14120.0</v>
      </c>
      <c r="N44" s="45">
        <v>1191517.0</v>
      </c>
      <c r="P44" s="14">
        <f>'EMEP_PM2,5'!$C44/'EMEP_PM2,5'!$E44</f>
        <v>0.60049575</v>
      </c>
      <c r="Q44" s="14">
        <f>'EMEP_PM2,5'!$D44/'EMEP_PM2,5'!$E44</f>
        <v>0.07154206538</v>
      </c>
      <c r="R44" s="14">
        <f>'EMEP_PM2,5'!$F44/'EMEP_PM2,5'!$E44</f>
        <v>0.2738049072</v>
      </c>
      <c r="S44" s="14">
        <f>'EMEP_PM2,5'!$G44/'EMEP_PM2,5'!$E44</f>
        <v>0.4025510685</v>
      </c>
      <c r="T44" s="14">
        <f>'EMEP_PM2,5'!$H44/'EMEP_PM2,5'!$E44</f>
        <v>0.7906666946</v>
      </c>
      <c r="U44" s="14">
        <f>'EMEP_PM2,5'!$I44/'EMEP_PM2,5'!$E44</f>
        <v>0.124773873</v>
      </c>
      <c r="V44" s="14">
        <f>'EMEP_PM2,5'!$J44/'EMEP_PM2,5'!$E44</f>
        <v>0</v>
      </c>
      <c r="W44" s="14">
        <f>'EMEP_PM2,5'!$K44/'EMEP_PM2,5'!$E44</f>
        <v>0.05239228181</v>
      </c>
      <c r="X44" s="14">
        <f>'EMEP_PM2,5'!$L44/'EMEP_PM2,5'!$E44</f>
        <v>0</v>
      </c>
      <c r="Y44" s="14">
        <f>'EMEP_PM2,5'!$M44/'EMEP_PM2,5'!$E44</f>
        <v>0.01479913218</v>
      </c>
      <c r="Z44" s="14">
        <f>'EMEP_PM2,5'!$N44/'EMEP_PM2,5'!$E44</f>
        <v>1.248825607</v>
      </c>
    </row>
    <row r="45" ht="15.75" customHeight="1">
      <c r="A45" s="15"/>
      <c r="B45" s="9" t="s">
        <v>330</v>
      </c>
      <c r="C45" s="45">
        <v>548698.0</v>
      </c>
      <c r="D45" s="46">
        <v>321433.0</v>
      </c>
      <c r="E45" s="47">
        <v>982409.0</v>
      </c>
      <c r="F45" s="48">
        <v>624384.0</v>
      </c>
      <c r="G45" s="45">
        <v>652750.0</v>
      </c>
      <c r="H45" s="45">
        <v>1340257.0</v>
      </c>
      <c r="I45" s="45">
        <v>221490.0</v>
      </c>
      <c r="J45" s="45">
        <v>0.0</v>
      </c>
      <c r="K45" s="48">
        <v>0.0</v>
      </c>
      <c r="L45" s="48">
        <v>0.0</v>
      </c>
      <c r="M45" s="45">
        <v>10213.0</v>
      </c>
      <c r="N45" s="45">
        <v>1.2135832E7</v>
      </c>
      <c r="P45" s="14">
        <f>'EMEP_PM2,5'!$C45/'EMEP_PM2,5'!$E45</f>
        <v>0.5585229777</v>
      </c>
      <c r="Q45" s="14">
        <f>'EMEP_PM2,5'!$D45/'EMEP_PM2,5'!$E45</f>
        <v>0.3271885742</v>
      </c>
      <c r="R45" s="14">
        <f>'EMEP_PM2,5'!$F45/'EMEP_PM2,5'!$E45</f>
        <v>0.63556421</v>
      </c>
      <c r="S45" s="14">
        <f>'EMEP_PM2,5'!$G45/'EMEP_PM2,5'!$E45</f>
        <v>0.6644381312</v>
      </c>
      <c r="T45" s="14">
        <f>'EMEP_PM2,5'!$H45/'EMEP_PM2,5'!$E45</f>
        <v>1.364255621</v>
      </c>
      <c r="U45" s="14">
        <f>'EMEP_PM2,5'!$I45/'EMEP_PM2,5'!$E45</f>
        <v>0.2254559964</v>
      </c>
      <c r="V45" s="14">
        <f>'EMEP_PM2,5'!$J45/'EMEP_PM2,5'!$E45</f>
        <v>0</v>
      </c>
      <c r="W45" s="14">
        <f>'EMEP_PM2,5'!$K45/'EMEP_PM2,5'!$E45</f>
        <v>0</v>
      </c>
      <c r="X45" s="14">
        <f>'EMEP_PM2,5'!$L45/'EMEP_PM2,5'!$E45</f>
        <v>0</v>
      </c>
      <c r="Y45" s="14">
        <f>'EMEP_PM2,5'!$M45/'EMEP_PM2,5'!$E45</f>
        <v>0.01039587382</v>
      </c>
      <c r="Z45" s="14">
        <f>'EMEP_PM2,5'!$N45/'EMEP_PM2,5'!$E45</f>
        <v>12.35313602</v>
      </c>
    </row>
    <row r="46" ht="15.75" customHeight="1">
      <c r="A46" s="15"/>
      <c r="B46" s="9" t="s">
        <v>331</v>
      </c>
      <c r="C46" s="45">
        <v>478430.0</v>
      </c>
      <c r="D46" s="46">
        <v>155501.0</v>
      </c>
      <c r="E46" s="47">
        <v>920428.0</v>
      </c>
      <c r="F46" s="48">
        <v>420572.0</v>
      </c>
      <c r="G46" s="45">
        <v>889726.0</v>
      </c>
      <c r="H46" s="45">
        <v>2613506.0</v>
      </c>
      <c r="I46" s="45">
        <v>353672.0</v>
      </c>
      <c r="J46" s="45">
        <v>0.0</v>
      </c>
      <c r="K46" s="48">
        <v>75438.0</v>
      </c>
      <c r="L46" s="48">
        <v>0.0</v>
      </c>
      <c r="M46" s="45">
        <v>13458.0</v>
      </c>
      <c r="N46" s="45">
        <v>1772489.0</v>
      </c>
      <c r="P46" s="14">
        <f>'EMEP_PM2,5'!$C46/'EMEP_PM2,5'!$E46</f>
        <v>0.519790793</v>
      </c>
      <c r="Q46" s="14">
        <f>'EMEP_PM2,5'!$D46/'EMEP_PM2,5'!$E46</f>
        <v>0.1689442303</v>
      </c>
      <c r="R46" s="14">
        <f>'EMEP_PM2,5'!$F46/'EMEP_PM2,5'!$E46</f>
        <v>0.4569309061</v>
      </c>
      <c r="S46" s="14">
        <f>'EMEP_PM2,5'!$G46/'EMEP_PM2,5'!$E46</f>
        <v>0.9666437788</v>
      </c>
      <c r="T46" s="14">
        <f>'EMEP_PM2,5'!$H46/'EMEP_PM2,5'!$E46</f>
        <v>2.839446431</v>
      </c>
      <c r="U46" s="14">
        <f>'EMEP_PM2,5'!$I46/'EMEP_PM2,5'!$E46</f>
        <v>0.3842473284</v>
      </c>
      <c r="V46" s="14">
        <f>'EMEP_PM2,5'!$J46/'EMEP_PM2,5'!$E46</f>
        <v>0</v>
      </c>
      <c r="W46" s="14">
        <f>'EMEP_PM2,5'!$K46/'EMEP_PM2,5'!$E46</f>
        <v>0.08195969701</v>
      </c>
      <c r="X46" s="14">
        <f>'EMEP_PM2,5'!$L46/'EMEP_PM2,5'!$E46</f>
        <v>0</v>
      </c>
      <c r="Y46" s="14">
        <f>'EMEP_PM2,5'!$M46/'EMEP_PM2,5'!$E46</f>
        <v>0.01462145871</v>
      </c>
      <c r="Z46" s="14">
        <f>'EMEP_PM2,5'!$N46/'EMEP_PM2,5'!$E46</f>
        <v>1.925722599</v>
      </c>
    </row>
    <row r="47" ht="15.75" customHeight="1">
      <c r="A47" s="15"/>
      <c r="B47" s="9" t="s">
        <v>332</v>
      </c>
      <c r="C47" s="45">
        <v>253070.0</v>
      </c>
      <c r="D47" s="46">
        <v>54713.0</v>
      </c>
      <c r="E47" s="47">
        <v>889531.0</v>
      </c>
      <c r="F47" s="48">
        <v>197595.0</v>
      </c>
      <c r="G47" s="45">
        <v>688110.0</v>
      </c>
      <c r="H47" s="45">
        <v>2165645.0</v>
      </c>
      <c r="I47" s="45">
        <v>291036.0</v>
      </c>
      <c r="J47" s="45">
        <v>0.0</v>
      </c>
      <c r="K47" s="48">
        <v>0.0</v>
      </c>
      <c r="L47" s="48">
        <v>0.0</v>
      </c>
      <c r="M47" s="45">
        <v>0.0</v>
      </c>
      <c r="N47" s="45">
        <v>1890630.0</v>
      </c>
      <c r="P47" s="14">
        <f>'EMEP_PM2,5'!$C47/'EMEP_PM2,5'!$E47</f>
        <v>0.2844982356</v>
      </c>
      <c r="Q47" s="14">
        <f>'EMEP_PM2,5'!$D47/'EMEP_PM2,5'!$E47</f>
        <v>0.06150769338</v>
      </c>
      <c r="R47" s="14">
        <f>'EMEP_PM2,5'!$F47/'EMEP_PM2,5'!$E47</f>
        <v>0.222133911</v>
      </c>
      <c r="S47" s="14">
        <f>'EMEP_PM2,5'!$G47/'EMEP_PM2,5'!$E47</f>
        <v>0.773564946</v>
      </c>
      <c r="T47" s="14">
        <f>'EMEP_PM2,5'!$H47/'EMEP_PM2,5'!$E47</f>
        <v>2.434591937</v>
      </c>
      <c r="U47" s="14">
        <f>'EMEP_PM2,5'!$I47/'EMEP_PM2,5'!$E47</f>
        <v>0.327179154</v>
      </c>
      <c r="V47" s="14">
        <f>'EMEP_PM2,5'!$J47/'EMEP_PM2,5'!$E47</f>
        <v>0</v>
      </c>
      <c r="W47" s="14">
        <f>'EMEP_PM2,5'!$K47/'EMEP_PM2,5'!$E47</f>
        <v>0</v>
      </c>
      <c r="X47" s="14">
        <f>'EMEP_PM2,5'!$L47/'EMEP_PM2,5'!$E47</f>
        <v>0</v>
      </c>
      <c r="Y47" s="14">
        <f>'EMEP_PM2,5'!$M47/'EMEP_PM2,5'!$E47</f>
        <v>0</v>
      </c>
      <c r="Z47" s="14">
        <f>'EMEP_PM2,5'!$N47/'EMEP_PM2,5'!$E47</f>
        <v>2.125423397</v>
      </c>
    </row>
    <row r="48" ht="15.75" customHeight="1">
      <c r="A48" s="15"/>
      <c r="B48" s="9" t="s">
        <v>333</v>
      </c>
      <c r="C48" s="45">
        <v>299618.0</v>
      </c>
      <c r="D48" s="46">
        <v>116207.0</v>
      </c>
      <c r="E48" s="47">
        <v>914129.0</v>
      </c>
      <c r="F48" s="48">
        <v>280794.0</v>
      </c>
      <c r="G48" s="45">
        <v>822877.0</v>
      </c>
      <c r="H48" s="45">
        <v>2295018.0</v>
      </c>
      <c r="I48" s="45">
        <v>313671.0</v>
      </c>
      <c r="J48" s="45">
        <v>0.0</v>
      </c>
      <c r="K48" s="48">
        <v>13458.0</v>
      </c>
      <c r="L48" s="48">
        <v>0.0</v>
      </c>
      <c r="M48" s="45">
        <v>0.0</v>
      </c>
      <c r="N48" s="45">
        <v>1448921.0</v>
      </c>
      <c r="P48" s="14">
        <f>'EMEP_PM2,5'!$C48/'EMEP_PM2,5'!$E48</f>
        <v>0.3277633682</v>
      </c>
      <c r="Q48" s="14">
        <f>'EMEP_PM2,5'!$D48/'EMEP_PM2,5'!$E48</f>
        <v>0.127123196</v>
      </c>
      <c r="R48" s="14">
        <f>'EMEP_PM2,5'!$F48/'EMEP_PM2,5'!$E48</f>
        <v>0.3071710885</v>
      </c>
      <c r="S48" s="14">
        <f>'EMEP_PM2,5'!$G48/'EMEP_PM2,5'!$E48</f>
        <v>0.9001760145</v>
      </c>
      <c r="T48" s="14">
        <f>'EMEP_PM2,5'!$H48/'EMEP_PM2,5'!$E48</f>
        <v>2.510606271</v>
      </c>
      <c r="U48" s="14">
        <f>'EMEP_PM2,5'!$I48/'EMEP_PM2,5'!$E48</f>
        <v>0.343136472</v>
      </c>
      <c r="V48" s="14">
        <f>'EMEP_PM2,5'!$J48/'EMEP_PM2,5'!$E48</f>
        <v>0</v>
      </c>
      <c r="W48" s="14">
        <f>'EMEP_PM2,5'!$K48/'EMEP_PM2,5'!$E48</f>
        <v>0.01472221098</v>
      </c>
      <c r="X48" s="14">
        <f>'EMEP_PM2,5'!$L48/'EMEP_PM2,5'!$E48</f>
        <v>0</v>
      </c>
      <c r="Y48" s="14">
        <f>'EMEP_PM2,5'!$M48/'EMEP_PM2,5'!$E48</f>
        <v>0</v>
      </c>
      <c r="Z48" s="14">
        <f>'EMEP_PM2,5'!$N48/'EMEP_PM2,5'!$E48</f>
        <v>1.585029028</v>
      </c>
    </row>
    <row r="49" ht="15.75" customHeight="1">
      <c r="A49" s="15"/>
      <c r="B49" s="9" t="s">
        <v>334</v>
      </c>
      <c r="C49" s="45">
        <v>451755.0</v>
      </c>
      <c r="D49" s="46">
        <v>154252.0</v>
      </c>
      <c r="E49" s="47">
        <v>918860.0</v>
      </c>
      <c r="F49" s="48">
        <v>0.0</v>
      </c>
      <c r="G49" s="45">
        <v>1210541.0</v>
      </c>
      <c r="H49" s="45">
        <v>4009995.0</v>
      </c>
      <c r="I49" s="45">
        <v>484360.0</v>
      </c>
      <c r="J49" s="45">
        <v>0.0</v>
      </c>
      <c r="K49" s="48">
        <v>0.0</v>
      </c>
      <c r="L49" s="48">
        <v>0.0</v>
      </c>
      <c r="M49" s="45">
        <v>0.0</v>
      </c>
      <c r="N49" s="45">
        <v>1101104.0</v>
      </c>
      <c r="P49" s="14">
        <f>'EMEP_PM2,5'!$C49/'EMEP_PM2,5'!$E49</f>
        <v>0.4916472586</v>
      </c>
      <c r="Q49" s="14">
        <f>'EMEP_PM2,5'!$D49/'EMEP_PM2,5'!$E49</f>
        <v>0.1678732342</v>
      </c>
      <c r="R49" s="14">
        <f>'EMEP_PM2,5'!$F49/'EMEP_PM2,5'!$E49</f>
        <v>0</v>
      </c>
      <c r="S49" s="14">
        <f>'EMEP_PM2,5'!$G49/'EMEP_PM2,5'!$E49</f>
        <v>1.317437912</v>
      </c>
      <c r="T49" s="14">
        <f>'EMEP_PM2,5'!$H49/'EMEP_PM2,5'!$E49</f>
        <v>4.364097904</v>
      </c>
      <c r="U49" s="14">
        <f>'EMEP_PM2,5'!$I49/'EMEP_PM2,5'!$E49</f>
        <v>0.5271314455</v>
      </c>
      <c r="V49" s="14">
        <f>'EMEP_PM2,5'!$J49/'EMEP_PM2,5'!$E49</f>
        <v>0</v>
      </c>
      <c r="W49" s="14">
        <f>'EMEP_PM2,5'!$K49/'EMEP_PM2,5'!$E49</f>
        <v>0</v>
      </c>
      <c r="X49" s="14">
        <f>'EMEP_PM2,5'!$L49/'EMEP_PM2,5'!$E49</f>
        <v>0</v>
      </c>
      <c r="Y49" s="14">
        <f>'EMEP_PM2,5'!$M49/'EMEP_PM2,5'!$E49</f>
        <v>0</v>
      </c>
      <c r="Z49" s="14">
        <f>'EMEP_PM2,5'!$N49/'EMEP_PM2,5'!$E49</f>
        <v>1.19833707</v>
      </c>
    </row>
    <row r="50" ht="15.75" customHeight="1">
      <c r="A50" s="16"/>
      <c r="B50" s="9" t="s">
        <v>335</v>
      </c>
      <c r="C50" s="45">
        <v>0.0</v>
      </c>
      <c r="D50" s="46">
        <v>0.0</v>
      </c>
      <c r="E50" s="47">
        <v>1019128.0</v>
      </c>
      <c r="F50" s="48">
        <v>0.0</v>
      </c>
      <c r="G50" s="45">
        <v>32072.0</v>
      </c>
      <c r="H50" s="45">
        <v>0.0</v>
      </c>
      <c r="I50" s="45">
        <v>0.0</v>
      </c>
      <c r="J50" s="45">
        <v>0.0</v>
      </c>
      <c r="K50" s="48">
        <v>0.0</v>
      </c>
      <c r="L50" s="48">
        <v>0.0</v>
      </c>
      <c r="M50" s="45">
        <v>5272.0</v>
      </c>
      <c r="N50" s="45">
        <v>1391528.0</v>
      </c>
      <c r="P50" s="14">
        <f>'EMEP_PM2,5'!$C50/'EMEP_PM2,5'!$E50</f>
        <v>0</v>
      </c>
      <c r="Q50" s="14">
        <f>'EMEP_PM2,5'!$D50/'EMEP_PM2,5'!$E50</f>
        <v>0</v>
      </c>
      <c r="R50" s="14">
        <f>'EMEP_PM2,5'!$F50/'EMEP_PM2,5'!$E50</f>
        <v>0</v>
      </c>
      <c r="S50" s="14">
        <f>'EMEP_PM2,5'!$G50/'EMEP_PM2,5'!$E50</f>
        <v>0.03147004105</v>
      </c>
      <c r="T50" s="14">
        <f>'EMEP_PM2,5'!$H50/'EMEP_PM2,5'!$E50</f>
        <v>0</v>
      </c>
      <c r="U50" s="14">
        <f>'EMEP_PM2,5'!$I50/'EMEP_PM2,5'!$E50</f>
        <v>0</v>
      </c>
      <c r="V50" s="14">
        <f>'EMEP_PM2,5'!$J50/'EMEP_PM2,5'!$E50</f>
        <v>0</v>
      </c>
      <c r="W50" s="14">
        <f>'EMEP_PM2,5'!$K50/'EMEP_PM2,5'!$E50</f>
        <v>0</v>
      </c>
      <c r="X50" s="14">
        <f>'EMEP_PM2,5'!$L50/'EMEP_PM2,5'!$E50</f>
        <v>0</v>
      </c>
      <c r="Y50" s="14">
        <f>'EMEP_PM2,5'!$M50/'EMEP_PM2,5'!$E50</f>
        <v>0.005173049901</v>
      </c>
      <c r="Z50" s="14">
        <f>'EMEP_PM2,5'!$N50/'EMEP_PM2,5'!$E50</f>
        <v>1.365410429</v>
      </c>
    </row>
    <row r="51" ht="15.75" customHeight="1">
      <c r="A51" s="8" t="s">
        <v>43</v>
      </c>
      <c r="B51" s="9" t="s">
        <v>336</v>
      </c>
      <c r="C51" s="45">
        <v>297652.0</v>
      </c>
      <c r="D51" s="46">
        <v>199399.0</v>
      </c>
      <c r="E51" s="47">
        <v>786019.0</v>
      </c>
      <c r="F51" s="48">
        <v>266400.0</v>
      </c>
      <c r="G51" s="45">
        <v>907823.0</v>
      </c>
      <c r="H51" s="45">
        <v>9715933.0</v>
      </c>
      <c r="I51" s="45">
        <v>349273.0</v>
      </c>
      <c r="J51" s="45">
        <v>34609.0</v>
      </c>
      <c r="K51" s="48">
        <v>478145.0</v>
      </c>
      <c r="L51" s="48">
        <v>0.0</v>
      </c>
      <c r="M51" s="45">
        <v>61282.0</v>
      </c>
      <c r="N51" s="45">
        <v>2177861.0</v>
      </c>
      <c r="P51" s="14">
        <f>'EMEP_PM2,5'!$C51/'EMEP_PM2,5'!$E51</f>
        <v>0.378682958</v>
      </c>
      <c r="Q51" s="14">
        <f>'EMEP_PM2,5'!$D51/'EMEP_PM2,5'!$E51</f>
        <v>0.2536821629</v>
      </c>
      <c r="R51" s="14">
        <f>'EMEP_PM2,5'!$F51/'EMEP_PM2,5'!$E51</f>
        <v>0.3389231049</v>
      </c>
      <c r="S51" s="14">
        <f>'EMEP_PM2,5'!$G51/'EMEP_PM2,5'!$E51</f>
        <v>1.154963175</v>
      </c>
      <c r="T51" s="14">
        <f>'EMEP_PM2,5'!$H51/'EMEP_PM2,5'!$E51</f>
        <v>12.36093911</v>
      </c>
      <c r="U51" s="14">
        <f>'EMEP_PM2,5'!$I51/'EMEP_PM2,5'!$E51</f>
        <v>0.444356943</v>
      </c>
      <c r="V51" s="14">
        <f>'EMEP_PM2,5'!$J51/'EMEP_PM2,5'!$E51</f>
        <v>0.04403074226</v>
      </c>
      <c r="W51" s="14">
        <f>'EMEP_PM2,5'!$K51/'EMEP_PM2,5'!$E51</f>
        <v>0.6083122673</v>
      </c>
      <c r="X51" s="14">
        <f>'EMEP_PM2,5'!$L51/'EMEP_PM2,5'!$E51</f>
        <v>0</v>
      </c>
      <c r="Y51" s="14">
        <f>'EMEP_PM2,5'!$M51/'EMEP_PM2,5'!$E51</f>
        <v>0.07796503647</v>
      </c>
      <c r="Z51" s="14">
        <f>'EMEP_PM2,5'!$N51/'EMEP_PM2,5'!$E51</f>
        <v>2.770748544</v>
      </c>
    </row>
    <row r="52" ht="15.75" customHeight="1">
      <c r="A52" s="15"/>
      <c r="B52" s="9" t="s">
        <v>337</v>
      </c>
      <c r="C52" s="45">
        <v>381364.0</v>
      </c>
      <c r="D52" s="46">
        <v>57839.0</v>
      </c>
      <c r="E52" s="47">
        <v>848354.0</v>
      </c>
      <c r="F52" s="48">
        <v>197912.0</v>
      </c>
      <c r="G52" s="45">
        <v>1696094.0</v>
      </c>
      <c r="H52" s="45">
        <v>3606373.0</v>
      </c>
      <c r="I52" s="45">
        <v>593106.0</v>
      </c>
      <c r="J52" s="45">
        <v>0.0</v>
      </c>
      <c r="K52" s="48">
        <v>0.0</v>
      </c>
      <c r="L52" s="48">
        <v>0.0</v>
      </c>
      <c r="M52" s="45">
        <v>0.0</v>
      </c>
      <c r="N52" s="45">
        <v>1569218.0</v>
      </c>
      <c r="P52" s="14">
        <f>'EMEP_PM2,5'!$C52/'EMEP_PM2,5'!$E52</f>
        <v>0.4495340389</v>
      </c>
      <c r="Q52" s="14">
        <f>'EMEP_PM2,5'!$D52/'EMEP_PM2,5'!$E52</f>
        <v>0.06817790686</v>
      </c>
      <c r="R52" s="14">
        <f>'EMEP_PM2,5'!$F52/'EMEP_PM2,5'!$E52</f>
        <v>0.2332894051</v>
      </c>
      <c r="S52" s="14">
        <f>'EMEP_PM2,5'!$G52/'EMEP_PM2,5'!$E52</f>
        <v>1.999276246</v>
      </c>
      <c r="T52" s="14">
        <f>'EMEP_PM2,5'!$H52/'EMEP_PM2,5'!$E52</f>
        <v>4.251023747</v>
      </c>
      <c r="U52" s="14">
        <f>'EMEP_PM2,5'!$I52/'EMEP_PM2,5'!$E52</f>
        <v>0.6991256009</v>
      </c>
      <c r="V52" s="14">
        <f>'EMEP_PM2,5'!$J52/'EMEP_PM2,5'!$E52</f>
        <v>0</v>
      </c>
      <c r="W52" s="14">
        <f>'EMEP_PM2,5'!$K52/'EMEP_PM2,5'!$E52</f>
        <v>0</v>
      </c>
      <c r="X52" s="14">
        <f>'EMEP_PM2,5'!$L52/'EMEP_PM2,5'!$E52</f>
        <v>0</v>
      </c>
      <c r="Y52" s="14">
        <f>'EMEP_PM2,5'!$M52/'EMEP_PM2,5'!$E52</f>
        <v>0</v>
      </c>
      <c r="Z52" s="14">
        <f>'EMEP_PM2,5'!$N52/'EMEP_PM2,5'!$E52</f>
        <v>1.849720753</v>
      </c>
    </row>
    <row r="53" ht="15.75" customHeight="1">
      <c r="A53" s="15"/>
      <c r="B53" s="9" t="s">
        <v>338</v>
      </c>
      <c r="C53" s="45">
        <v>417808.0</v>
      </c>
      <c r="D53" s="46">
        <v>87888.0</v>
      </c>
      <c r="E53" s="47">
        <v>802504.0</v>
      </c>
      <c r="F53" s="48">
        <v>274649.0</v>
      </c>
      <c r="G53" s="45">
        <v>1975926.0</v>
      </c>
      <c r="H53" s="45">
        <v>4396059.0</v>
      </c>
      <c r="I53" s="45">
        <v>688606.0</v>
      </c>
      <c r="J53" s="45">
        <v>0.0</v>
      </c>
      <c r="K53" s="48">
        <v>143219.0</v>
      </c>
      <c r="L53" s="48">
        <v>0.0</v>
      </c>
      <c r="M53" s="45">
        <v>0.0</v>
      </c>
      <c r="N53" s="45">
        <v>1661855.0</v>
      </c>
      <c r="P53" s="14">
        <f>'EMEP_PM2,5'!$C53/'EMEP_PM2,5'!$E53</f>
        <v>0.5206304268</v>
      </c>
      <c r="Q53" s="14">
        <f>'EMEP_PM2,5'!$D53/'EMEP_PM2,5'!$E53</f>
        <v>0.1095172111</v>
      </c>
      <c r="R53" s="14">
        <f>'EMEP_PM2,5'!$F53/'EMEP_PM2,5'!$E53</f>
        <v>0.3422400387</v>
      </c>
      <c r="S53" s="14">
        <f>'EMEP_PM2,5'!$G53/'EMEP_PM2,5'!$E53</f>
        <v>2.462200811</v>
      </c>
      <c r="T53" s="14">
        <f>'EMEP_PM2,5'!$H53/'EMEP_PM2,5'!$E53</f>
        <v>5.477927836</v>
      </c>
      <c r="U53" s="14">
        <f>'EMEP_PM2,5'!$I53/'EMEP_PM2,5'!$E53</f>
        <v>0.8580717355</v>
      </c>
      <c r="V53" s="14">
        <f>'EMEP_PM2,5'!$J53/'EMEP_PM2,5'!$E53</f>
        <v>0</v>
      </c>
      <c r="W53" s="14">
        <f>'EMEP_PM2,5'!$K53/'EMEP_PM2,5'!$E53</f>
        <v>0.1784651541</v>
      </c>
      <c r="X53" s="14">
        <f>'EMEP_PM2,5'!$L53/'EMEP_PM2,5'!$E53</f>
        <v>0</v>
      </c>
      <c r="Y53" s="14">
        <f>'EMEP_PM2,5'!$M53/'EMEP_PM2,5'!$E53</f>
        <v>0</v>
      </c>
      <c r="Z53" s="14">
        <f>'EMEP_PM2,5'!$N53/'EMEP_PM2,5'!$E53</f>
        <v>2.07083703</v>
      </c>
    </row>
    <row r="54" ht="15.75" customHeight="1">
      <c r="A54" s="15"/>
      <c r="B54" s="9" t="s">
        <v>339</v>
      </c>
      <c r="C54" s="45">
        <v>388048.0</v>
      </c>
      <c r="D54" s="46">
        <v>106017.0</v>
      </c>
      <c r="E54" s="47">
        <v>85106.0</v>
      </c>
      <c r="F54" s="48">
        <v>267787.0</v>
      </c>
      <c r="G54" s="45">
        <v>2456840.0</v>
      </c>
      <c r="H54" s="45">
        <v>5156779.0</v>
      </c>
      <c r="I54" s="45">
        <v>744638.0</v>
      </c>
      <c r="J54" s="45">
        <v>0.0</v>
      </c>
      <c r="K54" s="48">
        <v>0.0</v>
      </c>
      <c r="L54" s="48">
        <v>0.0</v>
      </c>
      <c r="M54" s="45">
        <v>0.0</v>
      </c>
      <c r="N54" s="45">
        <v>1960235.0</v>
      </c>
      <c r="P54" s="14">
        <f>'EMEP_PM2,5'!$C54/'EMEP_PM2,5'!$E54</f>
        <v>4.559584518</v>
      </c>
      <c r="Q54" s="14">
        <f>'EMEP_PM2,5'!$D54/'EMEP_PM2,5'!$E54</f>
        <v>1.245705356</v>
      </c>
      <c r="R54" s="14">
        <f>'EMEP_PM2,5'!$F54/'EMEP_PM2,5'!$E54</f>
        <v>3.146511409</v>
      </c>
      <c r="S54" s="14">
        <f>'EMEP_PM2,5'!$G54/'EMEP_PM2,5'!$E54</f>
        <v>28.86799991</v>
      </c>
      <c r="T54" s="14">
        <f>'EMEP_PM2,5'!$H54/'EMEP_PM2,5'!$E54</f>
        <v>60.59242592</v>
      </c>
      <c r="U54" s="14">
        <f>'EMEP_PM2,5'!$I54/'EMEP_PM2,5'!$E54</f>
        <v>8.749535873</v>
      </c>
      <c r="V54" s="14">
        <f>'EMEP_PM2,5'!$J54/'EMEP_PM2,5'!$E54</f>
        <v>0</v>
      </c>
      <c r="W54" s="14">
        <f>'EMEP_PM2,5'!$K54/'EMEP_PM2,5'!$E54</f>
        <v>0</v>
      </c>
      <c r="X54" s="14">
        <f>'EMEP_PM2,5'!$L54/'EMEP_PM2,5'!$E54</f>
        <v>0</v>
      </c>
      <c r="Y54" s="14">
        <f>'EMEP_PM2,5'!$M54/'EMEP_PM2,5'!$E54</f>
        <v>0</v>
      </c>
      <c r="Z54" s="14">
        <f>'EMEP_PM2,5'!$N54/'EMEP_PM2,5'!$E54</f>
        <v>23.0328649</v>
      </c>
    </row>
    <row r="55" ht="15.75" customHeight="1">
      <c r="A55" s="15"/>
      <c r="B55" s="9" t="s">
        <v>340</v>
      </c>
      <c r="C55" s="45">
        <v>447784.0</v>
      </c>
      <c r="D55" s="46">
        <v>122238.0</v>
      </c>
      <c r="E55" s="47">
        <v>795257.0</v>
      </c>
      <c r="F55" s="48">
        <v>363826.0</v>
      </c>
      <c r="G55" s="45">
        <v>2487551.0</v>
      </c>
      <c r="H55" s="45">
        <v>4858297.0</v>
      </c>
      <c r="I55" s="45">
        <v>737991.0</v>
      </c>
      <c r="J55" s="45">
        <v>0.0</v>
      </c>
      <c r="K55" s="48">
        <v>0.0</v>
      </c>
      <c r="L55" s="48">
        <v>0.0</v>
      </c>
      <c r="M55" s="45">
        <v>0.0</v>
      </c>
      <c r="N55" s="45">
        <v>1687669.0</v>
      </c>
      <c r="P55" s="14">
        <f>'EMEP_PM2,5'!$C55/'EMEP_PM2,5'!$E55</f>
        <v>0.5630682911</v>
      </c>
      <c r="Q55" s="14">
        <f>'EMEP_PM2,5'!$D55/'EMEP_PM2,5'!$E55</f>
        <v>0.1537088011</v>
      </c>
      <c r="R55" s="14">
        <f>'EMEP_PM2,5'!$F55/'EMEP_PM2,5'!$E55</f>
        <v>0.4574948727</v>
      </c>
      <c r="S55" s="14">
        <f>'EMEP_PM2,5'!$G55/'EMEP_PM2,5'!$E55</f>
        <v>3.127983784</v>
      </c>
      <c r="T55" s="14">
        <f>'EMEP_PM2,5'!$H55/'EMEP_PM2,5'!$E55</f>
        <v>6.10909052</v>
      </c>
      <c r="U55" s="14">
        <f>'EMEP_PM2,5'!$I55/'EMEP_PM2,5'!$E55</f>
        <v>0.9279905741</v>
      </c>
      <c r="V55" s="14">
        <f>'EMEP_PM2,5'!$J55/'EMEP_PM2,5'!$E55</f>
        <v>0</v>
      </c>
      <c r="W55" s="14">
        <f>'EMEP_PM2,5'!$K55/'EMEP_PM2,5'!$E55</f>
        <v>0</v>
      </c>
      <c r="X55" s="14">
        <f>'EMEP_PM2,5'!$L55/'EMEP_PM2,5'!$E55</f>
        <v>0</v>
      </c>
      <c r="Y55" s="14">
        <f>'EMEP_PM2,5'!$M55/'EMEP_PM2,5'!$E55</f>
        <v>0</v>
      </c>
      <c r="Z55" s="14">
        <f>'EMEP_PM2,5'!$N55/'EMEP_PM2,5'!$E55</f>
        <v>2.122168054</v>
      </c>
    </row>
    <row r="56" ht="15.75" customHeight="1">
      <c r="A56" s="15"/>
      <c r="B56" s="9" t="s">
        <v>341</v>
      </c>
      <c r="C56" s="45">
        <v>571623.0</v>
      </c>
      <c r="D56" s="46">
        <v>110173.0</v>
      </c>
      <c r="E56" s="47">
        <v>833208.0</v>
      </c>
      <c r="F56" s="48">
        <v>399583.0</v>
      </c>
      <c r="G56" s="45">
        <v>3230976.0</v>
      </c>
      <c r="H56" s="45">
        <v>5833221.0</v>
      </c>
      <c r="I56" s="45">
        <v>863889.0</v>
      </c>
      <c r="J56" s="45">
        <v>0.0</v>
      </c>
      <c r="K56" s="48">
        <v>0.0</v>
      </c>
      <c r="L56" s="48">
        <v>0.0</v>
      </c>
      <c r="M56" s="45">
        <v>0.0</v>
      </c>
      <c r="N56" s="45">
        <v>1654686.0</v>
      </c>
      <c r="P56" s="14">
        <f>'EMEP_PM2,5'!$C56/'EMEP_PM2,5'!$E56</f>
        <v>0.686050782</v>
      </c>
      <c r="Q56" s="14">
        <f>'EMEP_PM2,5'!$D56/'EMEP_PM2,5'!$E56</f>
        <v>0.132227487</v>
      </c>
      <c r="R56" s="14">
        <f>'EMEP_PM2,5'!$F56/'EMEP_PM2,5'!$E56</f>
        <v>0.4795717276</v>
      </c>
      <c r="S56" s="14">
        <f>'EMEP_PM2,5'!$G56/'EMEP_PM2,5'!$E56</f>
        <v>3.877754414</v>
      </c>
      <c r="T56" s="14">
        <f>'EMEP_PM2,5'!$H56/'EMEP_PM2,5'!$E56</f>
        <v>7.000918138</v>
      </c>
      <c r="U56" s="14">
        <f>'EMEP_PM2,5'!$I56/'EMEP_PM2,5'!$E56</f>
        <v>1.036822738</v>
      </c>
      <c r="V56" s="14">
        <f>'EMEP_PM2,5'!$J56/'EMEP_PM2,5'!$E56</f>
        <v>0</v>
      </c>
      <c r="W56" s="14">
        <f>'EMEP_PM2,5'!$K56/'EMEP_PM2,5'!$E56</f>
        <v>0</v>
      </c>
      <c r="X56" s="14">
        <f>'EMEP_PM2,5'!$L56/'EMEP_PM2,5'!$E56</f>
        <v>0</v>
      </c>
      <c r="Y56" s="14">
        <f>'EMEP_PM2,5'!$M56/'EMEP_PM2,5'!$E56</f>
        <v>0</v>
      </c>
      <c r="Z56" s="14">
        <f>'EMEP_PM2,5'!$N56/'EMEP_PM2,5'!$E56</f>
        <v>1.985921883</v>
      </c>
    </row>
    <row r="57" ht="15.75" customHeight="1">
      <c r="A57" s="15"/>
      <c r="B57" s="9" t="s">
        <v>342</v>
      </c>
      <c r="C57" s="45">
        <v>356364.0</v>
      </c>
      <c r="D57" s="46">
        <v>195102.0</v>
      </c>
      <c r="E57" s="47">
        <v>785705.0</v>
      </c>
      <c r="F57" s="48">
        <v>573985.0</v>
      </c>
      <c r="G57" s="45">
        <v>1229059.0</v>
      </c>
      <c r="H57" s="45">
        <v>1704731.0</v>
      </c>
      <c r="I57" s="45">
        <v>328562.0</v>
      </c>
      <c r="J57" s="45">
        <v>0.0</v>
      </c>
      <c r="K57" s="48">
        <v>0.0</v>
      </c>
      <c r="L57" s="48">
        <v>0.0</v>
      </c>
      <c r="M57" s="45">
        <v>29160.0</v>
      </c>
      <c r="N57" s="45">
        <v>1838357.0</v>
      </c>
      <c r="P57" s="14">
        <f>'EMEP_PM2,5'!$C57/'EMEP_PM2,5'!$E57</f>
        <v>0.4535595421</v>
      </c>
      <c r="Q57" s="14">
        <f>'EMEP_PM2,5'!$D57/'EMEP_PM2,5'!$E57</f>
        <v>0.248314571</v>
      </c>
      <c r="R57" s="14">
        <f>'EMEP_PM2,5'!$F57/'EMEP_PM2,5'!$E57</f>
        <v>0.7305349972</v>
      </c>
      <c r="S57" s="14">
        <f>'EMEP_PM2,5'!$G57/'EMEP_PM2,5'!$E57</f>
        <v>1.564275396</v>
      </c>
      <c r="T57" s="14">
        <f>'EMEP_PM2,5'!$H57/'EMEP_PM2,5'!$E57</f>
        <v>2.169683278</v>
      </c>
      <c r="U57" s="14">
        <f>'EMEP_PM2,5'!$I57/'EMEP_PM2,5'!$E57</f>
        <v>0.4181747602</v>
      </c>
      <c r="V57" s="14">
        <f>'EMEP_PM2,5'!$J57/'EMEP_PM2,5'!$E57</f>
        <v>0</v>
      </c>
      <c r="W57" s="14">
        <f>'EMEP_PM2,5'!$K57/'EMEP_PM2,5'!$E57</f>
        <v>0</v>
      </c>
      <c r="X57" s="14">
        <f>'EMEP_PM2,5'!$L57/'EMEP_PM2,5'!$E57</f>
        <v>0</v>
      </c>
      <c r="Y57" s="14">
        <f>'EMEP_PM2,5'!$M57/'EMEP_PM2,5'!$E57</f>
        <v>0.03711316588</v>
      </c>
      <c r="Z57" s="14">
        <f>'EMEP_PM2,5'!$N57/'EMEP_PM2,5'!$E57</f>
        <v>2.339754743</v>
      </c>
    </row>
    <row r="58" ht="15.75" customHeight="1">
      <c r="A58" s="16"/>
      <c r="B58" s="54" t="s">
        <v>343</v>
      </c>
      <c r="C58" s="45">
        <v>0.0</v>
      </c>
      <c r="D58" s="45">
        <v>0.0</v>
      </c>
      <c r="E58" s="45">
        <v>893880.0</v>
      </c>
      <c r="F58" s="45">
        <v>0.0</v>
      </c>
      <c r="G58" s="45">
        <v>0.0</v>
      </c>
      <c r="H58" s="45">
        <v>0.0</v>
      </c>
      <c r="I58" s="45">
        <v>0.0</v>
      </c>
      <c r="J58" s="45">
        <v>0.0</v>
      </c>
      <c r="K58" s="45">
        <v>26760.0</v>
      </c>
      <c r="L58" s="48">
        <v>0.0</v>
      </c>
      <c r="M58" s="45">
        <v>0.0</v>
      </c>
      <c r="N58" s="45">
        <v>1296789.0</v>
      </c>
      <c r="P58" s="14">
        <f>'EMEP_PM2,5'!$C58/'EMEP_PM2,5'!$E58</f>
        <v>0</v>
      </c>
      <c r="Q58" s="14">
        <f>'EMEP_PM2,5'!$D58/'EMEP_PM2,5'!$E58</f>
        <v>0</v>
      </c>
      <c r="R58" s="14">
        <f>'EMEP_PM2,5'!$F58/'EMEP_PM2,5'!$E58</f>
        <v>0</v>
      </c>
      <c r="S58" s="14">
        <f>'EMEP_PM2,5'!$G58/'EMEP_PM2,5'!$E58</f>
        <v>0</v>
      </c>
      <c r="T58" s="14">
        <f>'EMEP_PM2,5'!$H58/'EMEP_PM2,5'!$E58</f>
        <v>0</v>
      </c>
      <c r="U58" s="14">
        <f>'EMEP_PM2,5'!$I58/'EMEP_PM2,5'!$E58</f>
        <v>0</v>
      </c>
      <c r="V58" s="14">
        <f>'EMEP_PM2,5'!$J58/'EMEP_PM2,5'!$E58</f>
        <v>0</v>
      </c>
      <c r="W58" s="14">
        <f>'EMEP_PM2,5'!$K58/'EMEP_PM2,5'!$E58</f>
        <v>0.02993690428</v>
      </c>
      <c r="X58" s="14">
        <f>'EMEP_PM2,5'!$L58/'EMEP_PM2,5'!$E58</f>
        <v>0</v>
      </c>
      <c r="Y58" s="14">
        <f>'EMEP_PM2,5'!$M58/'EMEP_PM2,5'!$E58</f>
        <v>0</v>
      </c>
      <c r="Z58" s="14">
        <f>'EMEP_PM2,5'!$N58/'EMEP_PM2,5'!$E58</f>
        <v>1.45074171</v>
      </c>
    </row>
    <row r="59" ht="15.75" customHeight="1">
      <c r="A59" s="8" t="s">
        <v>52</v>
      </c>
      <c r="B59" s="9" t="s">
        <v>344</v>
      </c>
      <c r="C59" s="45">
        <v>64738.0</v>
      </c>
      <c r="D59" s="45">
        <v>135126.0</v>
      </c>
      <c r="E59" s="45">
        <v>837245.0</v>
      </c>
      <c r="F59" s="45">
        <v>368838.0</v>
      </c>
      <c r="G59" s="45">
        <v>3263182.0</v>
      </c>
      <c r="H59" s="45">
        <v>5722495.0</v>
      </c>
      <c r="I59" s="45">
        <v>898857.0</v>
      </c>
      <c r="J59" s="45">
        <v>0.0</v>
      </c>
      <c r="K59" s="48">
        <v>0.0</v>
      </c>
      <c r="L59" s="48">
        <v>0.0</v>
      </c>
      <c r="M59" s="45">
        <v>27130.0</v>
      </c>
      <c r="N59" s="45">
        <v>1931347.0</v>
      </c>
      <c r="P59" s="14">
        <f>'EMEP_PM2,5'!$C59/'EMEP_PM2,5'!$E59</f>
        <v>0.07732264749</v>
      </c>
      <c r="Q59" s="14">
        <f>'EMEP_PM2,5'!$D59/'EMEP_PM2,5'!$E59</f>
        <v>0.1613936184</v>
      </c>
      <c r="R59" s="14">
        <f>'EMEP_PM2,5'!$F59/'EMEP_PM2,5'!$E59</f>
        <v>0.440537716</v>
      </c>
      <c r="S59" s="14">
        <f>'EMEP_PM2,5'!$G59/'EMEP_PM2,5'!$E59</f>
        <v>3.897523425</v>
      </c>
      <c r="T59" s="14">
        <f>'EMEP_PM2,5'!$H59/'EMEP_PM2,5'!$E59</f>
        <v>6.834910928</v>
      </c>
      <c r="U59" s="14">
        <f>'EMEP_PM2,5'!$I59/'EMEP_PM2,5'!$E59</f>
        <v>1.073588973</v>
      </c>
      <c r="V59" s="14">
        <f>'EMEP_PM2,5'!$J59/'EMEP_PM2,5'!$E59</f>
        <v>0</v>
      </c>
      <c r="W59" s="14">
        <f>'EMEP_PM2,5'!$K59/'EMEP_PM2,5'!$E59</f>
        <v>0</v>
      </c>
      <c r="X59" s="14">
        <f>'EMEP_PM2,5'!$L59/'EMEP_PM2,5'!$E59</f>
        <v>0</v>
      </c>
      <c r="Y59" s="14">
        <f>'EMEP_PM2,5'!$M59/'EMEP_PM2,5'!$E59</f>
        <v>0.03240389611</v>
      </c>
      <c r="Z59" s="14">
        <f>'EMEP_PM2,5'!$N59/'EMEP_PM2,5'!$E59</f>
        <v>2.306788336</v>
      </c>
    </row>
    <row r="60" ht="15.75" customHeight="1">
      <c r="A60" s="15"/>
      <c r="B60" s="9" t="s">
        <v>345</v>
      </c>
      <c r="C60" s="45">
        <v>752888.0</v>
      </c>
      <c r="D60" s="46">
        <v>188408.0</v>
      </c>
      <c r="E60" s="47">
        <v>844575.0</v>
      </c>
      <c r="F60" s="45">
        <v>558432.0</v>
      </c>
      <c r="G60" s="45">
        <v>3785082.0</v>
      </c>
      <c r="H60" s="45">
        <v>6649889.0</v>
      </c>
      <c r="I60" s="45">
        <v>1043186.0</v>
      </c>
      <c r="J60" s="46">
        <v>0.0</v>
      </c>
      <c r="K60" s="48">
        <v>0.0</v>
      </c>
      <c r="L60" s="48">
        <v>0.0</v>
      </c>
      <c r="M60" s="45">
        <v>31952.0</v>
      </c>
      <c r="N60" s="45">
        <v>1585018.0</v>
      </c>
      <c r="P60" s="14">
        <f>'EMEP_PM2,5'!$C60/'EMEP_PM2,5'!$E60</f>
        <v>0.8914400734</v>
      </c>
      <c r="Q60" s="14">
        <f>'EMEP_PM2,5'!$D60/'EMEP_PM2,5'!$E60</f>
        <v>0.2230802475</v>
      </c>
      <c r="R60" s="14">
        <f>'EMEP_PM2,5'!$F60/'EMEP_PM2,5'!$E60</f>
        <v>0.6611988278</v>
      </c>
      <c r="S60" s="14">
        <f>'EMEP_PM2,5'!$G60/'EMEP_PM2,5'!$E60</f>
        <v>4.481641062</v>
      </c>
      <c r="T60" s="14">
        <f>'EMEP_PM2,5'!$H60/'EMEP_PM2,5'!$E60</f>
        <v>7.873651245</v>
      </c>
      <c r="U60" s="14">
        <f>'EMEP_PM2,5'!$I60/'EMEP_PM2,5'!$E60</f>
        <v>1.23516088</v>
      </c>
      <c r="V60" s="14">
        <f>'EMEP_PM2,5'!$J60/'EMEP_PM2,5'!$E60</f>
        <v>0</v>
      </c>
      <c r="W60" s="14">
        <f>'EMEP_PM2,5'!$K60/'EMEP_PM2,5'!$E60</f>
        <v>0</v>
      </c>
      <c r="X60" s="14">
        <f>'EMEP_PM2,5'!$L60/'EMEP_PM2,5'!$E60</f>
        <v>0</v>
      </c>
      <c r="Y60" s="14">
        <f>'EMEP_PM2,5'!$M60/'EMEP_PM2,5'!$E60</f>
        <v>0.0378320457</v>
      </c>
      <c r="Z60" s="14">
        <f>'EMEP_PM2,5'!$N60/'EMEP_PM2,5'!$E60</f>
        <v>1.876704852</v>
      </c>
    </row>
    <row r="61" ht="15.75" customHeight="1">
      <c r="A61" s="15"/>
      <c r="B61" s="9" t="s">
        <v>346</v>
      </c>
      <c r="C61" s="45">
        <v>740624.0</v>
      </c>
      <c r="D61" s="46">
        <v>156238.0</v>
      </c>
      <c r="E61" s="47">
        <v>842069.0</v>
      </c>
      <c r="F61" s="45">
        <v>469661.0</v>
      </c>
      <c r="G61" s="45">
        <v>4299252.0</v>
      </c>
      <c r="H61" s="45">
        <v>7721963.0</v>
      </c>
      <c r="I61" s="45">
        <v>1143652.0</v>
      </c>
      <c r="J61" s="46">
        <v>0.0</v>
      </c>
      <c r="K61" s="48">
        <v>0.0</v>
      </c>
      <c r="L61" s="48">
        <v>0.0</v>
      </c>
      <c r="M61" s="45">
        <v>0.0</v>
      </c>
      <c r="N61" s="45">
        <v>2002581.0</v>
      </c>
      <c r="P61" s="14">
        <f>'EMEP_PM2,5'!$C61/'EMEP_PM2,5'!$E61</f>
        <v>0.8795288747</v>
      </c>
      <c r="Q61" s="14">
        <f>'EMEP_PM2,5'!$D61/'EMEP_PM2,5'!$E61</f>
        <v>0.1855406148</v>
      </c>
      <c r="R61" s="14">
        <f>'EMEP_PM2,5'!$F61/'EMEP_PM2,5'!$E61</f>
        <v>0.5577464555</v>
      </c>
      <c r="S61" s="14">
        <f>'EMEP_PM2,5'!$G61/'EMEP_PM2,5'!$E61</f>
        <v>5.105581609</v>
      </c>
      <c r="T61" s="14">
        <f>'EMEP_PM2,5'!$H61/'EMEP_PM2,5'!$E61</f>
        <v>9.170225955</v>
      </c>
      <c r="U61" s="14">
        <f>'EMEP_PM2,5'!$I61/'EMEP_PM2,5'!$E61</f>
        <v>1.358145235</v>
      </c>
      <c r="V61" s="14">
        <f>'EMEP_PM2,5'!$J61/'EMEP_PM2,5'!$E61</f>
        <v>0</v>
      </c>
      <c r="W61" s="14">
        <f>'EMEP_PM2,5'!$K61/'EMEP_PM2,5'!$E61</f>
        <v>0</v>
      </c>
      <c r="X61" s="14">
        <f>'EMEP_PM2,5'!$L61/'EMEP_PM2,5'!$E61</f>
        <v>0</v>
      </c>
      <c r="Y61" s="14">
        <f>'EMEP_PM2,5'!$M61/'EMEP_PM2,5'!$E61</f>
        <v>0</v>
      </c>
      <c r="Z61" s="14">
        <f>'EMEP_PM2,5'!$N61/'EMEP_PM2,5'!$E61</f>
        <v>2.378167347</v>
      </c>
    </row>
    <row r="62" ht="15.75" customHeight="1">
      <c r="A62" s="15"/>
      <c r="B62" s="9" t="s">
        <v>347</v>
      </c>
      <c r="C62" s="45">
        <v>522741.0</v>
      </c>
      <c r="D62" s="46">
        <v>351803.0</v>
      </c>
      <c r="E62" s="47">
        <v>856148.0</v>
      </c>
      <c r="F62" s="45">
        <v>695405.0</v>
      </c>
      <c r="G62" s="45">
        <v>3075305.0</v>
      </c>
      <c r="H62" s="45">
        <v>4225134.0</v>
      </c>
      <c r="I62" s="45">
        <v>680458.0</v>
      </c>
      <c r="J62" s="46">
        <v>0.0</v>
      </c>
      <c r="K62" s="46">
        <v>0.0</v>
      </c>
      <c r="L62" s="48">
        <v>0.0</v>
      </c>
      <c r="M62" s="45">
        <v>27445.0</v>
      </c>
      <c r="N62" s="45">
        <v>1571726.0</v>
      </c>
      <c r="P62" s="14">
        <f>'EMEP_PM2,5'!$C62/'EMEP_PM2,5'!$E62</f>
        <v>0.6105731719</v>
      </c>
      <c r="Q62" s="14">
        <f>'EMEP_PM2,5'!$D62/'EMEP_PM2,5'!$E62</f>
        <v>0.4109137672</v>
      </c>
      <c r="R62" s="14">
        <f>'EMEP_PM2,5'!$F62/'EMEP_PM2,5'!$E62</f>
        <v>0.8122485832</v>
      </c>
      <c r="S62" s="14">
        <f>'EMEP_PM2,5'!$G62/'EMEP_PM2,5'!$E62</f>
        <v>3.592024977</v>
      </c>
      <c r="T62" s="14">
        <f>'EMEP_PM2,5'!$H62/'EMEP_PM2,5'!$E62</f>
        <v>4.935050949</v>
      </c>
      <c r="U62" s="14">
        <f>'EMEP_PM2,5'!$I62/'EMEP_PM2,5'!$E62</f>
        <v>0.7947901531</v>
      </c>
      <c r="V62" s="14">
        <f>'EMEP_PM2,5'!$J62/'EMEP_PM2,5'!$E62</f>
        <v>0</v>
      </c>
      <c r="W62" s="14">
        <f>'EMEP_PM2,5'!$K62/'EMEP_PM2,5'!$E62</f>
        <v>0</v>
      </c>
      <c r="X62" s="14">
        <f>'EMEP_PM2,5'!$L62/'EMEP_PM2,5'!$E62</f>
        <v>0</v>
      </c>
      <c r="Y62" s="14">
        <f>'EMEP_PM2,5'!$M62/'EMEP_PM2,5'!$E62</f>
        <v>0.03205637343</v>
      </c>
      <c r="Z62" s="14">
        <f>'EMEP_PM2,5'!$N62/'EMEP_PM2,5'!$E62</f>
        <v>1.835811098</v>
      </c>
    </row>
    <row r="63" ht="15.75" customHeight="1">
      <c r="A63" s="15"/>
      <c r="B63" s="9" t="s">
        <v>348</v>
      </c>
      <c r="C63" s="45">
        <v>397460.0</v>
      </c>
      <c r="D63" s="46">
        <v>379676.0</v>
      </c>
      <c r="E63" s="47">
        <v>556486.0</v>
      </c>
      <c r="F63" s="45">
        <v>492125.0</v>
      </c>
      <c r="G63" s="45">
        <v>304518.0</v>
      </c>
      <c r="H63" s="45">
        <v>4575101.0</v>
      </c>
      <c r="I63" s="45">
        <v>305685.0</v>
      </c>
      <c r="J63" s="46">
        <v>0.0</v>
      </c>
      <c r="K63" s="46">
        <v>0.0</v>
      </c>
      <c r="L63" s="48">
        <v>0.0</v>
      </c>
      <c r="M63" s="45">
        <v>13682.0</v>
      </c>
      <c r="N63" s="45">
        <v>1532302.0</v>
      </c>
      <c r="P63" s="14">
        <f>'EMEP_PM2,5'!$C63/'EMEP_PM2,5'!$E63</f>
        <v>0.7142318046</v>
      </c>
      <c r="Q63" s="14">
        <f>'EMEP_PM2,5'!$D63/'EMEP_PM2,5'!$E63</f>
        <v>0.6822741273</v>
      </c>
      <c r="R63" s="14">
        <f>'EMEP_PM2,5'!$F63/'EMEP_PM2,5'!$E63</f>
        <v>0.8843439008</v>
      </c>
      <c r="S63" s="14">
        <f>'EMEP_PM2,5'!$G63/'EMEP_PM2,5'!$E63</f>
        <v>0.5472159228</v>
      </c>
      <c r="T63" s="14">
        <f>'EMEP_PM2,5'!$H63/'EMEP_PM2,5'!$E63</f>
        <v>8.221412578</v>
      </c>
      <c r="U63" s="14">
        <f>'EMEP_PM2,5'!$I63/'EMEP_PM2,5'!$E63</f>
        <v>0.5493130106</v>
      </c>
      <c r="V63" s="14">
        <f>'EMEP_PM2,5'!$J63/'EMEP_PM2,5'!$E63</f>
        <v>0</v>
      </c>
      <c r="W63" s="14">
        <f>'EMEP_PM2,5'!$K63/'EMEP_PM2,5'!$E63</f>
        <v>0</v>
      </c>
      <c r="X63" s="14">
        <f>'EMEP_PM2,5'!$L63/'EMEP_PM2,5'!$E63</f>
        <v>0</v>
      </c>
      <c r="Y63" s="14">
        <f>'EMEP_PM2,5'!$M63/'EMEP_PM2,5'!$E63</f>
        <v>0.02458642266</v>
      </c>
      <c r="Z63" s="14">
        <f>'EMEP_PM2,5'!$N63/'EMEP_PM2,5'!$E63</f>
        <v>2.753531985</v>
      </c>
    </row>
    <row r="64" ht="15.75" customHeight="1">
      <c r="A64" s="15"/>
      <c r="B64" s="9" t="s">
        <v>349</v>
      </c>
      <c r="C64" s="45">
        <v>421194.0</v>
      </c>
      <c r="D64" s="46">
        <v>236711.0</v>
      </c>
      <c r="E64" s="47">
        <v>869782.0</v>
      </c>
      <c r="F64" s="45">
        <v>51997.0</v>
      </c>
      <c r="G64" s="45">
        <v>1737311.0</v>
      </c>
      <c r="H64" s="45">
        <v>3164433.0</v>
      </c>
      <c r="I64" s="45">
        <v>523228.0</v>
      </c>
      <c r="J64" s="46">
        <v>0.0</v>
      </c>
      <c r="K64" s="46">
        <v>0.0</v>
      </c>
      <c r="L64" s="48">
        <v>0.0</v>
      </c>
      <c r="M64" s="45">
        <v>12702.0</v>
      </c>
      <c r="N64" s="45">
        <v>1704150.0</v>
      </c>
      <c r="P64" s="14">
        <f>'EMEP_PM2,5'!$C64/'EMEP_PM2,5'!$E64</f>
        <v>0.4842523759</v>
      </c>
      <c r="Q64" s="14">
        <f>'EMEP_PM2,5'!$D64/'EMEP_PM2,5'!$E64</f>
        <v>0.2721498031</v>
      </c>
      <c r="R64" s="14">
        <f>'EMEP_PM2,5'!$F64/'EMEP_PM2,5'!$E64</f>
        <v>0.05978164644</v>
      </c>
      <c r="S64" s="14">
        <f>'EMEP_PM2,5'!$G64/'EMEP_PM2,5'!$E64</f>
        <v>1.997409696</v>
      </c>
      <c r="T64" s="14">
        <f>'EMEP_PM2,5'!$H64/'EMEP_PM2,5'!$E64</f>
        <v>3.638190949</v>
      </c>
      <c r="U64" s="14">
        <f>'EMEP_PM2,5'!$I64/'EMEP_PM2,5'!$E64</f>
        <v>0.6015622305</v>
      </c>
      <c r="V64" s="14">
        <f>'EMEP_PM2,5'!$J64/'EMEP_PM2,5'!$E64</f>
        <v>0</v>
      </c>
      <c r="W64" s="14">
        <f>'EMEP_PM2,5'!$K64/'EMEP_PM2,5'!$E64</f>
        <v>0</v>
      </c>
      <c r="X64" s="14">
        <f>'EMEP_PM2,5'!$L64/'EMEP_PM2,5'!$E64</f>
        <v>0</v>
      </c>
      <c r="Y64" s="14">
        <f>'EMEP_PM2,5'!$M64/'EMEP_PM2,5'!$E64</f>
        <v>0.01460365931</v>
      </c>
      <c r="Z64" s="14">
        <f>'EMEP_PM2,5'!$N64/'EMEP_PM2,5'!$E64</f>
        <v>1.95928405</v>
      </c>
    </row>
    <row r="65" ht="15.75" customHeight="1">
      <c r="A65" s="15"/>
      <c r="B65" s="9" t="s">
        <v>350</v>
      </c>
      <c r="C65" s="45">
        <v>275869.0</v>
      </c>
      <c r="D65" s="45">
        <v>27974.0</v>
      </c>
      <c r="E65" s="45">
        <v>805796.0</v>
      </c>
      <c r="F65" s="45">
        <v>142629.0</v>
      </c>
      <c r="G65" s="45">
        <v>663953.0</v>
      </c>
      <c r="H65" s="45">
        <v>1765302.0</v>
      </c>
      <c r="I65" s="45">
        <v>175045.0</v>
      </c>
      <c r="J65" s="45">
        <v>0.0</v>
      </c>
      <c r="K65" s="45">
        <v>0.0</v>
      </c>
      <c r="L65" s="45">
        <v>0.0</v>
      </c>
      <c r="M65" s="45">
        <v>0.0</v>
      </c>
      <c r="N65" s="45">
        <v>1583042.0</v>
      </c>
      <c r="P65" s="14">
        <f>'EMEP_PM2,5'!$C65/'EMEP_PM2,5'!$E65</f>
        <v>0.3423558816</v>
      </c>
      <c r="Q65" s="14">
        <f>'EMEP_PM2,5'!$D65/'EMEP_PM2,5'!$E65</f>
        <v>0.03471598271</v>
      </c>
      <c r="R65" s="14">
        <f>'EMEP_PM2,5'!$F65/'EMEP_PM2,5'!$E65</f>
        <v>0.1770038571</v>
      </c>
      <c r="S65" s="14">
        <f>'EMEP_PM2,5'!$G65/'EMEP_PM2,5'!$E65</f>
        <v>0.8239715759</v>
      </c>
      <c r="T65" s="14">
        <f>'EMEP_PM2,5'!$H65/'EMEP_PM2,5'!$E65</f>
        <v>2.190755477</v>
      </c>
      <c r="U65" s="14">
        <f>'EMEP_PM2,5'!$I65/'EMEP_PM2,5'!$E65</f>
        <v>0.2172324013</v>
      </c>
      <c r="V65" s="14">
        <f>'EMEP_PM2,5'!$J65/'EMEP_PM2,5'!$E65</f>
        <v>0</v>
      </c>
      <c r="W65" s="14">
        <f>'EMEP_PM2,5'!$K65/'EMEP_PM2,5'!$E65</f>
        <v>0</v>
      </c>
      <c r="X65" s="14">
        <f>'EMEP_PM2,5'!$L65/'EMEP_PM2,5'!$E65</f>
        <v>0</v>
      </c>
      <c r="Y65" s="14">
        <f>'EMEP_PM2,5'!$M65/'EMEP_PM2,5'!$E65</f>
        <v>0</v>
      </c>
      <c r="Z65" s="14">
        <f>'EMEP_PM2,5'!$N65/'EMEP_PM2,5'!$E65</f>
        <v>1.964569196</v>
      </c>
    </row>
    <row r="66" ht="15.75" customHeight="1">
      <c r="A66" s="16"/>
      <c r="B66" s="54" t="s">
        <v>351</v>
      </c>
      <c r="C66" s="45">
        <v>0.0</v>
      </c>
      <c r="D66" s="45">
        <v>11486.0</v>
      </c>
      <c r="E66" s="45">
        <v>955083.0</v>
      </c>
      <c r="F66" s="45">
        <v>73369.0</v>
      </c>
      <c r="G66" s="45">
        <v>14078.0</v>
      </c>
      <c r="H66" s="45">
        <v>0.0</v>
      </c>
      <c r="I66" s="45">
        <v>0.0</v>
      </c>
      <c r="J66" s="45">
        <v>0.0</v>
      </c>
      <c r="K66" s="45">
        <v>0.0</v>
      </c>
      <c r="L66" s="45">
        <v>0.0</v>
      </c>
      <c r="M66" s="45">
        <v>0.0</v>
      </c>
      <c r="N66" s="45">
        <v>1366994.0</v>
      </c>
      <c r="P66" s="14">
        <f>'EMEP_PM2,5'!$C66/'EMEP_PM2,5'!$E66</f>
        <v>0</v>
      </c>
      <c r="Q66" s="14">
        <f>'EMEP_PM2,5'!$D66/'EMEP_PM2,5'!$E66</f>
        <v>0.01202617992</v>
      </c>
      <c r="R66" s="14">
        <f>'EMEP_PM2,5'!$F66/'EMEP_PM2,5'!$E66</f>
        <v>0.07681950155</v>
      </c>
      <c r="S66" s="14">
        <f>'EMEP_PM2,5'!$G66/'EMEP_PM2,5'!$E66</f>
        <v>0.01474008018</v>
      </c>
      <c r="T66" s="14">
        <f>'EMEP_PM2,5'!$H66/'EMEP_PM2,5'!$E66</f>
        <v>0</v>
      </c>
      <c r="U66" s="14">
        <f>'EMEP_PM2,5'!$I66/'EMEP_PM2,5'!$E66</f>
        <v>0</v>
      </c>
      <c r="V66" s="14">
        <f>'EMEP_PM2,5'!$J66/'EMEP_PM2,5'!$E66</f>
        <v>0</v>
      </c>
      <c r="W66" s="14">
        <f>'EMEP_PM2,5'!$K66/'EMEP_PM2,5'!$E66</f>
        <v>0</v>
      </c>
      <c r="X66" s="14">
        <f>'EMEP_PM2,5'!$L66/'EMEP_PM2,5'!$E66</f>
        <v>0</v>
      </c>
      <c r="Y66" s="14">
        <f>'EMEP_PM2,5'!$M66/'EMEP_PM2,5'!$E66</f>
        <v>0</v>
      </c>
      <c r="Z66" s="14">
        <f>'EMEP_PM2,5'!$N66/'EMEP_PM2,5'!$E66</f>
        <v>1.431282936</v>
      </c>
    </row>
    <row r="67" ht="15.75" customHeight="1">
      <c r="A67" s="8" t="s">
        <v>61</v>
      </c>
      <c r="B67" s="9" t="s">
        <v>352</v>
      </c>
      <c r="C67" s="10"/>
      <c r="D67" s="10"/>
      <c r="E67" s="10"/>
      <c r="F67" s="10"/>
      <c r="G67" s="10"/>
      <c r="H67" s="10"/>
      <c r="I67" s="10"/>
      <c r="J67" s="10"/>
      <c r="K67" s="10"/>
      <c r="L67" s="10"/>
      <c r="M67" s="10"/>
      <c r="N67" s="10"/>
      <c r="P67" s="14" t="str">
        <f>'EMEP_PM2,5'!$C67/'EMEP_PM2,5'!$E67</f>
        <v>#DIV/0!</v>
      </c>
      <c r="Q67" s="14" t="str">
        <f>'EMEP_PM2,5'!$D67/'EMEP_PM2,5'!$E67</f>
        <v>#DIV/0!</v>
      </c>
      <c r="R67" s="14" t="str">
        <f>'EMEP_PM2,5'!$F67/'EMEP_PM2,5'!$E67</f>
        <v>#DIV/0!</v>
      </c>
      <c r="S67" s="14" t="str">
        <f>'EMEP_PM2,5'!$G67/'EMEP_PM2,5'!$E67</f>
        <v>#DIV/0!</v>
      </c>
      <c r="T67" s="14" t="str">
        <f>'EMEP_PM2,5'!$H67/'EMEP_PM2,5'!$E67</f>
        <v>#DIV/0!</v>
      </c>
      <c r="U67" s="14" t="str">
        <f>'EMEP_PM2,5'!$I67/'EMEP_PM2,5'!$E67</f>
        <v>#DIV/0!</v>
      </c>
      <c r="V67" s="14" t="str">
        <f>'EMEP_PM2,5'!$J67/'EMEP_PM2,5'!$E67</f>
        <v>#DIV/0!</v>
      </c>
      <c r="W67" s="14" t="str">
        <f>'EMEP_PM2,5'!$K67/'EMEP_PM2,5'!$E67</f>
        <v>#DIV/0!</v>
      </c>
      <c r="X67" s="14" t="str">
        <f>'EMEP_PM2,5'!$L67/'EMEP_PM2,5'!$E67</f>
        <v>#DIV/0!</v>
      </c>
      <c r="Y67" s="14" t="str">
        <f>'EMEP_PM2,5'!$M67/'EMEP_PM2,5'!$E67</f>
        <v>#DIV/0!</v>
      </c>
      <c r="Z67" s="14" t="str">
        <f>'EMEP_PM2,5'!$N67/'EMEP_PM2,5'!$E67</f>
        <v>#DIV/0!</v>
      </c>
    </row>
    <row r="68" ht="15.75" customHeight="1">
      <c r="A68" s="15"/>
      <c r="B68" s="9" t="s">
        <v>353</v>
      </c>
      <c r="C68" s="10"/>
      <c r="D68" s="10"/>
      <c r="E68" s="10"/>
      <c r="F68" s="10"/>
      <c r="G68" s="10"/>
      <c r="H68" s="10"/>
      <c r="I68" s="10"/>
      <c r="J68" s="10"/>
      <c r="K68" s="10"/>
      <c r="L68" s="10"/>
      <c r="M68" s="10"/>
      <c r="N68" s="10"/>
      <c r="P68" s="14" t="str">
        <f>'EMEP_PM2,5'!$C68/'EMEP_PM2,5'!$E68</f>
        <v>#DIV/0!</v>
      </c>
      <c r="Q68" s="14" t="str">
        <f>'EMEP_PM2,5'!$D68/'EMEP_PM2,5'!$E68</f>
        <v>#DIV/0!</v>
      </c>
      <c r="R68" s="14" t="str">
        <f>'EMEP_PM2,5'!$F68/'EMEP_PM2,5'!$E68</f>
        <v>#DIV/0!</v>
      </c>
      <c r="S68" s="14" t="str">
        <f>'EMEP_PM2,5'!$G68/'EMEP_PM2,5'!$E68</f>
        <v>#DIV/0!</v>
      </c>
      <c r="T68" s="14" t="str">
        <f>'EMEP_PM2,5'!$H68/'EMEP_PM2,5'!$E68</f>
        <v>#DIV/0!</v>
      </c>
      <c r="U68" s="14" t="str">
        <f>'EMEP_PM2,5'!$I68/'EMEP_PM2,5'!$E68</f>
        <v>#DIV/0!</v>
      </c>
      <c r="V68" s="14" t="str">
        <f>'EMEP_PM2,5'!$J68/'EMEP_PM2,5'!$E68</f>
        <v>#DIV/0!</v>
      </c>
      <c r="W68" s="14" t="str">
        <f>'EMEP_PM2,5'!$K68/'EMEP_PM2,5'!$E68</f>
        <v>#DIV/0!</v>
      </c>
      <c r="X68" s="14" t="str">
        <f>'EMEP_PM2,5'!$L68/'EMEP_PM2,5'!$E68</f>
        <v>#DIV/0!</v>
      </c>
      <c r="Y68" s="14" t="str">
        <f>'EMEP_PM2,5'!$M68/'EMEP_PM2,5'!$E68</f>
        <v>#DIV/0!</v>
      </c>
      <c r="Z68" s="14" t="str">
        <f>'EMEP_PM2,5'!$N68/'EMEP_PM2,5'!$E68</f>
        <v>#DIV/0!</v>
      </c>
    </row>
    <row r="69" ht="15.75" customHeight="1">
      <c r="A69" s="15"/>
      <c r="B69" s="9" t="s">
        <v>354</v>
      </c>
      <c r="C69" s="10"/>
      <c r="D69" s="10"/>
      <c r="E69" s="10"/>
      <c r="F69" s="10"/>
      <c r="G69" s="10"/>
      <c r="H69" s="10"/>
      <c r="I69" s="10"/>
      <c r="J69" s="10"/>
      <c r="K69" s="10"/>
      <c r="L69" s="10"/>
      <c r="M69" s="10"/>
      <c r="N69" s="10"/>
      <c r="P69" s="14" t="str">
        <f>'EMEP_PM2,5'!$C69/'EMEP_PM2,5'!$E69</f>
        <v>#DIV/0!</v>
      </c>
      <c r="Q69" s="14" t="str">
        <f>'EMEP_PM2,5'!$D69/'EMEP_PM2,5'!$E69</f>
        <v>#DIV/0!</v>
      </c>
      <c r="R69" s="14" t="str">
        <f>'EMEP_PM2,5'!$F69/'EMEP_PM2,5'!$E69</f>
        <v>#DIV/0!</v>
      </c>
      <c r="S69" s="14" t="str">
        <f>'EMEP_PM2,5'!$G69/'EMEP_PM2,5'!$E69</f>
        <v>#DIV/0!</v>
      </c>
      <c r="T69" s="14" t="str">
        <f>'EMEP_PM2,5'!$H69/'EMEP_PM2,5'!$E69</f>
        <v>#DIV/0!</v>
      </c>
      <c r="U69" s="14" t="str">
        <f>'EMEP_PM2,5'!$I69/'EMEP_PM2,5'!$E69</f>
        <v>#DIV/0!</v>
      </c>
      <c r="V69" s="14" t="str">
        <f>'EMEP_PM2,5'!$J69/'EMEP_PM2,5'!$E69</f>
        <v>#DIV/0!</v>
      </c>
      <c r="W69" s="14" t="str">
        <f>'EMEP_PM2,5'!$K69/'EMEP_PM2,5'!$E69</f>
        <v>#DIV/0!</v>
      </c>
      <c r="X69" s="14" t="str">
        <f>'EMEP_PM2,5'!$L69/'EMEP_PM2,5'!$E69</f>
        <v>#DIV/0!</v>
      </c>
      <c r="Y69" s="14" t="str">
        <f>'EMEP_PM2,5'!$M69/'EMEP_PM2,5'!$E69</f>
        <v>#DIV/0!</v>
      </c>
      <c r="Z69" s="14" t="str">
        <f>'EMEP_PM2,5'!$N69/'EMEP_PM2,5'!$E69</f>
        <v>#DIV/0!</v>
      </c>
    </row>
    <row r="70" ht="15.75" customHeight="1">
      <c r="A70" s="15"/>
      <c r="B70" s="9" t="s">
        <v>355</v>
      </c>
      <c r="C70" s="10"/>
      <c r="D70" s="10"/>
      <c r="E70" s="10"/>
      <c r="F70" s="10"/>
      <c r="G70" s="10"/>
      <c r="H70" s="10"/>
      <c r="I70" s="10"/>
      <c r="J70" s="10"/>
      <c r="K70" s="10"/>
      <c r="L70" s="10"/>
      <c r="M70" s="10"/>
      <c r="N70" s="10"/>
      <c r="P70" s="14" t="str">
        <f>'EMEP_PM2,5'!$C70/'EMEP_PM2,5'!$E70</f>
        <v>#DIV/0!</v>
      </c>
      <c r="Q70" s="14" t="str">
        <f>'EMEP_PM2,5'!$D70/'EMEP_PM2,5'!$E70</f>
        <v>#DIV/0!</v>
      </c>
      <c r="R70" s="14" t="str">
        <f>'EMEP_PM2,5'!$F70/'EMEP_PM2,5'!$E70</f>
        <v>#DIV/0!</v>
      </c>
      <c r="S70" s="14" t="str">
        <f>'EMEP_PM2,5'!$G70/'EMEP_PM2,5'!$E70</f>
        <v>#DIV/0!</v>
      </c>
      <c r="T70" s="14" t="str">
        <f>'EMEP_PM2,5'!$H70/'EMEP_PM2,5'!$E70</f>
        <v>#DIV/0!</v>
      </c>
      <c r="U70" s="14" t="str">
        <f>'EMEP_PM2,5'!$I70/'EMEP_PM2,5'!$E70</f>
        <v>#DIV/0!</v>
      </c>
      <c r="V70" s="14" t="str">
        <f>'EMEP_PM2,5'!$J70/'EMEP_PM2,5'!$E70</f>
        <v>#DIV/0!</v>
      </c>
      <c r="W70" s="14" t="str">
        <f>'EMEP_PM2,5'!$K70/'EMEP_PM2,5'!$E70</f>
        <v>#DIV/0!</v>
      </c>
      <c r="X70" s="14" t="str">
        <f>'EMEP_PM2,5'!$L70/'EMEP_PM2,5'!$E70</f>
        <v>#DIV/0!</v>
      </c>
      <c r="Y70" s="14" t="str">
        <f>'EMEP_PM2,5'!$M70/'EMEP_PM2,5'!$E70</f>
        <v>#DIV/0!</v>
      </c>
      <c r="Z70" s="14" t="str">
        <f>'EMEP_PM2,5'!$N70/'EMEP_PM2,5'!$E70</f>
        <v>#DIV/0!</v>
      </c>
    </row>
    <row r="71" ht="15.75" customHeight="1">
      <c r="A71" s="15"/>
      <c r="B71" s="9" t="s">
        <v>356</v>
      </c>
      <c r="C71" s="10"/>
      <c r="D71" s="10"/>
      <c r="E71" s="10"/>
      <c r="F71" s="10"/>
      <c r="G71" s="10"/>
      <c r="H71" s="10"/>
      <c r="I71" s="10"/>
      <c r="J71" s="10"/>
      <c r="K71" s="10"/>
      <c r="L71" s="10"/>
      <c r="M71" s="10"/>
      <c r="N71" s="10"/>
      <c r="P71" s="14" t="str">
        <f>'EMEP_PM2,5'!$C71/'EMEP_PM2,5'!$E71</f>
        <v>#DIV/0!</v>
      </c>
      <c r="Q71" s="14" t="str">
        <f>'EMEP_PM2,5'!$D71/'EMEP_PM2,5'!$E71</f>
        <v>#DIV/0!</v>
      </c>
      <c r="R71" s="14" t="str">
        <f>'EMEP_PM2,5'!$F71/'EMEP_PM2,5'!$E71</f>
        <v>#DIV/0!</v>
      </c>
      <c r="S71" s="14" t="str">
        <f>'EMEP_PM2,5'!$G71/'EMEP_PM2,5'!$E71</f>
        <v>#DIV/0!</v>
      </c>
      <c r="T71" s="14" t="str">
        <f>'EMEP_PM2,5'!$H71/'EMEP_PM2,5'!$E71</f>
        <v>#DIV/0!</v>
      </c>
      <c r="U71" s="14" t="str">
        <f>'EMEP_PM2,5'!$I71/'EMEP_PM2,5'!$E71</f>
        <v>#DIV/0!</v>
      </c>
      <c r="V71" s="14" t="str">
        <f>'EMEP_PM2,5'!$J71/'EMEP_PM2,5'!$E71</f>
        <v>#DIV/0!</v>
      </c>
      <c r="W71" s="14" t="str">
        <f>'EMEP_PM2,5'!$K71/'EMEP_PM2,5'!$E71</f>
        <v>#DIV/0!</v>
      </c>
      <c r="X71" s="14" t="str">
        <f>'EMEP_PM2,5'!$L71/'EMEP_PM2,5'!$E71</f>
        <v>#DIV/0!</v>
      </c>
      <c r="Y71" s="14" t="str">
        <f>'EMEP_PM2,5'!$M71/'EMEP_PM2,5'!$E71</f>
        <v>#DIV/0!</v>
      </c>
      <c r="Z71" s="14" t="str">
        <f>'EMEP_PM2,5'!$N71/'EMEP_PM2,5'!$E71</f>
        <v>#DIV/0!</v>
      </c>
    </row>
    <row r="72" ht="15.75" customHeight="1">
      <c r="A72" s="15"/>
      <c r="B72" s="9" t="s">
        <v>357</v>
      </c>
      <c r="C72" s="10"/>
      <c r="D72" s="10"/>
      <c r="E72" s="10"/>
      <c r="F72" s="10"/>
      <c r="G72" s="10"/>
      <c r="H72" s="10"/>
      <c r="I72" s="10"/>
      <c r="J72" s="10"/>
      <c r="K72" s="10"/>
      <c r="L72" s="10"/>
      <c r="M72" s="10"/>
      <c r="N72" s="10"/>
      <c r="P72" s="14" t="str">
        <f>'EMEP_PM2,5'!$C72/'EMEP_PM2,5'!$E72</f>
        <v>#DIV/0!</v>
      </c>
      <c r="Q72" s="14" t="str">
        <f>'EMEP_PM2,5'!$D72/'EMEP_PM2,5'!$E72</f>
        <v>#DIV/0!</v>
      </c>
      <c r="R72" s="14" t="str">
        <f>'EMEP_PM2,5'!$F72/'EMEP_PM2,5'!$E72</f>
        <v>#DIV/0!</v>
      </c>
      <c r="S72" s="14" t="str">
        <f>'EMEP_PM2,5'!$G72/'EMEP_PM2,5'!$E72</f>
        <v>#DIV/0!</v>
      </c>
      <c r="T72" s="14" t="str">
        <f>'EMEP_PM2,5'!$H72/'EMEP_PM2,5'!$E72</f>
        <v>#DIV/0!</v>
      </c>
      <c r="U72" s="14" t="str">
        <f>'EMEP_PM2,5'!$I72/'EMEP_PM2,5'!$E72</f>
        <v>#DIV/0!</v>
      </c>
      <c r="V72" s="14" t="str">
        <f>'EMEP_PM2,5'!$J72/'EMEP_PM2,5'!$E72</f>
        <v>#DIV/0!</v>
      </c>
      <c r="W72" s="14" t="str">
        <f>'EMEP_PM2,5'!$K72/'EMEP_PM2,5'!$E72</f>
        <v>#DIV/0!</v>
      </c>
      <c r="X72" s="14" t="str">
        <f>'EMEP_PM2,5'!$L72/'EMEP_PM2,5'!$E72</f>
        <v>#DIV/0!</v>
      </c>
      <c r="Y72" s="14" t="str">
        <f>'EMEP_PM2,5'!$M72/'EMEP_PM2,5'!$E72</f>
        <v>#DIV/0!</v>
      </c>
      <c r="Z72" s="14" t="str">
        <f>'EMEP_PM2,5'!$N72/'EMEP_PM2,5'!$E72</f>
        <v>#DIV/0!</v>
      </c>
    </row>
    <row r="73" ht="15.75" customHeight="1">
      <c r="A73" s="15"/>
      <c r="B73" s="9" t="s">
        <v>358</v>
      </c>
      <c r="C73" s="10"/>
      <c r="D73" s="10"/>
      <c r="E73" s="10"/>
      <c r="F73" s="10"/>
      <c r="G73" s="10"/>
      <c r="H73" s="10"/>
      <c r="I73" s="10"/>
      <c r="J73" s="10"/>
      <c r="K73" s="10"/>
      <c r="L73" s="10"/>
      <c r="M73" s="10"/>
      <c r="N73" s="10"/>
      <c r="P73" s="14" t="str">
        <f>'EMEP_PM2,5'!$C73/'EMEP_PM2,5'!$E73</f>
        <v>#DIV/0!</v>
      </c>
      <c r="Q73" s="14" t="str">
        <f>'EMEP_PM2,5'!$D73/'EMEP_PM2,5'!$E73</f>
        <v>#DIV/0!</v>
      </c>
      <c r="R73" s="14" t="str">
        <f>'EMEP_PM2,5'!$F73/'EMEP_PM2,5'!$E73</f>
        <v>#DIV/0!</v>
      </c>
      <c r="S73" s="14" t="str">
        <f>'EMEP_PM2,5'!$G73/'EMEP_PM2,5'!$E73</f>
        <v>#DIV/0!</v>
      </c>
      <c r="T73" s="14" t="str">
        <f>'EMEP_PM2,5'!$H73/'EMEP_PM2,5'!$E73</f>
        <v>#DIV/0!</v>
      </c>
      <c r="U73" s="14" t="str">
        <f>'EMEP_PM2,5'!$I73/'EMEP_PM2,5'!$E73</f>
        <v>#DIV/0!</v>
      </c>
      <c r="V73" s="14" t="str">
        <f>'EMEP_PM2,5'!$J73/'EMEP_PM2,5'!$E73</f>
        <v>#DIV/0!</v>
      </c>
      <c r="W73" s="14" t="str">
        <f>'EMEP_PM2,5'!$K73/'EMEP_PM2,5'!$E73</f>
        <v>#DIV/0!</v>
      </c>
      <c r="X73" s="14" t="str">
        <f>'EMEP_PM2,5'!$L73/'EMEP_PM2,5'!$E73</f>
        <v>#DIV/0!</v>
      </c>
      <c r="Y73" s="14" t="str">
        <f>'EMEP_PM2,5'!$M73/'EMEP_PM2,5'!$E73</f>
        <v>#DIV/0!</v>
      </c>
      <c r="Z73" s="14" t="str">
        <f>'EMEP_PM2,5'!$N73/'EMEP_PM2,5'!$E73</f>
        <v>#DIV/0!</v>
      </c>
    </row>
    <row r="74" ht="15.75" customHeight="1">
      <c r="A74" s="16"/>
      <c r="B74" s="9" t="s">
        <v>313</v>
      </c>
      <c r="C74" s="10"/>
      <c r="D74" s="10"/>
      <c r="E74" s="10"/>
      <c r="F74" s="10"/>
      <c r="G74" s="10"/>
      <c r="H74" s="10"/>
      <c r="I74" s="10"/>
      <c r="J74" s="10"/>
      <c r="K74" s="10"/>
      <c r="L74" s="10"/>
      <c r="M74" s="10"/>
      <c r="N74" s="10"/>
      <c r="P74" s="14" t="str">
        <f>'EMEP_PM2,5'!$C74/'EMEP_PM2,5'!$E74</f>
        <v>#DIV/0!</v>
      </c>
      <c r="Q74" s="14" t="str">
        <f>'EMEP_PM2,5'!$D74/'EMEP_PM2,5'!$E74</f>
        <v>#DIV/0!</v>
      </c>
      <c r="R74" s="14" t="str">
        <f>'EMEP_PM2,5'!$F74/'EMEP_PM2,5'!$E74</f>
        <v>#DIV/0!</v>
      </c>
      <c r="S74" s="14" t="str">
        <f>'EMEP_PM2,5'!$G74/'EMEP_PM2,5'!$E74</f>
        <v>#DIV/0!</v>
      </c>
      <c r="T74" s="14" t="str">
        <f>'EMEP_PM2,5'!$H74/'EMEP_PM2,5'!$E74</f>
        <v>#DIV/0!</v>
      </c>
      <c r="U74" s="14" t="str">
        <f>'EMEP_PM2,5'!$I74/'EMEP_PM2,5'!$E74</f>
        <v>#DIV/0!</v>
      </c>
      <c r="V74" s="14" t="str">
        <f>'EMEP_PM2,5'!$J74/'EMEP_PM2,5'!$E74</f>
        <v>#DIV/0!</v>
      </c>
      <c r="W74" s="14" t="str">
        <f>'EMEP_PM2,5'!$K74/'EMEP_PM2,5'!$E74</f>
        <v>#DIV/0!</v>
      </c>
      <c r="X74" s="14" t="str">
        <f>'EMEP_PM2,5'!$L74/'EMEP_PM2,5'!$E74</f>
        <v>#DIV/0!</v>
      </c>
      <c r="Y74" s="14" t="str">
        <f>'EMEP_PM2,5'!$M74/'EMEP_PM2,5'!$E74</f>
        <v>#DIV/0!</v>
      </c>
      <c r="Z74" s="14" t="str">
        <f>'EMEP_PM2,5'!$N74/'EMEP_PM2,5'!$E74</f>
        <v>#DIV/0!</v>
      </c>
    </row>
    <row r="75" ht="15.75" customHeight="1">
      <c r="A75" s="8" t="s">
        <v>70</v>
      </c>
      <c r="B75" s="9" t="s">
        <v>359</v>
      </c>
      <c r="C75" s="10"/>
      <c r="D75" s="10"/>
      <c r="E75" s="10"/>
      <c r="F75" s="10"/>
      <c r="G75" s="10"/>
      <c r="H75" s="10"/>
      <c r="I75" s="10"/>
      <c r="J75" s="10"/>
      <c r="K75" s="10"/>
      <c r="L75" s="10"/>
      <c r="M75" s="10"/>
      <c r="N75" s="10"/>
      <c r="P75" s="14" t="str">
        <f>'EMEP_PM2,5'!$C75/'EMEP_PM2,5'!$E75</f>
        <v>#DIV/0!</v>
      </c>
      <c r="Q75" s="14" t="str">
        <f>'EMEP_PM2,5'!$D75/'EMEP_PM2,5'!$E75</f>
        <v>#DIV/0!</v>
      </c>
      <c r="R75" s="14" t="str">
        <f>'EMEP_PM2,5'!$F75/'EMEP_PM2,5'!$E75</f>
        <v>#DIV/0!</v>
      </c>
      <c r="S75" s="14" t="str">
        <f>'EMEP_PM2,5'!$G75/'EMEP_PM2,5'!$E75</f>
        <v>#DIV/0!</v>
      </c>
      <c r="T75" s="14" t="str">
        <f>'EMEP_PM2,5'!$H75/'EMEP_PM2,5'!$E75</f>
        <v>#DIV/0!</v>
      </c>
      <c r="U75" s="14" t="str">
        <f>'EMEP_PM2,5'!$I75/'EMEP_PM2,5'!$E75</f>
        <v>#DIV/0!</v>
      </c>
      <c r="V75" s="14" t="str">
        <f>'EMEP_PM2,5'!$J75/'EMEP_PM2,5'!$E75</f>
        <v>#DIV/0!</v>
      </c>
      <c r="W75" s="14" t="str">
        <f>'EMEP_PM2,5'!$K75/'EMEP_PM2,5'!$E75</f>
        <v>#DIV/0!</v>
      </c>
      <c r="X75" s="14" t="str">
        <f>'EMEP_PM2,5'!$L75/'EMEP_PM2,5'!$E75</f>
        <v>#DIV/0!</v>
      </c>
      <c r="Y75" s="14" t="str">
        <f>'EMEP_PM2,5'!$M75/'EMEP_PM2,5'!$E75</f>
        <v>#DIV/0!</v>
      </c>
      <c r="Z75" s="14" t="str">
        <f>'EMEP_PM2,5'!$N75/'EMEP_PM2,5'!$E75</f>
        <v>#DIV/0!</v>
      </c>
    </row>
    <row r="76" ht="15.75" customHeight="1">
      <c r="A76" s="15"/>
      <c r="B76" s="9" t="s">
        <v>360</v>
      </c>
      <c r="C76" s="10"/>
      <c r="D76" s="10"/>
      <c r="E76" s="10"/>
      <c r="F76" s="10"/>
      <c r="G76" s="10"/>
      <c r="H76" s="10"/>
      <c r="I76" s="10"/>
      <c r="J76" s="10"/>
      <c r="K76" s="10"/>
      <c r="L76" s="10"/>
      <c r="M76" s="10"/>
      <c r="N76" s="10"/>
      <c r="P76" s="14" t="str">
        <f>'EMEP_PM2,5'!$C76/'EMEP_PM2,5'!$E76</f>
        <v>#DIV/0!</v>
      </c>
      <c r="Q76" s="14" t="str">
        <f>'EMEP_PM2,5'!$D76/'EMEP_PM2,5'!$E76</f>
        <v>#DIV/0!</v>
      </c>
      <c r="R76" s="14" t="str">
        <f>'EMEP_PM2,5'!$F76/'EMEP_PM2,5'!$E76</f>
        <v>#DIV/0!</v>
      </c>
      <c r="S76" s="14" t="str">
        <f>'EMEP_PM2,5'!$G76/'EMEP_PM2,5'!$E76</f>
        <v>#DIV/0!</v>
      </c>
      <c r="T76" s="14" t="str">
        <f>'EMEP_PM2,5'!$H76/'EMEP_PM2,5'!$E76</f>
        <v>#DIV/0!</v>
      </c>
      <c r="U76" s="14" t="str">
        <f>'EMEP_PM2,5'!$I76/'EMEP_PM2,5'!$E76</f>
        <v>#DIV/0!</v>
      </c>
      <c r="V76" s="14" t="str">
        <f>'EMEP_PM2,5'!$J76/'EMEP_PM2,5'!$E76</f>
        <v>#DIV/0!</v>
      </c>
      <c r="W76" s="14" t="str">
        <f>'EMEP_PM2,5'!$K76/'EMEP_PM2,5'!$E76</f>
        <v>#DIV/0!</v>
      </c>
      <c r="X76" s="14" t="str">
        <f>'EMEP_PM2,5'!$L76/'EMEP_PM2,5'!$E76</f>
        <v>#DIV/0!</v>
      </c>
      <c r="Y76" s="14" t="str">
        <f>'EMEP_PM2,5'!$M76/'EMEP_PM2,5'!$E76</f>
        <v>#DIV/0!</v>
      </c>
      <c r="Z76" s="14" t="str">
        <f>'EMEP_PM2,5'!$N76/'EMEP_PM2,5'!$E76</f>
        <v>#DIV/0!</v>
      </c>
    </row>
    <row r="77" ht="15.75" customHeight="1">
      <c r="A77" s="15"/>
      <c r="B77" s="9" t="s">
        <v>361</v>
      </c>
      <c r="C77" s="10"/>
      <c r="D77" s="10"/>
      <c r="E77" s="10"/>
      <c r="F77" s="10"/>
      <c r="G77" s="10"/>
      <c r="H77" s="10"/>
      <c r="I77" s="10"/>
      <c r="J77" s="10"/>
      <c r="K77" s="10"/>
      <c r="L77" s="10"/>
      <c r="M77" s="10"/>
      <c r="N77" s="10"/>
      <c r="P77" s="14" t="str">
        <f>'EMEP_PM2,5'!$C77/'EMEP_PM2,5'!$E77</f>
        <v>#DIV/0!</v>
      </c>
      <c r="Q77" s="14" t="str">
        <f>'EMEP_PM2,5'!$D77/'EMEP_PM2,5'!$E77</f>
        <v>#DIV/0!</v>
      </c>
      <c r="R77" s="14" t="str">
        <f>'EMEP_PM2,5'!$F77/'EMEP_PM2,5'!$E77</f>
        <v>#DIV/0!</v>
      </c>
      <c r="S77" s="14" t="str">
        <f>'EMEP_PM2,5'!$G77/'EMEP_PM2,5'!$E77</f>
        <v>#DIV/0!</v>
      </c>
      <c r="T77" s="14" t="str">
        <f>'EMEP_PM2,5'!$H77/'EMEP_PM2,5'!$E77</f>
        <v>#DIV/0!</v>
      </c>
      <c r="U77" s="14" t="str">
        <f>'EMEP_PM2,5'!$I77/'EMEP_PM2,5'!$E77</f>
        <v>#DIV/0!</v>
      </c>
      <c r="V77" s="14" t="str">
        <f>'EMEP_PM2,5'!$J77/'EMEP_PM2,5'!$E77</f>
        <v>#DIV/0!</v>
      </c>
      <c r="W77" s="14" t="str">
        <f>'EMEP_PM2,5'!$K77/'EMEP_PM2,5'!$E77</f>
        <v>#DIV/0!</v>
      </c>
      <c r="X77" s="14" t="str">
        <f>'EMEP_PM2,5'!$L77/'EMEP_PM2,5'!$E77</f>
        <v>#DIV/0!</v>
      </c>
      <c r="Y77" s="14" t="str">
        <f>'EMEP_PM2,5'!$M77/'EMEP_PM2,5'!$E77</f>
        <v>#DIV/0!</v>
      </c>
      <c r="Z77" s="14" t="str">
        <f>'EMEP_PM2,5'!$N77/'EMEP_PM2,5'!$E77</f>
        <v>#DIV/0!</v>
      </c>
    </row>
    <row r="78" ht="15.75" customHeight="1">
      <c r="A78" s="15"/>
      <c r="B78" s="9" t="s">
        <v>362</v>
      </c>
      <c r="C78" s="10"/>
      <c r="D78" s="10"/>
      <c r="E78" s="10"/>
      <c r="F78" s="10"/>
      <c r="G78" s="10"/>
      <c r="H78" s="10"/>
      <c r="I78" s="10"/>
      <c r="J78" s="10"/>
      <c r="K78" s="10"/>
      <c r="L78" s="10"/>
      <c r="M78" s="10"/>
      <c r="N78" s="10"/>
      <c r="P78" s="14" t="str">
        <f>'EMEP_PM2,5'!$C78/'EMEP_PM2,5'!$E78</f>
        <v>#DIV/0!</v>
      </c>
      <c r="Q78" s="14" t="str">
        <f>'EMEP_PM2,5'!$D78/'EMEP_PM2,5'!$E78</f>
        <v>#DIV/0!</v>
      </c>
      <c r="R78" s="14" t="str">
        <f>'EMEP_PM2,5'!$F78/'EMEP_PM2,5'!$E78</f>
        <v>#DIV/0!</v>
      </c>
      <c r="S78" s="14" t="str">
        <f>'EMEP_PM2,5'!$G78/'EMEP_PM2,5'!$E78</f>
        <v>#DIV/0!</v>
      </c>
      <c r="T78" s="14" t="str">
        <f>'EMEP_PM2,5'!$H78/'EMEP_PM2,5'!$E78</f>
        <v>#DIV/0!</v>
      </c>
      <c r="U78" s="14" t="str">
        <f>'EMEP_PM2,5'!$I78/'EMEP_PM2,5'!$E78</f>
        <v>#DIV/0!</v>
      </c>
      <c r="V78" s="14" t="str">
        <f>'EMEP_PM2,5'!$J78/'EMEP_PM2,5'!$E78</f>
        <v>#DIV/0!</v>
      </c>
      <c r="W78" s="14" t="str">
        <f>'EMEP_PM2,5'!$K78/'EMEP_PM2,5'!$E78</f>
        <v>#DIV/0!</v>
      </c>
      <c r="X78" s="14" t="str">
        <f>'EMEP_PM2,5'!$L78/'EMEP_PM2,5'!$E78</f>
        <v>#DIV/0!</v>
      </c>
      <c r="Y78" s="14" t="str">
        <f>'EMEP_PM2,5'!$M78/'EMEP_PM2,5'!$E78</f>
        <v>#DIV/0!</v>
      </c>
      <c r="Z78" s="14" t="str">
        <f>'EMEP_PM2,5'!$N78/'EMEP_PM2,5'!$E78</f>
        <v>#DIV/0!</v>
      </c>
    </row>
    <row r="79" ht="15.75" customHeight="1">
      <c r="A79" s="15"/>
      <c r="B79" s="9" t="s">
        <v>363</v>
      </c>
      <c r="C79" s="10"/>
      <c r="D79" s="10"/>
      <c r="E79" s="10"/>
      <c r="F79" s="10"/>
      <c r="G79" s="10"/>
      <c r="H79" s="10"/>
      <c r="I79" s="10"/>
      <c r="J79" s="10"/>
      <c r="K79" s="10"/>
      <c r="L79" s="10"/>
      <c r="M79" s="10"/>
      <c r="N79" s="10"/>
      <c r="P79" s="14" t="str">
        <f>'EMEP_PM2,5'!$C79/'EMEP_PM2,5'!$E79</f>
        <v>#DIV/0!</v>
      </c>
      <c r="Q79" s="14" t="str">
        <f>'EMEP_PM2,5'!$D79/'EMEP_PM2,5'!$E79</f>
        <v>#DIV/0!</v>
      </c>
      <c r="R79" s="14" t="str">
        <f>'EMEP_PM2,5'!$F79/'EMEP_PM2,5'!$E79</f>
        <v>#DIV/0!</v>
      </c>
      <c r="S79" s="14" t="str">
        <f>'EMEP_PM2,5'!$G79/'EMEP_PM2,5'!$E79</f>
        <v>#DIV/0!</v>
      </c>
      <c r="T79" s="14" t="str">
        <f>'EMEP_PM2,5'!$H79/'EMEP_PM2,5'!$E79</f>
        <v>#DIV/0!</v>
      </c>
      <c r="U79" s="14" t="str">
        <f>'EMEP_PM2,5'!$I79/'EMEP_PM2,5'!$E79</f>
        <v>#DIV/0!</v>
      </c>
      <c r="V79" s="14" t="str">
        <f>'EMEP_PM2,5'!$J79/'EMEP_PM2,5'!$E79</f>
        <v>#DIV/0!</v>
      </c>
      <c r="W79" s="14" t="str">
        <f>'EMEP_PM2,5'!$K79/'EMEP_PM2,5'!$E79</f>
        <v>#DIV/0!</v>
      </c>
      <c r="X79" s="14" t="str">
        <f>'EMEP_PM2,5'!$L79/'EMEP_PM2,5'!$E79</f>
        <v>#DIV/0!</v>
      </c>
      <c r="Y79" s="14" t="str">
        <f>'EMEP_PM2,5'!$M79/'EMEP_PM2,5'!$E79</f>
        <v>#DIV/0!</v>
      </c>
      <c r="Z79" s="14" t="str">
        <f>'EMEP_PM2,5'!$N79/'EMEP_PM2,5'!$E79</f>
        <v>#DIV/0!</v>
      </c>
    </row>
    <row r="80" ht="15.75" customHeight="1">
      <c r="A80" s="15"/>
      <c r="B80" s="9" t="s">
        <v>364</v>
      </c>
      <c r="C80" s="10"/>
      <c r="D80" s="10"/>
      <c r="E80" s="10"/>
      <c r="F80" s="10"/>
      <c r="G80" s="10"/>
      <c r="H80" s="10"/>
      <c r="I80" s="10"/>
      <c r="J80" s="10"/>
      <c r="K80" s="10"/>
      <c r="L80" s="10"/>
      <c r="M80" s="10"/>
      <c r="N80" s="10"/>
      <c r="P80" s="14" t="str">
        <f>'EMEP_PM2,5'!$C80/'EMEP_PM2,5'!$E80</f>
        <v>#DIV/0!</v>
      </c>
      <c r="Q80" s="14" t="str">
        <f>'EMEP_PM2,5'!$D80/'EMEP_PM2,5'!$E80</f>
        <v>#DIV/0!</v>
      </c>
      <c r="R80" s="14" t="str">
        <f>'EMEP_PM2,5'!$F80/'EMEP_PM2,5'!$E80</f>
        <v>#DIV/0!</v>
      </c>
      <c r="S80" s="14" t="str">
        <f>'EMEP_PM2,5'!$G80/'EMEP_PM2,5'!$E80</f>
        <v>#DIV/0!</v>
      </c>
      <c r="T80" s="14" t="str">
        <f>'EMEP_PM2,5'!$H80/'EMEP_PM2,5'!$E80</f>
        <v>#DIV/0!</v>
      </c>
      <c r="U80" s="14" t="str">
        <f>'EMEP_PM2,5'!$I80/'EMEP_PM2,5'!$E80</f>
        <v>#DIV/0!</v>
      </c>
      <c r="V80" s="14" t="str">
        <f>'EMEP_PM2,5'!$J80/'EMEP_PM2,5'!$E80</f>
        <v>#DIV/0!</v>
      </c>
      <c r="W80" s="14" t="str">
        <f>'EMEP_PM2,5'!$K80/'EMEP_PM2,5'!$E80</f>
        <v>#DIV/0!</v>
      </c>
      <c r="X80" s="14" t="str">
        <f>'EMEP_PM2,5'!$L80/'EMEP_PM2,5'!$E80</f>
        <v>#DIV/0!</v>
      </c>
      <c r="Y80" s="14" t="str">
        <f>'EMEP_PM2,5'!$M80/'EMEP_PM2,5'!$E80</f>
        <v>#DIV/0!</v>
      </c>
      <c r="Z80" s="14" t="str">
        <f>'EMEP_PM2,5'!$N80/'EMEP_PM2,5'!$E80</f>
        <v>#DIV/0!</v>
      </c>
    </row>
    <row r="81" ht="15.75" customHeight="1">
      <c r="A81" s="15"/>
      <c r="B81" s="9" t="s">
        <v>365</v>
      </c>
      <c r="C81" s="10"/>
      <c r="D81" s="10"/>
      <c r="E81" s="10"/>
      <c r="F81" s="10"/>
      <c r="G81" s="10"/>
      <c r="H81" s="10"/>
      <c r="I81" s="10"/>
      <c r="J81" s="10"/>
      <c r="K81" s="10"/>
      <c r="L81" s="10"/>
      <c r="M81" s="10"/>
      <c r="N81" s="10"/>
      <c r="P81" s="14" t="str">
        <f>'EMEP_PM2,5'!$C81/'EMEP_PM2,5'!$E81</f>
        <v>#DIV/0!</v>
      </c>
      <c r="Q81" s="14" t="str">
        <f>'EMEP_PM2,5'!$D81/'EMEP_PM2,5'!$E81</f>
        <v>#DIV/0!</v>
      </c>
      <c r="R81" s="14" t="str">
        <f>'EMEP_PM2,5'!$F81/'EMEP_PM2,5'!$E81</f>
        <v>#DIV/0!</v>
      </c>
      <c r="S81" s="14" t="str">
        <f>'EMEP_PM2,5'!$G81/'EMEP_PM2,5'!$E81</f>
        <v>#DIV/0!</v>
      </c>
      <c r="T81" s="14" t="str">
        <f>'EMEP_PM2,5'!$H81/'EMEP_PM2,5'!$E81</f>
        <v>#DIV/0!</v>
      </c>
      <c r="U81" s="14" t="str">
        <f>'EMEP_PM2,5'!$I81/'EMEP_PM2,5'!$E81</f>
        <v>#DIV/0!</v>
      </c>
      <c r="V81" s="14" t="str">
        <f>'EMEP_PM2,5'!$J81/'EMEP_PM2,5'!$E81</f>
        <v>#DIV/0!</v>
      </c>
      <c r="W81" s="14" t="str">
        <f>'EMEP_PM2,5'!$K81/'EMEP_PM2,5'!$E81</f>
        <v>#DIV/0!</v>
      </c>
      <c r="X81" s="14" t="str">
        <f>'EMEP_PM2,5'!$L81/'EMEP_PM2,5'!$E81</f>
        <v>#DIV/0!</v>
      </c>
      <c r="Y81" s="14" t="str">
        <f>'EMEP_PM2,5'!$M81/'EMEP_PM2,5'!$E81</f>
        <v>#DIV/0!</v>
      </c>
      <c r="Z81" s="14" t="str">
        <f>'EMEP_PM2,5'!$N81/'EMEP_PM2,5'!$E81</f>
        <v>#DIV/0!</v>
      </c>
    </row>
    <row r="82" ht="15.75" customHeight="1">
      <c r="A82" s="16"/>
      <c r="B82" s="9" t="s">
        <v>313</v>
      </c>
      <c r="C82" s="10"/>
      <c r="D82" s="10"/>
      <c r="E82" s="10"/>
      <c r="F82" s="10"/>
      <c r="G82" s="10"/>
      <c r="H82" s="10"/>
      <c r="I82" s="10"/>
      <c r="J82" s="10"/>
      <c r="K82" s="10"/>
      <c r="L82" s="10"/>
      <c r="M82" s="10"/>
      <c r="N82" s="10"/>
      <c r="P82" s="14" t="str">
        <f>'EMEP_PM2,5'!$C82/'EMEP_PM2,5'!$E82</f>
        <v>#DIV/0!</v>
      </c>
      <c r="Q82" s="14" t="str">
        <f>'EMEP_PM2,5'!$D82/'EMEP_PM2,5'!$E82</f>
        <v>#DIV/0!</v>
      </c>
      <c r="R82" s="14" t="str">
        <f>'EMEP_PM2,5'!$F82/'EMEP_PM2,5'!$E82</f>
        <v>#DIV/0!</v>
      </c>
      <c r="S82" s="14" t="str">
        <f>'EMEP_PM2,5'!$G82/'EMEP_PM2,5'!$E82</f>
        <v>#DIV/0!</v>
      </c>
      <c r="T82" s="14" t="str">
        <f>'EMEP_PM2,5'!$H82/'EMEP_PM2,5'!$E82</f>
        <v>#DIV/0!</v>
      </c>
      <c r="U82" s="14" t="str">
        <f>'EMEP_PM2,5'!$I82/'EMEP_PM2,5'!$E82</f>
        <v>#DIV/0!</v>
      </c>
      <c r="V82" s="14" t="str">
        <f>'EMEP_PM2,5'!$J82/'EMEP_PM2,5'!$E82</f>
        <v>#DIV/0!</v>
      </c>
      <c r="W82" s="14" t="str">
        <f>'EMEP_PM2,5'!$K82/'EMEP_PM2,5'!$E82</f>
        <v>#DIV/0!</v>
      </c>
      <c r="X82" s="14" t="str">
        <f>'EMEP_PM2,5'!$L82/'EMEP_PM2,5'!$E82</f>
        <v>#DIV/0!</v>
      </c>
      <c r="Y82" s="14" t="str">
        <f>'EMEP_PM2,5'!$M82/'EMEP_PM2,5'!$E82</f>
        <v>#DIV/0!</v>
      </c>
      <c r="Z82" s="14" t="str">
        <f>'EMEP_PM2,5'!$N82/'EMEP_PM2,5'!$E82</f>
        <v>#DIV/0!</v>
      </c>
    </row>
    <row r="83" ht="15.75" customHeight="1">
      <c r="A83" s="8" t="s">
        <v>79</v>
      </c>
      <c r="B83" s="9" t="s">
        <v>366</v>
      </c>
      <c r="C83" s="10"/>
      <c r="D83" s="10"/>
      <c r="E83" s="10"/>
      <c r="F83" s="10"/>
      <c r="G83" s="10"/>
      <c r="H83" s="10"/>
      <c r="I83" s="10"/>
      <c r="J83" s="10"/>
      <c r="K83" s="10"/>
      <c r="L83" s="10"/>
      <c r="M83" s="10"/>
      <c r="N83" s="10"/>
      <c r="P83" s="14" t="str">
        <f>'EMEP_PM2,5'!$C83/'EMEP_PM2,5'!$E83</f>
        <v>#DIV/0!</v>
      </c>
      <c r="Q83" s="14" t="str">
        <f>'EMEP_PM2,5'!$D83/'EMEP_PM2,5'!$E83</f>
        <v>#DIV/0!</v>
      </c>
      <c r="R83" s="14" t="str">
        <f>'EMEP_PM2,5'!$F83/'EMEP_PM2,5'!$E83</f>
        <v>#DIV/0!</v>
      </c>
      <c r="S83" s="14" t="str">
        <f>'EMEP_PM2,5'!$G83/'EMEP_PM2,5'!$E83</f>
        <v>#DIV/0!</v>
      </c>
      <c r="T83" s="14" t="str">
        <f>'EMEP_PM2,5'!$H83/'EMEP_PM2,5'!$E83</f>
        <v>#DIV/0!</v>
      </c>
      <c r="U83" s="14" t="str">
        <f>'EMEP_PM2,5'!$I83/'EMEP_PM2,5'!$E83</f>
        <v>#DIV/0!</v>
      </c>
      <c r="V83" s="14" t="str">
        <f>'EMEP_PM2,5'!$J83/'EMEP_PM2,5'!$E83</f>
        <v>#DIV/0!</v>
      </c>
      <c r="W83" s="14" t="str">
        <f>'EMEP_PM2,5'!$K83/'EMEP_PM2,5'!$E83</f>
        <v>#DIV/0!</v>
      </c>
      <c r="X83" s="14" t="str">
        <f>'EMEP_PM2,5'!$L83/'EMEP_PM2,5'!$E83</f>
        <v>#DIV/0!</v>
      </c>
      <c r="Y83" s="14" t="str">
        <f>'EMEP_PM2,5'!$M83/'EMEP_PM2,5'!$E83</f>
        <v>#DIV/0!</v>
      </c>
      <c r="Z83" s="14" t="str">
        <f>'EMEP_PM2,5'!$N83/'EMEP_PM2,5'!$E83</f>
        <v>#DIV/0!</v>
      </c>
    </row>
    <row r="84" ht="15.75" customHeight="1">
      <c r="A84" s="15"/>
      <c r="B84" s="9" t="s">
        <v>367</v>
      </c>
      <c r="C84" s="10"/>
      <c r="D84" s="10"/>
      <c r="E84" s="10"/>
      <c r="F84" s="10"/>
      <c r="G84" s="10"/>
      <c r="H84" s="10"/>
      <c r="I84" s="10"/>
      <c r="J84" s="10"/>
      <c r="K84" s="10"/>
      <c r="L84" s="10"/>
      <c r="M84" s="10"/>
      <c r="N84" s="10"/>
      <c r="P84" s="14" t="str">
        <f>'EMEP_PM2,5'!$C84/'EMEP_PM2,5'!$E84</f>
        <v>#DIV/0!</v>
      </c>
      <c r="Q84" s="14" t="str">
        <f>'EMEP_PM2,5'!$D84/'EMEP_PM2,5'!$E84</f>
        <v>#DIV/0!</v>
      </c>
      <c r="R84" s="14" t="str">
        <f>'EMEP_PM2,5'!$F84/'EMEP_PM2,5'!$E84</f>
        <v>#DIV/0!</v>
      </c>
      <c r="S84" s="14" t="str">
        <f>'EMEP_PM2,5'!$G84/'EMEP_PM2,5'!$E84</f>
        <v>#DIV/0!</v>
      </c>
      <c r="T84" s="14" t="str">
        <f>'EMEP_PM2,5'!$H84/'EMEP_PM2,5'!$E84</f>
        <v>#DIV/0!</v>
      </c>
      <c r="U84" s="14" t="str">
        <f>'EMEP_PM2,5'!$I84/'EMEP_PM2,5'!$E84</f>
        <v>#DIV/0!</v>
      </c>
      <c r="V84" s="14" t="str">
        <f>'EMEP_PM2,5'!$J84/'EMEP_PM2,5'!$E84</f>
        <v>#DIV/0!</v>
      </c>
      <c r="W84" s="14" t="str">
        <f>'EMEP_PM2,5'!$K84/'EMEP_PM2,5'!$E84</f>
        <v>#DIV/0!</v>
      </c>
      <c r="X84" s="14" t="str">
        <f>'EMEP_PM2,5'!$L84/'EMEP_PM2,5'!$E84</f>
        <v>#DIV/0!</v>
      </c>
      <c r="Y84" s="14" t="str">
        <f>'EMEP_PM2,5'!$M84/'EMEP_PM2,5'!$E84</f>
        <v>#DIV/0!</v>
      </c>
      <c r="Z84" s="14" t="str">
        <f>'EMEP_PM2,5'!$N84/'EMEP_PM2,5'!$E84</f>
        <v>#DIV/0!</v>
      </c>
    </row>
    <row r="85" ht="15.75" customHeight="1">
      <c r="A85" s="15"/>
      <c r="B85" s="9" t="s">
        <v>368</v>
      </c>
      <c r="C85" s="10"/>
      <c r="D85" s="10"/>
      <c r="E85" s="10"/>
      <c r="F85" s="10"/>
      <c r="G85" s="10"/>
      <c r="H85" s="10"/>
      <c r="I85" s="10"/>
      <c r="J85" s="10"/>
      <c r="K85" s="10"/>
      <c r="L85" s="10"/>
      <c r="M85" s="10"/>
      <c r="N85" s="10"/>
      <c r="P85" s="14" t="str">
        <f>'EMEP_PM2,5'!$C85/'EMEP_PM2,5'!$E85</f>
        <v>#DIV/0!</v>
      </c>
      <c r="Q85" s="14" t="str">
        <f>'EMEP_PM2,5'!$D85/'EMEP_PM2,5'!$E85</f>
        <v>#DIV/0!</v>
      </c>
      <c r="R85" s="14" t="str">
        <f>'EMEP_PM2,5'!$F85/'EMEP_PM2,5'!$E85</f>
        <v>#DIV/0!</v>
      </c>
      <c r="S85" s="14" t="str">
        <f>'EMEP_PM2,5'!$G85/'EMEP_PM2,5'!$E85</f>
        <v>#DIV/0!</v>
      </c>
      <c r="T85" s="14" t="str">
        <f>'EMEP_PM2,5'!$H85/'EMEP_PM2,5'!$E85</f>
        <v>#DIV/0!</v>
      </c>
      <c r="U85" s="14" t="str">
        <f>'EMEP_PM2,5'!$I85/'EMEP_PM2,5'!$E85</f>
        <v>#DIV/0!</v>
      </c>
      <c r="V85" s="14" t="str">
        <f>'EMEP_PM2,5'!$J85/'EMEP_PM2,5'!$E85</f>
        <v>#DIV/0!</v>
      </c>
      <c r="W85" s="14" t="str">
        <f>'EMEP_PM2,5'!$K85/'EMEP_PM2,5'!$E85</f>
        <v>#DIV/0!</v>
      </c>
      <c r="X85" s="14" t="str">
        <f>'EMEP_PM2,5'!$L85/'EMEP_PM2,5'!$E85</f>
        <v>#DIV/0!</v>
      </c>
      <c r="Y85" s="14" t="str">
        <f>'EMEP_PM2,5'!$M85/'EMEP_PM2,5'!$E85</f>
        <v>#DIV/0!</v>
      </c>
      <c r="Z85" s="14" t="str">
        <f>'EMEP_PM2,5'!$N85/'EMEP_PM2,5'!$E85</f>
        <v>#DIV/0!</v>
      </c>
    </row>
    <row r="86" ht="15.75" customHeight="1">
      <c r="A86" s="15"/>
      <c r="B86" s="9" t="s">
        <v>369</v>
      </c>
      <c r="C86" s="10"/>
      <c r="D86" s="10"/>
      <c r="E86" s="10"/>
      <c r="F86" s="10"/>
      <c r="G86" s="10"/>
      <c r="H86" s="10"/>
      <c r="I86" s="10"/>
      <c r="J86" s="10"/>
      <c r="K86" s="10"/>
      <c r="L86" s="10"/>
      <c r="M86" s="10"/>
      <c r="N86" s="10"/>
      <c r="P86" s="14" t="str">
        <f>'EMEP_PM2,5'!$C86/'EMEP_PM2,5'!$E86</f>
        <v>#DIV/0!</v>
      </c>
      <c r="Q86" s="14" t="str">
        <f>'EMEP_PM2,5'!$D86/'EMEP_PM2,5'!$E86</f>
        <v>#DIV/0!</v>
      </c>
      <c r="R86" s="14" t="str">
        <f>'EMEP_PM2,5'!$F86/'EMEP_PM2,5'!$E86</f>
        <v>#DIV/0!</v>
      </c>
      <c r="S86" s="14" t="str">
        <f>'EMEP_PM2,5'!$G86/'EMEP_PM2,5'!$E86</f>
        <v>#DIV/0!</v>
      </c>
      <c r="T86" s="14" t="str">
        <f>'EMEP_PM2,5'!$H86/'EMEP_PM2,5'!$E86</f>
        <v>#DIV/0!</v>
      </c>
      <c r="U86" s="14" t="str">
        <f>'EMEP_PM2,5'!$I86/'EMEP_PM2,5'!$E86</f>
        <v>#DIV/0!</v>
      </c>
      <c r="V86" s="14" t="str">
        <f>'EMEP_PM2,5'!$J86/'EMEP_PM2,5'!$E86</f>
        <v>#DIV/0!</v>
      </c>
      <c r="W86" s="14" t="str">
        <f>'EMEP_PM2,5'!$K86/'EMEP_PM2,5'!$E86</f>
        <v>#DIV/0!</v>
      </c>
      <c r="X86" s="14" t="str">
        <f>'EMEP_PM2,5'!$L86/'EMEP_PM2,5'!$E86</f>
        <v>#DIV/0!</v>
      </c>
      <c r="Y86" s="14" t="str">
        <f>'EMEP_PM2,5'!$M86/'EMEP_PM2,5'!$E86</f>
        <v>#DIV/0!</v>
      </c>
      <c r="Z86" s="14" t="str">
        <f>'EMEP_PM2,5'!$N86/'EMEP_PM2,5'!$E86</f>
        <v>#DIV/0!</v>
      </c>
    </row>
    <row r="87" ht="15.75" customHeight="1">
      <c r="A87" s="15"/>
      <c r="B87" s="9" t="s">
        <v>370</v>
      </c>
      <c r="C87" s="10"/>
      <c r="D87" s="10"/>
      <c r="E87" s="10"/>
      <c r="F87" s="10"/>
      <c r="G87" s="10"/>
      <c r="H87" s="10"/>
      <c r="I87" s="10"/>
      <c r="J87" s="10"/>
      <c r="K87" s="10"/>
      <c r="L87" s="10"/>
      <c r="M87" s="10"/>
      <c r="N87" s="10"/>
      <c r="P87" s="14" t="str">
        <f>'EMEP_PM2,5'!$C87/'EMEP_PM2,5'!$E87</f>
        <v>#DIV/0!</v>
      </c>
      <c r="Q87" s="14" t="str">
        <f>'EMEP_PM2,5'!$D87/'EMEP_PM2,5'!$E87</f>
        <v>#DIV/0!</v>
      </c>
      <c r="R87" s="14" t="str">
        <f>'EMEP_PM2,5'!$F87/'EMEP_PM2,5'!$E87</f>
        <v>#DIV/0!</v>
      </c>
      <c r="S87" s="14" t="str">
        <f>'EMEP_PM2,5'!$G87/'EMEP_PM2,5'!$E87</f>
        <v>#DIV/0!</v>
      </c>
      <c r="T87" s="14" t="str">
        <f>'EMEP_PM2,5'!$H87/'EMEP_PM2,5'!$E87</f>
        <v>#DIV/0!</v>
      </c>
      <c r="U87" s="14" t="str">
        <f>'EMEP_PM2,5'!$I87/'EMEP_PM2,5'!$E87</f>
        <v>#DIV/0!</v>
      </c>
      <c r="V87" s="14" t="str">
        <f>'EMEP_PM2,5'!$J87/'EMEP_PM2,5'!$E87</f>
        <v>#DIV/0!</v>
      </c>
      <c r="W87" s="14" t="str">
        <f>'EMEP_PM2,5'!$K87/'EMEP_PM2,5'!$E87</f>
        <v>#DIV/0!</v>
      </c>
      <c r="X87" s="14" t="str">
        <f>'EMEP_PM2,5'!$L87/'EMEP_PM2,5'!$E87</f>
        <v>#DIV/0!</v>
      </c>
      <c r="Y87" s="14" t="str">
        <f>'EMEP_PM2,5'!$M87/'EMEP_PM2,5'!$E87</f>
        <v>#DIV/0!</v>
      </c>
      <c r="Z87" s="14" t="str">
        <f>'EMEP_PM2,5'!$N87/'EMEP_PM2,5'!$E87</f>
        <v>#DIV/0!</v>
      </c>
    </row>
    <row r="88" ht="15.75" customHeight="1">
      <c r="A88" s="15"/>
      <c r="B88" s="9" t="s">
        <v>371</v>
      </c>
      <c r="C88" s="10"/>
      <c r="D88" s="10"/>
      <c r="E88" s="10"/>
      <c r="F88" s="10"/>
      <c r="G88" s="10"/>
      <c r="H88" s="10"/>
      <c r="I88" s="10"/>
      <c r="J88" s="10"/>
      <c r="K88" s="10"/>
      <c r="L88" s="10"/>
      <c r="M88" s="10"/>
      <c r="N88" s="10"/>
      <c r="P88" s="14" t="str">
        <f>'EMEP_PM2,5'!$C88/'EMEP_PM2,5'!$E88</f>
        <v>#DIV/0!</v>
      </c>
      <c r="Q88" s="14" t="str">
        <f>'EMEP_PM2,5'!$D88/'EMEP_PM2,5'!$E88</f>
        <v>#DIV/0!</v>
      </c>
      <c r="R88" s="14" t="str">
        <f>'EMEP_PM2,5'!$F88/'EMEP_PM2,5'!$E88</f>
        <v>#DIV/0!</v>
      </c>
      <c r="S88" s="14" t="str">
        <f>'EMEP_PM2,5'!$G88/'EMEP_PM2,5'!$E88</f>
        <v>#DIV/0!</v>
      </c>
      <c r="T88" s="14" t="str">
        <f>'EMEP_PM2,5'!$H88/'EMEP_PM2,5'!$E88</f>
        <v>#DIV/0!</v>
      </c>
      <c r="U88" s="14" t="str">
        <f>'EMEP_PM2,5'!$I88/'EMEP_PM2,5'!$E88</f>
        <v>#DIV/0!</v>
      </c>
      <c r="V88" s="14" t="str">
        <f>'EMEP_PM2,5'!$J88/'EMEP_PM2,5'!$E88</f>
        <v>#DIV/0!</v>
      </c>
      <c r="W88" s="14" t="str">
        <f>'EMEP_PM2,5'!$K88/'EMEP_PM2,5'!$E88</f>
        <v>#DIV/0!</v>
      </c>
      <c r="X88" s="14" t="str">
        <f>'EMEP_PM2,5'!$L88/'EMEP_PM2,5'!$E88</f>
        <v>#DIV/0!</v>
      </c>
      <c r="Y88" s="14" t="str">
        <f>'EMEP_PM2,5'!$M88/'EMEP_PM2,5'!$E88</f>
        <v>#DIV/0!</v>
      </c>
      <c r="Z88" s="14" t="str">
        <f>'EMEP_PM2,5'!$N88/'EMEP_PM2,5'!$E88</f>
        <v>#DIV/0!</v>
      </c>
    </row>
    <row r="89" ht="15.75" customHeight="1">
      <c r="A89" s="15"/>
      <c r="B89" s="9" t="s">
        <v>372</v>
      </c>
      <c r="C89" s="10"/>
      <c r="D89" s="10"/>
      <c r="E89" s="10"/>
      <c r="F89" s="10"/>
      <c r="G89" s="10"/>
      <c r="H89" s="10"/>
      <c r="I89" s="10"/>
      <c r="J89" s="10"/>
      <c r="K89" s="10"/>
      <c r="L89" s="10"/>
      <c r="M89" s="10"/>
      <c r="N89" s="10"/>
      <c r="P89" s="14" t="str">
        <f>'EMEP_PM2,5'!$C89/'EMEP_PM2,5'!$E89</f>
        <v>#DIV/0!</v>
      </c>
      <c r="Q89" s="14" t="str">
        <f>'EMEP_PM2,5'!$D89/'EMEP_PM2,5'!$E89</f>
        <v>#DIV/0!</v>
      </c>
      <c r="R89" s="14" t="str">
        <f>'EMEP_PM2,5'!$F89/'EMEP_PM2,5'!$E89</f>
        <v>#DIV/0!</v>
      </c>
      <c r="S89" s="14" t="str">
        <f>'EMEP_PM2,5'!$G89/'EMEP_PM2,5'!$E89</f>
        <v>#DIV/0!</v>
      </c>
      <c r="T89" s="14" t="str">
        <f>'EMEP_PM2,5'!$H89/'EMEP_PM2,5'!$E89</f>
        <v>#DIV/0!</v>
      </c>
      <c r="U89" s="14" t="str">
        <f>'EMEP_PM2,5'!$I89/'EMEP_PM2,5'!$E89</f>
        <v>#DIV/0!</v>
      </c>
      <c r="V89" s="14" t="str">
        <f>'EMEP_PM2,5'!$J89/'EMEP_PM2,5'!$E89</f>
        <v>#DIV/0!</v>
      </c>
      <c r="W89" s="14" t="str">
        <f>'EMEP_PM2,5'!$K89/'EMEP_PM2,5'!$E89</f>
        <v>#DIV/0!</v>
      </c>
      <c r="X89" s="14" t="str">
        <f>'EMEP_PM2,5'!$L89/'EMEP_PM2,5'!$E89</f>
        <v>#DIV/0!</v>
      </c>
      <c r="Y89" s="14" t="str">
        <f>'EMEP_PM2,5'!$M89/'EMEP_PM2,5'!$E89</f>
        <v>#DIV/0!</v>
      </c>
      <c r="Z89" s="14" t="str">
        <f>'EMEP_PM2,5'!$N89/'EMEP_PM2,5'!$E89</f>
        <v>#DIV/0!</v>
      </c>
    </row>
    <row r="90" ht="15.75" customHeight="1">
      <c r="A90" s="16"/>
      <c r="B90" s="9" t="s">
        <v>313</v>
      </c>
      <c r="C90" s="10"/>
      <c r="D90" s="10"/>
      <c r="E90" s="10"/>
      <c r="F90" s="10"/>
      <c r="G90" s="10"/>
      <c r="H90" s="10"/>
      <c r="I90" s="10"/>
      <c r="J90" s="10"/>
      <c r="K90" s="10"/>
      <c r="L90" s="10"/>
      <c r="M90" s="10"/>
      <c r="N90" s="10"/>
      <c r="P90" s="14" t="str">
        <f>'EMEP_PM2,5'!$C90/'EMEP_PM2,5'!$E90</f>
        <v>#DIV/0!</v>
      </c>
      <c r="Q90" s="14" t="str">
        <f>'EMEP_PM2,5'!$D90/'EMEP_PM2,5'!$E90</f>
        <v>#DIV/0!</v>
      </c>
      <c r="R90" s="14" t="str">
        <f>'EMEP_PM2,5'!$F90/'EMEP_PM2,5'!$E90</f>
        <v>#DIV/0!</v>
      </c>
      <c r="S90" s="14" t="str">
        <f>'EMEP_PM2,5'!$G90/'EMEP_PM2,5'!$E90</f>
        <v>#DIV/0!</v>
      </c>
      <c r="T90" s="14" t="str">
        <f>'EMEP_PM2,5'!$H90/'EMEP_PM2,5'!$E90</f>
        <v>#DIV/0!</v>
      </c>
      <c r="U90" s="14" t="str">
        <f>'EMEP_PM2,5'!$I90/'EMEP_PM2,5'!$E90</f>
        <v>#DIV/0!</v>
      </c>
      <c r="V90" s="14" t="str">
        <f>'EMEP_PM2,5'!$J90/'EMEP_PM2,5'!$E90</f>
        <v>#DIV/0!</v>
      </c>
      <c r="W90" s="14" t="str">
        <f>'EMEP_PM2,5'!$K90/'EMEP_PM2,5'!$E90</f>
        <v>#DIV/0!</v>
      </c>
      <c r="X90" s="14" t="str">
        <f>'EMEP_PM2,5'!$L90/'EMEP_PM2,5'!$E90</f>
        <v>#DIV/0!</v>
      </c>
      <c r="Y90" s="14" t="str">
        <f>'EMEP_PM2,5'!$M90/'EMEP_PM2,5'!$E90</f>
        <v>#DIV/0!</v>
      </c>
      <c r="Z90" s="14" t="str">
        <f>'EMEP_PM2,5'!$N90/'EMEP_PM2,5'!$E90</f>
        <v>#DIV/0!</v>
      </c>
    </row>
    <row r="91" ht="15.75" customHeight="1">
      <c r="A91" s="8" t="s">
        <v>189</v>
      </c>
      <c r="B91" s="9" t="s">
        <v>373</v>
      </c>
      <c r="C91" s="45">
        <v>153010.0</v>
      </c>
      <c r="D91" s="45">
        <v>47889.0</v>
      </c>
      <c r="E91" s="45">
        <v>904693.0</v>
      </c>
      <c r="F91" s="45">
        <v>930736.0</v>
      </c>
      <c r="G91" s="45">
        <v>124781.0</v>
      </c>
      <c r="H91" s="45">
        <v>85511.0</v>
      </c>
      <c r="I91" s="45">
        <v>24720.0</v>
      </c>
      <c r="J91" s="45">
        <v>0.0</v>
      </c>
      <c r="K91" s="45">
        <v>0.0</v>
      </c>
      <c r="L91" s="45">
        <v>0.0</v>
      </c>
      <c r="M91" s="45">
        <v>0.0</v>
      </c>
      <c r="N91" s="45">
        <v>1619248.0</v>
      </c>
      <c r="P91" s="14">
        <f>'EMEP_PM2,5'!$C91/'EMEP_PM2,5'!$E91</f>
        <v>0.1691291963</v>
      </c>
      <c r="Q91" s="14">
        <f>'EMEP_PM2,5'!$D91/'EMEP_PM2,5'!$E91</f>
        <v>0.05293397871</v>
      </c>
      <c r="R91" s="14">
        <f>'EMEP_PM2,5'!$F91/'EMEP_PM2,5'!$E91</f>
        <v>1.028786561</v>
      </c>
      <c r="S91" s="14">
        <f>'EMEP_PM2,5'!$G91/'EMEP_PM2,5'!$E91</f>
        <v>0.1379263463</v>
      </c>
      <c r="T91" s="14">
        <f>'EMEP_PM2,5'!$H91/'EMEP_PM2,5'!$E91</f>
        <v>0.09451935629</v>
      </c>
      <c r="U91" s="14">
        <f>'EMEP_PM2,5'!$I91/'EMEP_PM2,5'!$E91</f>
        <v>0.02732418622</v>
      </c>
      <c r="V91" s="14">
        <f>'EMEP_PM2,5'!$J91/'EMEP_PM2,5'!$E91</f>
        <v>0</v>
      </c>
      <c r="W91" s="14">
        <f>'EMEP_PM2,5'!$K91/'EMEP_PM2,5'!$E91</f>
        <v>0</v>
      </c>
      <c r="X91" s="14">
        <f>'EMEP_PM2,5'!$L91/'EMEP_PM2,5'!$E91</f>
        <v>0</v>
      </c>
      <c r="Y91" s="14">
        <f>'EMEP_PM2,5'!$M91/'EMEP_PM2,5'!$E91</f>
        <v>0</v>
      </c>
      <c r="Z91" s="14">
        <f>'EMEP_PM2,5'!$N91/'EMEP_PM2,5'!$E91</f>
        <v>1.789831468</v>
      </c>
    </row>
    <row r="92" ht="15.75" customHeight="1">
      <c r="A92" s="15"/>
      <c r="B92" s="9" t="s">
        <v>374</v>
      </c>
      <c r="C92" s="45">
        <v>286705.0</v>
      </c>
      <c r="D92" s="45">
        <v>89299.0</v>
      </c>
      <c r="E92" s="45">
        <v>890844.0</v>
      </c>
      <c r="F92" s="45">
        <v>309957.0</v>
      </c>
      <c r="G92" s="45">
        <v>253915.0</v>
      </c>
      <c r="H92" s="45">
        <v>263126.0</v>
      </c>
      <c r="I92" s="45">
        <v>76933.0</v>
      </c>
      <c r="J92" s="45">
        <v>0.0</v>
      </c>
      <c r="K92" s="45">
        <v>0.0</v>
      </c>
      <c r="L92" s="45">
        <v>0.0</v>
      </c>
      <c r="M92" s="45">
        <v>171177.0</v>
      </c>
      <c r="N92" s="45">
        <v>1838696.0</v>
      </c>
      <c r="P92" s="14">
        <f>'EMEP_PM2,5'!$C92/'EMEP_PM2,5'!$E92</f>
        <v>0.3218352484</v>
      </c>
      <c r="Q92" s="14">
        <f>'EMEP_PM2,5'!$D92/'EMEP_PM2,5'!$E92</f>
        <v>0.1002408952</v>
      </c>
      <c r="R92" s="14">
        <f>'EMEP_PM2,5'!$F92/'EMEP_PM2,5'!$E92</f>
        <v>0.347936339</v>
      </c>
      <c r="S92" s="14">
        <f>'EMEP_PM2,5'!$G92/'EMEP_PM2,5'!$E92</f>
        <v>0.2850274571</v>
      </c>
      <c r="T92" s="14">
        <f>'EMEP_PM2,5'!$H92/'EMEP_PM2,5'!$E92</f>
        <v>0.2953670901</v>
      </c>
      <c r="U92" s="14">
        <f>'EMEP_PM2,5'!$I92/'EMEP_PM2,5'!$E92</f>
        <v>0.08635967689</v>
      </c>
      <c r="V92" s="14">
        <f>'EMEP_PM2,5'!$J92/'EMEP_PM2,5'!$E92</f>
        <v>0</v>
      </c>
      <c r="W92" s="14">
        <f>'EMEP_PM2,5'!$K92/'EMEP_PM2,5'!$E92</f>
        <v>0</v>
      </c>
      <c r="X92" s="14">
        <f>'EMEP_PM2,5'!$L92/'EMEP_PM2,5'!$E92</f>
        <v>0</v>
      </c>
      <c r="Y92" s="14">
        <f>'EMEP_PM2,5'!$M92/'EMEP_PM2,5'!$E92</f>
        <v>0.1921514878</v>
      </c>
      <c r="Z92" s="14">
        <f>'EMEP_PM2,5'!$N92/'EMEP_PM2,5'!$E92</f>
        <v>2.063993247</v>
      </c>
    </row>
    <row r="93" ht="15.75" customHeight="1">
      <c r="A93" s="15"/>
      <c r="B93" s="9" t="s">
        <v>375</v>
      </c>
      <c r="C93" s="45">
        <v>207158.0</v>
      </c>
      <c r="D93" s="45">
        <v>436324.0</v>
      </c>
      <c r="E93" s="45">
        <v>898881.0</v>
      </c>
      <c r="F93" s="45">
        <v>2517550.0</v>
      </c>
      <c r="G93" s="45">
        <v>206869.0</v>
      </c>
      <c r="H93" s="45">
        <v>182710.0</v>
      </c>
      <c r="I93" s="45">
        <v>83109.0</v>
      </c>
      <c r="J93" s="45">
        <v>0.0</v>
      </c>
      <c r="K93" s="45">
        <v>0.0</v>
      </c>
      <c r="L93" s="45">
        <v>0.0</v>
      </c>
      <c r="M93" s="45">
        <v>0.0</v>
      </c>
      <c r="N93" s="45">
        <v>1939947.0</v>
      </c>
      <c r="P93" s="14">
        <f>'EMEP_PM2,5'!$C93/'EMEP_PM2,5'!$E93</f>
        <v>0.2304620968</v>
      </c>
      <c r="Q93" s="14">
        <f>'EMEP_PM2,5'!$D93/'EMEP_PM2,5'!$E93</f>
        <v>0.4854079684</v>
      </c>
      <c r="R93" s="14">
        <f>'EMEP_PM2,5'!$F93/'EMEP_PM2,5'!$E93</f>
        <v>2.800760056</v>
      </c>
      <c r="S93" s="14">
        <f>'EMEP_PM2,5'!$G93/'EMEP_PM2,5'!$E93</f>
        <v>0.2301405859</v>
      </c>
      <c r="T93" s="14">
        <f>'EMEP_PM2,5'!$H93/'EMEP_PM2,5'!$E93</f>
        <v>0.2032638358</v>
      </c>
      <c r="U93" s="14">
        <f>'EMEP_PM2,5'!$I93/'EMEP_PM2,5'!$E93</f>
        <v>0.09245828981</v>
      </c>
      <c r="V93" s="14">
        <f>'EMEP_PM2,5'!$J93/'EMEP_PM2,5'!$E93</f>
        <v>0</v>
      </c>
      <c r="W93" s="14">
        <f>'EMEP_PM2,5'!$K93/'EMEP_PM2,5'!$E93</f>
        <v>0</v>
      </c>
      <c r="X93" s="14">
        <f>'EMEP_PM2,5'!$L93/'EMEP_PM2,5'!$E93</f>
        <v>0</v>
      </c>
      <c r="Y93" s="14">
        <f>'EMEP_PM2,5'!$M93/'EMEP_PM2,5'!$E93</f>
        <v>0</v>
      </c>
      <c r="Z93" s="14">
        <f>'EMEP_PM2,5'!$N93/'EMEP_PM2,5'!$E93</f>
        <v>2.158180004</v>
      </c>
    </row>
    <row r="94" ht="15.75" customHeight="1">
      <c r="A94" s="15"/>
      <c r="B94" s="9" t="s">
        <v>376</v>
      </c>
      <c r="C94" s="45">
        <v>521450.0</v>
      </c>
      <c r="D94" s="45">
        <v>125363.0</v>
      </c>
      <c r="E94" s="45">
        <v>751194.0</v>
      </c>
      <c r="F94" s="45">
        <v>1586915.0</v>
      </c>
      <c r="G94" s="45">
        <v>238836.0</v>
      </c>
      <c r="H94" s="45">
        <v>199377.0</v>
      </c>
      <c r="I94" s="45">
        <v>85162.0</v>
      </c>
      <c r="J94" s="45">
        <v>0.0</v>
      </c>
      <c r="K94" s="45">
        <v>0.0</v>
      </c>
      <c r="L94" s="45">
        <v>0.0</v>
      </c>
      <c r="M94" s="45">
        <v>0.0</v>
      </c>
      <c r="N94" s="45">
        <v>2000471.0</v>
      </c>
      <c r="P94" s="14">
        <f>'EMEP_PM2,5'!$C94/'EMEP_PM2,5'!$E94</f>
        <v>0.6941615615</v>
      </c>
      <c r="Q94" s="14">
        <f>'EMEP_PM2,5'!$D94/'EMEP_PM2,5'!$E94</f>
        <v>0.1668849858</v>
      </c>
      <c r="R94" s="14">
        <f>'EMEP_PM2,5'!$F94/'EMEP_PM2,5'!$E94</f>
        <v>2.112523529</v>
      </c>
      <c r="S94" s="14">
        <f>'EMEP_PM2,5'!$G94/'EMEP_PM2,5'!$E94</f>
        <v>0.3179418366</v>
      </c>
      <c r="T94" s="14">
        <f>'EMEP_PM2,5'!$H94/'EMEP_PM2,5'!$E94</f>
        <v>0.2654134618</v>
      </c>
      <c r="U94" s="14">
        <f>'EMEP_PM2,5'!$I94/'EMEP_PM2,5'!$E94</f>
        <v>0.1133688501</v>
      </c>
      <c r="V94" s="14">
        <f>'EMEP_PM2,5'!$J94/'EMEP_PM2,5'!$E94</f>
        <v>0</v>
      </c>
      <c r="W94" s="14">
        <f>'EMEP_PM2,5'!$K94/'EMEP_PM2,5'!$E94</f>
        <v>0</v>
      </c>
      <c r="X94" s="14">
        <f>'EMEP_PM2,5'!$L94/'EMEP_PM2,5'!$E94</f>
        <v>0</v>
      </c>
      <c r="Y94" s="14">
        <f>'EMEP_PM2,5'!$M94/'EMEP_PM2,5'!$E94</f>
        <v>0</v>
      </c>
      <c r="Z94" s="14">
        <f>'EMEP_PM2,5'!$N94/'EMEP_PM2,5'!$E94</f>
        <v>2.663055083</v>
      </c>
    </row>
    <row r="95" ht="15.75" customHeight="1">
      <c r="A95" s="15"/>
      <c r="B95" s="9" t="s">
        <v>377</v>
      </c>
      <c r="C95" s="45">
        <v>1819013.0</v>
      </c>
      <c r="D95" s="45">
        <v>249164.0</v>
      </c>
      <c r="E95" s="45">
        <v>774652.0</v>
      </c>
      <c r="F95" s="45">
        <v>2512380.0</v>
      </c>
      <c r="G95" s="45">
        <v>343569.0</v>
      </c>
      <c r="H95" s="45">
        <v>355221.0</v>
      </c>
      <c r="I95" s="45">
        <v>128947.0</v>
      </c>
      <c r="J95" s="45">
        <v>0.0</v>
      </c>
      <c r="K95" s="45">
        <v>0.0</v>
      </c>
      <c r="L95" s="45">
        <v>0.0</v>
      </c>
      <c r="M95" s="45">
        <v>23249.0</v>
      </c>
      <c r="N95" s="45">
        <v>1822049.0</v>
      </c>
      <c r="P95" s="14">
        <f>'EMEP_PM2,5'!$C95/'EMEP_PM2,5'!$E95</f>
        <v>2.348167952</v>
      </c>
      <c r="Q95" s="14">
        <f>'EMEP_PM2,5'!$D95/'EMEP_PM2,5'!$E95</f>
        <v>0.3216463651</v>
      </c>
      <c r="R95" s="14">
        <f>'EMEP_PM2,5'!$F95/'EMEP_PM2,5'!$E95</f>
        <v>3.243236963</v>
      </c>
      <c r="S95" s="14">
        <f>'EMEP_PM2,5'!$G95/'EMEP_PM2,5'!$E95</f>
        <v>0.4435139908</v>
      </c>
      <c r="T95" s="14">
        <f>'EMEP_PM2,5'!$H95/'EMEP_PM2,5'!$E95</f>
        <v>0.4585555837</v>
      </c>
      <c r="U95" s="14">
        <f>'EMEP_PM2,5'!$I95/'EMEP_PM2,5'!$E95</f>
        <v>0.1664579708</v>
      </c>
      <c r="V95" s="14">
        <f>'EMEP_PM2,5'!$J95/'EMEP_PM2,5'!$E95</f>
        <v>0</v>
      </c>
      <c r="W95" s="14">
        <f>'EMEP_PM2,5'!$K95/'EMEP_PM2,5'!$E95</f>
        <v>0</v>
      </c>
      <c r="X95" s="14">
        <f>'EMEP_PM2,5'!$L95/'EMEP_PM2,5'!$E95</f>
        <v>0</v>
      </c>
      <c r="Y95" s="14">
        <f>'EMEP_PM2,5'!$M95/'EMEP_PM2,5'!$E95</f>
        <v>0.03001218612</v>
      </c>
      <c r="Z95" s="14">
        <f>'EMEP_PM2,5'!$N95/'EMEP_PM2,5'!$E95</f>
        <v>2.352087131</v>
      </c>
    </row>
    <row r="96" ht="15.75" customHeight="1">
      <c r="A96" s="15"/>
      <c r="B96" s="9" t="s">
        <v>378</v>
      </c>
      <c r="C96" s="95">
        <v>2720690.0</v>
      </c>
      <c r="D96" s="95">
        <v>476167.0</v>
      </c>
      <c r="E96" s="95">
        <v>834786.0</v>
      </c>
      <c r="F96" s="95">
        <v>3100053.0</v>
      </c>
      <c r="G96" s="95">
        <v>407650.0</v>
      </c>
      <c r="H96" s="95">
        <v>438330.0</v>
      </c>
      <c r="I96" s="95">
        <v>199112.0</v>
      </c>
      <c r="J96" s="95">
        <v>0.0</v>
      </c>
      <c r="K96" s="95">
        <v>224455.0</v>
      </c>
      <c r="L96" s="95">
        <v>0.0</v>
      </c>
      <c r="M96" s="95">
        <v>35512.0</v>
      </c>
      <c r="N96" s="95">
        <v>1829160.0</v>
      </c>
      <c r="P96" s="14">
        <f>'EMEP_PM2,5'!$C96/'EMEP_PM2,5'!$E96</f>
        <v>3.259146656</v>
      </c>
      <c r="Q96" s="14">
        <f>'EMEP_PM2,5'!$D96/'EMEP_PM2,5'!$E96</f>
        <v>0.5704060681</v>
      </c>
      <c r="R96" s="14">
        <f>'EMEP_PM2,5'!$F96/'EMEP_PM2,5'!$E96</f>
        <v>3.71359007</v>
      </c>
      <c r="S96" s="14">
        <f>'EMEP_PM2,5'!$G96/'EMEP_PM2,5'!$E96</f>
        <v>0.4883287453</v>
      </c>
      <c r="T96" s="14">
        <f>'EMEP_PM2,5'!$H96/'EMEP_PM2,5'!$E96</f>
        <v>0.5250806794</v>
      </c>
      <c r="U96" s="14">
        <f>'EMEP_PM2,5'!$I96/'EMEP_PM2,5'!$E96</f>
        <v>0.2385186144</v>
      </c>
      <c r="V96" s="14">
        <f>'EMEP_PM2,5'!$J96/'EMEP_PM2,5'!$E96</f>
        <v>0</v>
      </c>
      <c r="W96" s="14">
        <f>'EMEP_PM2,5'!$K96/'EMEP_PM2,5'!$E96</f>
        <v>0.2688772931</v>
      </c>
      <c r="X96" s="14">
        <f>'EMEP_PM2,5'!$L96/'EMEP_PM2,5'!$E96</f>
        <v>0</v>
      </c>
      <c r="Y96" s="14">
        <f>'EMEP_PM2,5'!$M96/'EMEP_PM2,5'!$E96</f>
        <v>0.04254024385</v>
      </c>
      <c r="Z96" s="14">
        <f>'EMEP_PM2,5'!$N96/'EMEP_PM2,5'!$E96</f>
        <v>2.191172348</v>
      </c>
    </row>
    <row r="97" ht="15.75" customHeight="1">
      <c r="A97" s="15"/>
      <c r="B97" s="9" t="s">
        <v>379</v>
      </c>
      <c r="C97" s="96">
        <v>718064.0</v>
      </c>
      <c r="D97" s="96">
        <v>635528.0</v>
      </c>
      <c r="E97" s="96">
        <v>844456.0</v>
      </c>
      <c r="F97" s="96">
        <v>3192762.0</v>
      </c>
      <c r="G97" s="96">
        <v>470569.0</v>
      </c>
      <c r="H97" s="96">
        <v>484014.0</v>
      </c>
      <c r="I97" s="96">
        <v>201728.0</v>
      </c>
      <c r="J97" s="96">
        <v>0.0</v>
      </c>
      <c r="K97" s="96">
        <v>0.0</v>
      </c>
      <c r="L97" s="96">
        <v>0.0</v>
      </c>
      <c r="M97" s="96">
        <v>18299.0</v>
      </c>
      <c r="N97" s="96">
        <v>1939541.0</v>
      </c>
      <c r="P97" s="14">
        <f>'EMEP_PM2,5'!$C97/'EMEP_PM2,5'!$E97</f>
        <v>0.8503273113</v>
      </c>
      <c r="Q97" s="14">
        <f>'EMEP_PM2,5'!$D97/'EMEP_PM2,5'!$E97</f>
        <v>0.7525886488</v>
      </c>
      <c r="R97" s="14">
        <f>'EMEP_PM2,5'!$F97/'EMEP_PM2,5'!$E97</f>
        <v>3.78085063</v>
      </c>
      <c r="S97" s="14">
        <f>'EMEP_PM2,5'!$G97/'EMEP_PM2,5'!$E97</f>
        <v>0.5572451377</v>
      </c>
      <c r="T97" s="14">
        <f>'EMEP_PM2,5'!$H97/'EMEP_PM2,5'!$E97</f>
        <v>0.5731666304</v>
      </c>
      <c r="U97" s="14">
        <f>'EMEP_PM2,5'!$I97/'EMEP_PM2,5'!$E97</f>
        <v>0.2388851521</v>
      </c>
      <c r="V97" s="14">
        <f>'EMEP_PM2,5'!$J97/'EMEP_PM2,5'!$E97</f>
        <v>0</v>
      </c>
      <c r="W97" s="14">
        <f>'EMEP_PM2,5'!$K97/'EMEP_PM2,5'!$E97</f>
        <v>0</v>
      </c>
      <c r="X97" s="14">
        <f>'EMEP_PM2,5'!$L97/'EMEP_PM2,5'!$E97</f>
        <v>0</v>
      </c>
      <c r="Y97" s="14">
        <f>'EMEP_PM2,5'!$M97/'EMEP_PM2,5'!$E97</f>
        <v>0.02166957189</v>
      </c>
      <c r="Z97" s="14">
        <f>'EMEP_PM2,5'!$N97/'EMEP_PM2,5'!$E97</f>
        <v>2.296793439</v>
      </c>
    </row>
    <row r="98" ht="15.75" customHeight="1">
      <c r="A98" s="16"/>
      <c r="B98" s="54" t="s">
        <v>380</v>
      </c>
      <c r="C98" s="45">
        <v>126086.0</v>
      </c>
      <c r="D98" s="45">
        <v>34611.0</v>
      </c>
      <c r="E98" s="45">
        <v>849056.0</v>
      </c>
      <c r="F98" s="45">
        <v>179097.0</v>
      </c>
      <c r="G98" s="45">
        <v>34980.0</v>
      </c>
      <c r="H98" s="45">
        <v>24740.0</v>
      </c>
      <c r="I98" s="45">
        <v>20485.0</v>
      </c>
      <c r="J98" s="45">
        <v>0.0</v>
      </c>
      <c r="K98" s="45">
        <v>0.0</v>
      </c>
      <c r="L98" s="45">
        <v>0.0</v>
      </c>
      <c r="M98" s="45">
        <v>0.0</v>
      </c>
      <c r="N98" s="45">
        <v>1201737.0</v>
      </c>
      <c r="P98" s="14">
        <f>'EMEP_PM2,5'!$C98/'EMEP_PM2,5'!$E98</f>
        <v>0.1485013945</v>
      </c>
      <c r="Q98" s="14">
        <f>'EMEP_PM2,5'!$D98/'EMEP_PM2,5'!$E98</f>
        <v>0.04076409565</v>
      </c>
      <c r="R98" s="14">
        <f>'EMEP_PM2,5'!$F98/'EMEP_PM2,5'!$E98</f>
        <v>0.2109366167</v>
      </c>
      <c r="S98" s="14">
        <f>'EMEP_PM2,5'!$G98/'EMEP_PM2,5'!$E98</f>
        <v>0.04119869596</v>
      </c>
      <c r="T98" s="14">
        <f>'EMEP_PM2,5'!$H98/'EMEP_PM2,5'!$E98</f>
        <v>0.02913824294</v>
      </c>
      <c r="U98" s="14">
        <f>'EMEP_PM2,5'!$I98/'EMEP_PM2,5'!$E98</f>
        <v>0.02412679493</v>
      </c>
      <c r="V98" s="14">
        <f>'EMEP_PM2,5'!$J98/'EMEP_PM2,5'!$E98</f>
        <v>0</v>
      </c>
      <c r="W98" s="14">
        <f>'EMEP_PM2,5'!$K98/'EMEP_PM2,5'!$E98</f>
        <v>0</v>
      </c>
      <c r="X98" s="14">
        <f>'EMEP_PM2,5'!$L98/'EMEP_PM2,5'!$E98</f>
        <v>0</v>
      </c>
      <c r="Y98" s="14">
        <f>'EMEP_PM2,5'!$M98/'EMEP_PM2,5'!$E98</f>
        <v>0</v>
      </c>
      <c r="Z98" s="14">
        <f>'EMEP_PM2,5'!$N98/'EMEP_PM2,5'!$E98</f>
        <v>1.41538014</v>
      </c>
    </row>
    <row r="99" ht="15.75" customHeight="1">
      <c r="A99" s="21"/>
      <c r="C99" s="20"/>
      <c r="D99" s="20"/>
      <c r="E99" s="20"/>
      <c r="F99" s="20"/>
      <c r="G99" s="20"/>
      <c r="H99" s="20"/>
      <c r="I99" s="20"/>
      <c r="J99" s="20"/>
      <c r="K99" s="20"/>
      <c r="L99" s="20"/>
      <c r="M99" s="20"/>
      <c r="N99" s="20"/>
    </row>
    <row r="100" ht="15.75" customHeight="1">
      <c r="A100" s="1"/>
      <c r="B100" s="22" t="s">
        <v>0</v>
      </c>
      <c r="C100" s="23" t="s">
        <v>88</v>
      </c>
      <c r="D100" s="24"/>
      <c r="E100" s="24"/>
      <c r="F100" s="25"/>
      <c r="G100" s="26" t="s">
        <v>89</v>
      </c>
      <c r="H100" s="24"/>
      <c r="I100" s="24"/>
      <c r="J100" s="24"/>
      <c r="K100" s="24"/>
      <c r="L100" s="24"/>
      <c r="M100" s="24"/>
      <c r="N100" s="24"/>
      <c r="O100" s="24"/>
      <c r="P100" s="24"/>
      <c r="Q100" s="24"/>
      <c r="R100" s="24"/>
      <c r="S100" s="24"/>
      <c r="T100" s="24"/>
      <c r="U100" s="24"/>
      <c r="V100" s="24"/>
      <c r="W100" s="25"/>
      <c r="X100" s="27" t="s">
        <v>90</v>
      </c>
      <c r="Y100" s="24"/>
      <c r="Z100" s="24"/>
      <c r="AA100" s="24"/>
      <c r="AB100" s="24"/>
      <c r="AC100" s="24"/>
      <c r="AD100" s="24"/>
      <c r="AE100" s="24"/>
      <c r="AF100" s="24"/>
      <c r="AG100" s="24"/>
      <c r="AH100" s="24"/>
      <c r="AI100" s="24"/>
      <c r="AJ100" s="24"/>
      <c r="AK100" s="24"/>
      <c r="AL100" s="24"/>
      <c r="AM100" s="24"/>
      <c r="AN100" s="24"/>
      <c r="AO100" s="24"/>
      <c r="AP100" s="25"/>
      <c r="AQ100" s="27" t="s">
        <v>91</v>
      </c>
      <c r="AR100" s="24"/>
      <c r="AS100" s="24"/>
      <c r="AT100" s="24"/>
      <c r="AU100" s="24"/>
      <c r="AV100" s="24"/>
      <c r="AW100" s="24"/>
      <c r="AX100" s="24"/>
      <c r="AY100" s="24"/>
      <c r="AZ100" s="24"/>
      <c r="BA100" s="24"/>
      <c r="BB100" s="25"/>
      <c r="BC100" s="23" t="s">
        <v>92</v>
      </c>
      <c r="BD100" s="24"/>
      <c r="BE100" s="24"/>
      <c r="BF100" s="24"/>
      <c r="BG100" s="24"/>
      <c r="BH100" s="24"/>
      <c r="BI100" s="24"/>
      <c r="BJ100" s="24"/>
      <c r="BK100" s="24"/>
      <c r="BL100" s="24"/>
      <c r="BM100" s="25"/>
      <c r="BN100" s="28" t="s">
        <v>93</v>
      </c>
      <c r="BO100" s="24"/>
      <c r="BP100" s="24"/>
      <c r="BQ100" s="24"/>
      <c r="BR100" s="24"/>
      <c r="BS100" s="24"/>
      <c r="BT100" s="24"/>
      <c r="BU100" s="24"/>
      <c r="BV100" s="24"/>
      <c r="BW100" s="24"/>
      <c r="BX100" s="24"/>
      <c r="BY100" s="24"/>
      <c r="BZ100" s="24"/>
      <c r="CA100" s="24"/>
      <c r="CB100" s="25"/>
      <c r="CC100" s="29" t="s">
        <v>94</v>
      </c>
      <c r="CD100" s="24"/>
      <c r="CE100" s="24"/>
      <c r="CF100" s="24"/>
      <c r="CG100" s="24"/>
      <c r="CH100" s="24"/>
      <c r="CI100" s="24"/>
      <c r="CJ100" s="25"/>
    </row>
    <row r="101" ht="15.75" customHeight="1">
      <c r="A101" s="5" t="s">
        <v>13</v>
      </c>
      <c r="B101" s="22" t="s">
        <v>14</v>
      </c>
      <c r="C101" s="30">
        <v>138.9707</v>
      </c>
      <c r="D101" s="30">
        <v>251.0961</v>
      </c>
      <c r="E101" s="30">
        <v>269.07</v>
      </c>
      <c r="F101" s="30">
        <v>311.0442</v>
      </c>
      <c r="G101" s="30">
        <v>167.002</v>
      </c>
      <c r="H101" s="30">
        <v>179.002</v>
      </c>
      <c r="I101" s="30">
        <v>180.9812</v>
      </c>
      <c r="J101" s="30">
        <v>182.9969</v>
      </c>
      <c r="K101" s="30">
        <v>194.9969</v>
      </c>
      <c r="L101" s="30">
        <v>197.0125</v>
      </c>
      <c r="M101" s="30">
        <v>198.9918</v>
      </c>
      <c r="N101" s="30">
        <v>199.0282</v>
      </c>
      <c r="O101" s="30">
        <v>210.9919</v>
      </c>
      <c r="P101" s="30">
        <v>213.0074</v>
      </c>
      <c r="Q101" s="30">
        <v>215.0231</v>
      </c>
      <c r="R101" s="30">
        <v>224.9711</v>
      </c>
      <c r="S101" s="30">
        <v>229.0024</v>
      </c>
      <c r="T101" s="30">
        <v>240.966</v>
      </c>
      <c r="U101" s="30">
        <v>241.9976</v>
      </c>
      <c r="V101" s="30">
        <v>281.0338</v>
      </c>
      <c r="W101" s="30">
        <v>297.0284</v>
      </c>
      <c r="X101" s="30">
        <v>231.0696</v>
      </c>
      <c r="Y101" s="30">
        <v>233.0489</v>
      </c>
      <c r="Z101" s="30">
        <v>235.0646</v>
      </c>
      <c r="AA101" s="30">
        <v>247.0646</v>
      </c>
      <c r="AB101" s="30">
        <v>249.0438</v>
      </c>
      <c r="AC101" s="30">
        <v>249.0806</v>
      </c>
      <c r="AD101" s="30">
        <v>251.0595</v>
      </c>
      <c r="AE101" s="30">
        <v>251.0595</v>
      </c>
      <c r="AF101" s="30">
        <v>263.0595</v>
      </c>
      <c r="AG101" s="30">
        <v>265.0393</v>
      </c>
      <c r="AH101" s="30">
        <v>265.0752</v>
      </c>
      <c r="AI101" s="30">
        <v>267.0547</v>
      </c>
      <c r="AJ101" s="30">
        <v>267.0547</v>
      </c>
      <c r="AK101" s="30">
        <v>279.0542</v>
      </c>
      <c r="AL101" s="30">
        <v>281.07</v>
      </c>
      <c r="AM101" s="30">
        <v>283.0493</v>
      </c>
      <c r="AN101" s="30">
        <v>283.0855</v>
      </c>
      <c r="AO101" s="30">
        <v>295.049</v>
      </c>
      <c r="AP101" s="30">
        <v>297.0648</v>
      </c>
      <c r="AQ101" s="30">
        <v>293.1793</v>
      </c>
      <c r="AR101" s="30">
        <v>303.1272</v>
      </c>
      <c r="AS101" s="68">
        <v>309.1736</v>
      </c>
      <c r="AT101" s="68">
        <v>309.1741</v>
      </c>
      <c r="AU101" s="30">
        <v>315.1271</v>
      </c>
      <c r="AV101" s="30">
        <v>317.1428</v>
      </c>
      <c r="AW101" s="97">
        <v>309.1768</v>
      </c>
      <c r="AX101" s="30">
        <v>321.1384</v>
      </c>
      <c r="AY101" s="30">
        <v>323.1531</v>
      </c>
      <c r="AZ101" s="30">
        <v>333.1013</v>
      </c>
      <c r="BA101" s="30">
        <v>347.117</v>
      </c>
      <c r="BB101" s="30">
        <v>349.1326</v>
      </c>
      <c r="BC101" s="30">
        <v>211.0364</v>
      </c>
      <c r="BD101" s="30">
        <v>225.0062</v>
      </c>
      <c r="BE101" s="30">
        <v>262.0558</v>
      </c>
      <c r="BF101" s="30">
        <v>265.0391</v>
      </c>
      <c r="BG101" s="30">
        <v>278.0517</v>
      </c>
      <c r="BH101" s="30">
        <v>281.0325</v>
      </c>
      <c r="BI101" s="30">
        <v>325.0524</v>
      </c>
      <c r="BJ101" s="30">
        <v>269.9921</v>
      </c>
      <c r="BK101" s="30">
        <v>269.9921</v>
      </c>
      <c r="BL101" s="30">
        <v>310.0238</v>
      </c>
      <c r="BM101" s="30">
        <v>389.014</v>
      </c>
      <c r="BN101" s="30">
        <v>242.9816</v>
      </c>
      <c r="BO101" s="30">
        <v>260.0082</v>
      </c>
      <c r="BP101" s="30">
        <v>273.9874</v>
      </c>
      <c r="BQ101" s="30">
        <v>294.0653</v>
      </c>
      <c r="BR101" s="30">
        <v>294.0653</v>
      </c>
      <c r="BS101" s="30">
        <v>296.0446</v>
      </c>
      <c r="BT101" s="30">
        <v>310.0602</v>
      </c>
      <c r="BU101" s="30">
        <v>312.0395</v>
      </c>
      <c r="BV101" s="30">
        <v>312.0759</v>
      </c>
      <c r="BW101" s="30">
        <v>324.0394</v>
      </c>
      <c r="BX101" s="30">
        <v>326.0551</v>
      </c>
      <c r="BY101" s="30">
        <v>328.0708</v>
      </c>
      <c r="BZ101" s="30">
        <v>342.05</v>
      </c>
      <c r="CA101" s="30">
        <v>362.1279</v>
      </c>
      <c r="CB101" s="30">
        <v>382.1177</v>
      </c>
      <c r="CC101" s="33">
        <v>257.0139</v>
      </c>
      <c r="CD101" s="34">
        <v>273.0063</v>
      </c>
      <c r="CE101" s="34">
        <v>275.0228</v>
      </c>
      <c r="CF101" s="34">
        <v>320.0021</v>
      </c>
      <c r="CG101" s="34">
        <v>217.9751</v>
      </c>
      <c r="CH101" s="34">
        <v>231.0333</v>
      </c>
      <c r="CI101" s="34">
        <v>287.0243</v>
      </c>
      <c r="CJ101" s="34">
        <v>289.0387</v>
      </c>
    </row>
    <row r="102" ht="15.75" customHeight="1">
      <c r="A102" s="8" t="s">
        <v>99</v>
      </c>
      <c r="B102" s="53" t="s">
        <v>290</v>
      </c>
      <c r="C102" s="38">
        <v>148094.0</v>
      </c>
      <c r="D102" s="38">
        <v>162443.0</v>
      </c>
      <c r="E102" s="38">
        <v>62706.0</v>
      </c>
      <c r="F102" s="38">
        <v>105782.0</v>
      </c>
      <c r="G102" s="38">
        <v>194442.0</v>
      </c>
      <c r="H102" s="38">
        <v>0.0</v>
      </c>
      <c r="I102" s="38">
        <v>0.0</v>
      </c>
      <c r="J102" s="38">
        <v>0.0</v>
      </c>
      <c r="K102" s="38">
        <v>0.0</v>
      </c>
      <c r="L102" s="38">
        <v>0.0</v>
      </c>
      <c r="M102" s="38">
        <v>126871.0</v>
      </c>
      <c r="N102" s="38">
        <v>44236.0</v>
      </c>
      <c r="O102" s="38">
        <v>97479.0</v>
      </c>
      <c r="P102" s="38">
        <v>0.0</v>
      </c>
      <c r="Q102" s="38">
        <v>0.0</v>
      </c>
      <c r="R102" s="38">
        <v>0.0</v>
      </c>
      <c r="S102" s="38">
        <v>0.0</v>
      </c>
      <c r="T102" s="38">
        <v>0.0</v>
      </c>
      <c r="U102" s="38">
        <v>0.0</v>
      </c>
      <c r="V102" s="38">
        <v>0.0</v>
      </c>
      <c r="W102" s="38">
        <v>0.0</v>
      </c>
      <c r="X102" s="38">
        <v>94007.0</v>
      </c>
      <c r="Y102" s="38">
        <v>120691.0</v>
      </c>
      <c r="Z102" s="38">
        <v>149513.0</v>
      </c>
      <c r="AA102" s="38">
        <v>199749.0</v>
      </c>
      <c r="AB102" s="38">
        <v>43486.0</v>
      </c>
      <c r="AC102" s="38">
        <v>33920.0</v>
      </c>
      <c r="AD102" s="38">
        <v>146800.0</v>
      </c>
      <c r="AE102" s="38">
        <v>73474.0</v>
      </c>
      <c r="AF102" s="38">
        <v>65820.0</v>
      </c>
      <c r="AG102" s="38">
        <v>38539.0</v>
      </c>
      <c r="AH102" s="38">
        <v>0.0</v>
      </c>
      <c r="AI102" s="38">
        <v>50987.0</v>
      </c>
      <c r="AJ102" s="38">
        <v>133891.0</v>
      </c>
      <c r="AK102" s="38">
        <v>146111.0</v>
      </c>
      <c r="AL102" s="38">
        <v>226461.0</v>
      </c>
      <c r="AM102" s="38">
        <v>0.0</v>
      </c>
      <c r="AN102" s="38">
        <v>0.0</v>
      </c>
      <c r="AO102" s="38">
        <v>70691.0</v>
      </c>
      <c r="AP102" s="38">
        <v>47561.0</v>
      </c>
      <c r="AQ102" s="38">
        <v>3.5174995E7</v>
      </c>
      <c r="AR102" s="38">
        <v>0.0</v>
      </c>
      <c r="AT102" s="38">
        <v>1.186643E7</v>
      </c>
      <c r="AU102" s="38">
        <v>0.0</v>
      </c>
      <c r="AV102" s="38">
        <v>0.0</v>
      </c>
      <c r="AX102" s="38">
        <v>0.0</v>
      </c>
      <c r="AY102" s="38">
        <v>0.0</v>
      </c>
      <c r="AZ102" s="38">
        <v>0.0</v>
      </c>
      <c r="BA102" s="38">
        <v>0.0</v>
      </c>
      <c r="BB102" s="38">
        <v>0.0</v>
      </c>
      <c r="BC102" s="38">
        <v>0.0</v>
      </c>
      <c r="BD102" s="38">
        <v>0.0</v>
      </c>
      <c r="BE102" s="38">
        <v>0.0</v>
      </c>
      <c r="BF102" s="38">
        <v>150010.0</v>
      </c>
      <c r="BG102" s="38">
        <v>0.0</v>
      </c>
      <c r="BH102" s="38">
        <v>0.0</v>
      </c>
      <c r="BI102" s="38">
        <v>0.0</v>
      </c>
      <c r="BJ102" s="38">
        <v>0.0</v>
      </c>
      <c r="BK102" s="38">
        <v>0.0</v>
      </c>
      <c r="BL102" s="38">
        <v>0.0</v>
      </c>
      <c r="BM102" s="38">
        <v>0.0</v>
      </c>
      <c r="BN102" s="38">
        <v>0.0</v>
      </c>
      <c r="BO102" s="38">
        <v>0.0</v>
      </c>
      <c r="BP102" s="38">
        <v>0.0</v>
      </c>
      <c r="BQ102" s="38">
        <v>767659.0</v>
      </c>
      <c r="BR102" s="38">
        <v>1537300.0</v>
      </c>
      <c r="BS102" s="38">
        <v>195901.0</v>
      </c>
      <c r="BT102" s="38">
        <v>128338.0</v>
      </c>
      <c r="BU102" s="38">
        <v>43909.0</v>
      </c>
      <c r="BV102" s="38">
        <v>74736.0</v>
      </c>
      <c r="BW102" s="38">
        <v>28755.0</v>
      </c>
      <c r="BX102" s="38">
        <v>72789.0</v>
      </c>
      <c r="BY102" s="38">
        <v>55083.0</v>
      </c>
      <c r="BZ102" s="38">
        <v>80480.0</v>
      </c>
      <c r="CA102" s="38">
        <v>0.0</v>
      </c>
      <c r="CB102" s="38">
        <v>0.0</v>
      </c>
      <c r="CC102" s="38">
        <v>0.0</v>
      </c>
      <c r="CD102" s="38">
        <v>0.0</v>
      </c>
      <c r="CE102" s="38">
        <v>0.0</v>
      </c>
      <c r="CF102" s="38">
        <v>0.0</v>
      </c>
      <c r="CG102" s="38">
        <v>0.0</v>
      </c>
      <c r="CH102" s="38">
        <v>0.0</v>
      </c>
      <c r="CJ102" s="38">
        <v>0.0</v>
      </c>
    </row>
    <row r="103" ht="15.75" customHeight="1">
      <c r="A103" s="15"/>
      <c r="B103" s="53" t="s">
        <v>291</v>
      </c>
      <c r="C103" s="35">
        <v>187840.0</v>
      </c>
      <c r="D103" s="35">
        <v>1405641.0</v>
      </c>
      <c r="E103" s="35">
        <v>314295.0</v>
      </c>
      <c r="F103" s="35">
        <v>167403.0</v>
      </c>
      <c r="G103" s="35">
        <v>416079.0</v>
      </c>
      <c r="H103" s="35">
        <v>592823.0</v>
      </c>
      <c r="I103" s="35">
        <v>0.0</v>
      </c>
      <c r="J103" s="35">
        <v>307089.0</v>
      </c>
      <c r="K103" s="35">
        <v>84393.0</v>
      </c>
      <c r="L103" s="35">
        <v>0.0</v>
      </c>
      <c r="M103" s="35">
        <v>106743.0</v>
      </c>
      <c r="N103" s="35">
        <v>174545.0</v>
      </c>
      <c r="O103" s="38">
        <v>170189.0</v>
      </c>
      <c r="P103" s="38">
        <v>0.0</v>
      </c>
      <c r="Q103" s="38">
        <v>0.0</v>
      </c>
      <c r="R103" s="38">
        <v>0.0</v>
      </c>
      <c r="S103" s="38">
        <v>0.0</v>
      </c>
      <c r="T103" s="38">
        <v>0.0</v>
      </c>
      <c r="U103" s="38">
        <v>22745.0</v>
      </c>
      <c r="V103" s="38">
        <v>669976.0</v>
      </c>
      <c r="W103" s="38">
        <v>30257.0</v>
      </c>
      <c r="X103" s="38">
        <v>319633.0</v>
      </c>
      <c r="Y103" s="38">
        <v>636462.0</v>
      </c>
      <c r="Z103" s="38">
        <v>1465591.0</v>
      </c>
      <c r="AA103" s="38">
        <v>381643.0</v>
      </c>
      <c r="AB103" s="38">
        <v>446504.0</v>
      </c>
      <c r="AC103" s="38">
        <v>930715.0</v>
      </c>
      <c r="AD103" s="38">
        <v>1354652.0</v>
      </c>
      <c r="AE103" s="38">
        <v>0.0</v>
      </c>
      <c r="AF103" s="38">
        <v>717979.0</v>
      </c>
      <c r="AG103" s="38">
        <v>464858.0</v>
      </c>
      <c r="AH103" s="38">
        <v>1510369.0</v>
      </c>
      <c r="AI103" s="38">
        <v>413290.0</v>
      </c>
      <c r="AJ103" s="38">
        <v>614036.0</v>
      </c>
      <c r="AK103" s="38">
        <v>1439028.0</v>
      </c>
      <c r="AL103" s="38">
        <v>1292269.0</v>
      </c>
      <c r="AM103" s="38">
        <v>280243.0</v>
      </c>
      <c r="AN103" s="38">
        <v>417734.0</v>
      </c>
      <c r="AO103" s="38">
        <v>354308.0</v>
      </c>
      <c r="AP103" s="38">
        <v>258064.0</v>
      </c>
      <c r="AQ103" s="38">
        <v>4646294.0</v>
      </c>
      <c r="AR103" s="38">
        <v>86986.0</v>
      </c>
      <c r="AT103" s="98">
        <v>1.2854429E7</v>
      </c>
      <c r="AU103" s="38">
        <v>84955.0</v>
      </c>
      <c r="AV103" s="38">
        <v>0.0</v>
      </c>
      <c r="AX103" s="38">
        <v>0.0</v>
      </c>
      <c r="AY103" s="38">
        <v>0.0</v>
      </c>
      <c r="AZ103" s="38">
        <v>0.0</v>
      </c>
      <c r="BA103" s="38">
        <v>0.0</v>
      </c>
      <c r="BB103" s="38">
        <v>0.0</v>
      </c>
      <c r="BC103" s="38">
        <v>0.0</v>
      </c>
      <c r="BD103" s="38">
        <v>0.0</v>
      </c>
      <c r="BE103" s="38">
        <v>0.0</v>
      </c>
      <c r="BF103" s="38">
        <v>465135.0</v>
      </c>
      <c r="BG103" s="38">
        <v>0.0</v>
      </c>
      <c r="BH103" s="38">
        <v>463744.0</v>
      </c>
      <c r="BI103" s="38">
        <v>23649.0</v>
      </c>
      <c r="BJ103" s="38">
        <v>0.0</v>
      </c>
      <c r="BK103" s="38">
        <v>41401.0</v>
      </c>
      <c r="BL103" s="38">
        <v>78838.0</v>
      </c>
      <c r="BM103" s="38">
        <v>0.0</v>
      </c>
      <c r="BN103" s="38">
        <v>234326.0</v>
      </c>
      <c r="BO103" s="38">
        <v>0.0</v>
      </c>
      <c r="BP103" s="38">
        <v>0.0</v>
      </c>
      <c r="BQ103" s="38">
        <v>3427494.0</v>
      </c>
      <c r="BR103" s="38">
        <v>5672648.0</v>
      </c>
      <c r="BS103" s="38">
        <v>686119.0</v>
      </c>
      <c r="BT103" s="38">
        <v>561212.0</v>
      </c>
      <c r="BU103" s="38">
        <v>339645.0</v>
      </c>
      <c r="BV103" s="38">
        <v>568020.0</v>
      </c>
      <c r="BW103" s="38">
        <v>153184.0</v>
      </c>
      <c r="BX103" s="38">
        <v>374880.0</v>
      </c>
      <c r="BY103" s="38">
        <v>491657.0</v>
      </c>
      <c r="BZ103" s="38">
        <v>734144.0</v>
      </c>
      <c r="CA103" s="38">
        <v>0.0</v>
      </c>
      <c r="CB103" s="38">
        <v>0.0</v>
      </c>
      <c r="CC103" s="38">
        <v>33917.0</v>
      </c>
      <c r="CD103" s="38">
        <v>22303.0</v>
      </c>
      <c r="CE103" s="38">
        <v>84117.0</v>
      </c>
      <c r="CF103" s="38">
        <v>0.0</v>
      </c>
      <c r="CG103" s="38">
        <v>0.0</v>
      </c>
      <c r="CH103" s="38">
        <v>115626.0</v>
      </c>
      <c r="CI103" s="38">
        <v>56034.0</v>
      </c>
      <c r="CJ103" s="38">
        <v>31857.0</v>
      </c>
    </row>
    <row r="104" ht="15.75" customHeight="1">
      <c r="A104" s="15"/>
      <c r="B104" s="53" t="s">
        <v>292</v>
      </c>
      <c r="C104" s="35">
        <v>70614.0</v>
      </c>
      <c r="D104" s="35">
        <v>669977.0</v>
      </c>
      <c r="E104" s="35">
        <v>149274.0</v>
      </c>
      <c r="F104" s="35">
        <v>54703.0</v>
      </c>
      <c r="G104" s="35">
        <v>260807.0</v>
      </c>
      <c r="H104" s="35">
        <v>413552.0</v>
      </c>
      <c r="I104" s="35">
        <v>0.0</v>
      </c>
      <c r="J104" s="35">
        <v>140401.0</v>
      </c>
      <c r="K104" s="35">
        <v>44538.0</v>
      </c>
      <c r="L104" s="35">
        <v>0.0</v>
      </c>
      <c r="M104" s="35">
        <v>41312.0</v>
      </c>
      <c r="N104" s="35">
        <v>74255.0</v>
      </c>
      <c r="O104" s="38">
        <v>71740.0</v>
      </c>
      <c r="P104" s="38">
        <v>0.0</v>
      </c>
      <c r="Q104" s="38">
        <v>0.0</v>
      </c>
      <c r="R104" s="38">
        <v>0.0</v>
      </c>
      <c r="S104" s="38">
        <v>0.0</v>
      </c>
      <c r="T104" s="38">
        <v>0.0</v>
      </c>
      <c r="U104" s="38">
        <v>0.0</v>
      </c>
      <c r="V104" s="38">
        <v>309966.0</v>
      </c>
      <c r="W104" s="38">
        <v>154698.0</v>
      </c>
      <c r="X104" s="38">
        <v>267431.0</v>
      </c>
      <c r="Y104" s="38">
        <v>408020.0</v>
      </c>
      <c r="Z104" s="38">
        <v>1452660.0</v>
      </c>
      <c r="AA104" s="38">
        <v>509109.0</v>
      </c>
      <c r="AB104" s="38">
        <v>245240.0</v>
      </c>
      <c r="AC104" s="38">
        <v>973738.0</v>
      </c>
      <c r="AD104" s="38">
        <v>834489.0</v>
      </c>
      <c r="AE104" s="38">
        <v>0.0</v>
      </c>
      <c r="AF104" s="38">
        <v>477002.0</v>
      </c>
      <c r="AG104" s="38">
        <v>181048.0</v>
      </c>
      <c r="AH104" s="38">
        <v>765960.0</v>
      </c>
      <c r="AI104" s="38">
        <v>148870.0</v>
      </c>
      <c r="AJ104" s="38">
        <v>216890.0</v>
      </c>
      <c r="AK104" s="38">
        <v>648997.0</v>
      </c>
      <c r="AL104" s="38">
        <v>659810.0</v>
      </c>
      <c r="AM104" s="38">
        <v>98575.0</v>
      </c>
      <c r="AN104" s="38">
        <v>248977.0</v>
      </c>
      <c r="AO104" s="38">
        <v>174087.0</v>
      </c>
      <c r="AP104" s="38">
        <v>128962.0</v>
      </c>
      <c r="AQ104" s="38">
        <v>2.030144E7</v>
      </c>
      <c r="AR104" s="38">
        <v>95128.0</v>
      </c>
      <c r="AT104" s="98">
        <v>3874845.0</v>
      </c>
      <c r="AU104" s="38">
        <v>49026.0</v>
      </c>
      <c r="AV104" s="38">
        <v>0.0</v>
      </c>
      <c r="AX104" s="38">
        <v>0.0</v>
      </c>
      <c r="AY104" s="38">
        <v>0.0</v>
      </c>
      <c r="AZ104" s="38">
        <v>0.0</v>
      </c>
      <c r="BA104" s="38">
        <v>0.0</v>
      </c>
      <c r="BB104" s="38">
        <v>0.0</v>
      </c>
      <c r="BC104" s="38">
        <v>0.0</v>
      </c>
      <c r="BD104" s="38">
        <v>0.0</v>
      </c>
      <c r="BE104" s="38">
        <v>0.0</v>
      </c>
      <c r="BF104" s="38">
        <v>181162.0</v>
      </c>
      <c r="BG104" s="38">
        <v>0.0</v>
      </c>
      <c r="BH104" s="38">
        <v>194746.0</v>
      </c>
      <c r="BI104" s="38">
        <v>21085.0</v>
      </c>
      <c r="BJ104" s="38">
        <v>0.0</v>
      </c>
      <c r="BK104" s="38">
        <v>38511.0</v>
      </c>
      <c r="BL104" s="38">
        <v>101795.0</v>
      </c>
      <c r="BM104" s="38">
        <v>0.0</v>
      </c>
      <c r="BN104" s="38">
        <v>568951.0</v>
      </c>
      <c r="BO104" s="38">
        <v>0.0</v>
      </c>
      <c r="BP104" s="38">
        <v>0.0</v>
      </c>
      <c r="BQ104" s="38">
        <v>4450537.0</v>
      </c>
      <c r="BR104" s="38">
        <v>5846589.0</v>
      </c>
      <c r="BS104" s="38">
        <v>434444.0</v>
      </c>
      <c r="BT104" s="38">
        <v>316092.0</v>
      </c>
      <c r="BU104" s="38">
        <v>188523.0</v>
      </c>
      <c r="BV104" s="38">
        <v>175434.0</v>
      </c>
      <c r="BW104" s="38">
        <v>112532.0</v>
      </c>
      <c r="BX104" s="38">
        <v>160689.0</v>
      </c>
      <c r="BY104" s="38">
        <v>243196.0</v>
      </c>
      <c r="BZ104" s="38">
        <v>203114.0</v>
      </c>
      <c r="CA104" s="38">
        <v>0.0</v>
      </c>
      <c r="CB104" s="38">
        <v>0.0</v>
      </c>
      <c r="CC104" s="38">
        <v>12691.0</v>
      </c>
      <c r="CD104" s="38">
        <v>30495.0</v>
      </c>
      <c r="CE104" s="38">
        <v>69498.0</v>
      </c>
      <c r="CF104" s="38">
        <v>0.0</v>
      </c>
      <c r="CG104" s="38">
        <v>0.0</v>
      </c>
      <c r="CH104" s="38">
        <v>92117.0</v>
      </c>
      <c r="CI104" s="38">
        <v>23105.0</v>
      </c>
      <c r="CJ104" s="38">
        <v>15446.0</v>
      </c>
    </row>
    <row r="105" ht="15.75" customHeight="1">
      <c r="A105" s="15"/>
      <c r="B105" s="53" t="s">
        <v>293</v>
      </c>
      <c r="C105" s="35">
        <v>158086.0</v>
      </c>
      <c r="D105" s="35">
        <v>1405641.0</v>
      </c>
      <c r="E105" s="35">
        <v>314295.0</v>
      </c>
      <c r="F105" s="35">
        <v>167403.0</v>
      </c>
      <c r="G105" s="35">
        <v>416079.0</v>
      </c>
      <c r="H105" s="35">
        <v>592823.0</v>
      </c>
      <c r="I105" s="35">
        <v>11854.0</v>
      </c>
      <c r="J105" s="35">
        <v>307089.0</v>
      </c>
      <c r="K105" s="35">
        <v>84393.0</v>
      </c>
      <c r="L105" s="35">
        <v>383166.0</v>
      </c>
      <c r="M105" s="35">
        <v>106743.0</v>
      </c>
      <c r="N105" s="35">
        <v>174545.0</v>
      </c>
      <c r="O105" s="38">
        <v>170189.0</v>
      </c>
      <c r="P105" s="38">
        <v>124581.0</v>
      </c>
      <c r="Q105" s="38">
        <v>37168.0</v>
      </c>
      <c r="R105" s="38">
        <v>0.0</v>
      </c>
      <c r="S105" s="38">
        <v>35381.0</v>
      </c>
      <c r="T105" s="38">
        <v>0.0</v>
      </c>
      <c r="U105" s="38">
        <v>0.0</v>
      </c>
      <c r="V105" s="38">
        <v>456122.0</v>
      </c>
      <c r="W105" s="38">
        <v>154698.0</v>
      </c>
      <c r="X105" s="38">
        <v>319633.0</v>
      </c>
      <c r="Y105" s="38">
        <v>377406.0</v>
      </c>
      <c r="Z105" s="38">
        <v>1465591.0</v>
      </c>
      <c r="AA105" s="38">
        <v>239091.0</v>
      </c>
      <c r="AB105" s="38">
        <v>446504.0</v>
      </c>
      <c r="AC105" s="38">
        <v>930725.0</v>
      </c>
      <c r="AD105" s="38">
        <v>1534168.0</v>
      </c>
      <c r="AE105" s="38">
        <v>1534168.0</v>
      </c>
      <c r="AF105" s="38">
        <v>717979.0</v>
      </c>
      <c r="AG105" s="38">
        <v>464858.0</v>
      </c>
      <c r="AH105" s="38">
        <v>374921.0</v>
      </c>
      <c r="AI105" s="38">
        <v>914036.0</v>
      </c>
      <c r="AJ105" s="38">
        <v>413290.0</v>
      </c>
      <c r="AK105" s="38">
        <v>363939.0</v>
      </c>
      <c r="AL105" s="38">
        <v>1292269.0</v>
      </c>
      <c r="AM105" s="38">
        <v>280243.0</v>
      </c>
      <c r="AN105" s="38">
        <v>417735.0</v>
      </c>
      <c r="AO105" s="38">
        <v>218192.0</v>
      </c>
      <c r="AP105" s="38">
        <v>258064.0</v>
      </c>
      <c r="AQ105" s="38">
        <v>464294.0</v>
      </c>
      <c r="AR105" s="38">
        <v>0.0</v>
      </c>
      <c r="AT105" s="98">
        <v>3298573.0</v>
      </c>
      <c r="AU105" s="38">
        <v>0.0</v>
      </c>
      <c r="AV105" s="38">
        <v>0.0</v>
      </c>
      <c r="AX105" s="38">
        <v>0.0</v>
      </c>
      <c r="AY105" s="38">
        <v>0.0</v>
      </c>
      <c r="AZ105" s="38">
        <v>0.0</v>
      </c>
      <c r="BA105" s="38">
        <v>0.0</v>
      </c>
      <c r="BB105" s="38">
        <v>0.0</v>
      </c>
      <c r="BC105" s="38">
        <v>0.0</v>
      </c>
      <c r="BD105" s="38">
        <v>0.0</v>
      </c>
      <c r="BE105" s="38">
        <v>0.0</v>
      </c>
      <c r="BF105" s="38">
        <v>465135.0</v>
      </c>
      <c r="BG105" s="38">
        <v>0.0</v>
      </c>
      <c r="BH105" s="38">
        <v>463744.0</v>
      </c>
      <c r="BI105" s="38">
        <v>0.0</v>
      </c>
      <c r="BJ105" s="38">
        <v>0.0</v>
      </c>
      <c r="BK105" s="38">
        <v>41401.0</v>
      </c>
      <c r="BL105" s="38">
        <v>78838.0</v>
      </c>
      <c r="BM105" s="38">
        <v>0.0</v>
      </c>
      <c r="BN105" s="38">
        <v>234326.0</v>
      </c>
      <c r="BO105" s="38">
        <v>0.0</v>
      </c>
      <c r="BP105" s="38">
        <v>0.0</v>
      </c>
      <c r="BQ105" s="38">
        <v>3427494.0</v>
      </c>
      <c r="BR105" s="38">
        <v>5672548.0</v>
      </c>
      <c r="BS105" s="38">
        <v>686119.0</v>
      </c>
      <c r="BT105" s="38">
        <v>561212.0</v>
      </c>
      <c r="BU105" s="38">
        <v>339645.0</v>
      </c>
      <c r="BV105" s="38">
        <v>222992.0</v>
      </c>
      <c r="BW105" s="38">
        <v>153184.0</v>
      </c>
      <c r="BX105" s="38">
        <v>374880.0</v>
      </c>
      <c r="BY105" s="38">
        <v>491657.0</v>
      </c>
      <c r="BZ105" s="38">
        <v>7341414.0</v>
      </c>
      <c r="CA105" s="38">
        <v>0.0</v>
      </c>
      <c r="CB105" s="38">
        <v>0.0</v>
      </c>
      <c r="CC105" s="38">
        <v>0.0</v>
      </c>
      <c r="CD105" s="38">
        <v>22303.0</v>
      </c>
      <c r="CE105" s="38">
        <v>84117.0</v>
      </c>
      <c r="CF105" s="38">
        <v>0.0</v>
      </c>
      <c r="CG105" s="38">
        <v>0.0</v>
      </c>
      <c r="CH105" s="38">
        <v>115626.0</v>
      </c>
      <c r="CI105" s="38">
        <v>56034.0</v>
      </c>
      <c r="CJ105" s="38">
        <v>84104.0</v>
      </c>
    </row>
    <row r="106" ht="15.75" customHeight="1">
      <c r="A106" s="15"/>
      <c r="B106" s="53" t="s">
        <v>294</v>
      </c>
      <c r="C106" s="35">
        <v>176170.0</v>
      </c>
      <c r="D106" s="38">
        <v>2545278.0</v>
      </c>
      <c r="E106" s="35">
        <v>225750.0</v>
      </c>
      <c r="F106" s="35">
        <v>288084.0</v>
      </c>
      <c r="G106" s="35">
        <v>553778.0</v>
      </c>
      <c r="H106" s="35">
        <v>644858.0</v>
      </c>
      <c r="I106" s="35">
        <v>45126.0</v>
      </c>
      <c r="J106" s="35">
        <v>559717.0</v>
      </c>
      <c r="K106" s="35">
        <v>217994.0</v>
      </c>
      <c r="L106" s="35">
        <v>957720.0</v>
      </c>
      <c r="M106" s="35">
        <v>163382.0</v>
      </c>
      <c r="N106" s="35">
        <v>391636.0</v>
      </c>
      <c r="O106" s="38">
        <v>42884.0</v>
      </c>
      <c r="P106" s="38">
        <v>193256.0</v>
      </c>
      <c r="Q106" s="38">
        <v>64802.0</v>
      </c>
      <c r="R106" s="38">
        <v>0.0</v>
      </c>
      <c r="S106" s="38">
        <v>46939.0</v>
      </c>
      <c r="T106" s="38">
        <v>0.0</v>
      </c>
      <c r="U106" s="38">
        <v>13081.0</v>
      </c>
      <c r="V106" s="38">
        <v>667469.0</v>
      </c>
      <c r="W106" s="38">
        <v>200604.0</v>
      </c>
      <c r="X106" s="38">
        <v>521390.0</v>
      </c>
      <c r="Y106" s="38">
        <v>551228.0</v>
      </c>
      <c r="Z106" s="38">
        <v>2313540.0</v>
      </c>
      <c r="AA106" s="38">
        <v>392061.0</v>
      </c>
      <c r="AB106" s="38">
        <v>652297.0</v>
      </c>
      <c r="AC106" s="38">
        <v>1838802.0</v>
      </c>
      <c r="AD106" s="38">
        <v>192009.0</v>
      </c>
      <c r="AE106" s="38">
        <v>2634128.0</v>
      </c>
      <c r="AF106" s="38">
        <v>969937.0</v>
      </c>
      <c r="AG106" s="38">
        <v>638601.0</v>
      </c>
      <c r="AH106" s="38">
        <v>2197829.0</v>
      </c>
      <c r="AI106" s="38">
        <v>1060623.0</v>
      </c>
      <c r="AJ106" s="38">
        <v>595316.0</v>
      </c>
      <c r="AK106" s="38">
        <v>2033653.0</v>
      </c>
      <c r="AL106" s="38">
        <v>2070436.0</v>
      </c>
      <c r="AM106" s="38">
        <v>435391.0</v>
      </c>
      <c r="AN106" s="38">
        <v>790071.0</v>
      </c>
      <c r="AO106" s="38">
        <v>435329.0</v>
      </c>
      <c r="AP106" s="38">
        <v>436628.0</v>
      </c>
      <c r="AQ106" s="38">
        <v>1.0779074E7</v>
      </c>
      <c r="AR106" s="38">
        <v>0.0</v>
      </c>
      <c r="AT106" s="98">
        <v>1.1111236E7</v>
      </c>
      <c r="AU106" s="38">
        <v>0.0</v>
      </c>
      <c r="AV106" s="38">
        <v>0.0</v>
      </c>
      <c r="AX106" s="38">
        <v>0.0</v>
      </c>
      <c r="AY106" s="38">
        <v>0.0</v>
      </c>
      <c r="AZ106" s="38">
        <v>0.0</v>
      </c>
      <c r="BA106" s="38">
        <v>0.0</v>
      </c>
      <c r="BB106" s="38">
        <v>0.0</v>
      </c>
      <c r="BC106" s="38">
        <v>0.0</v>
      </c>
      <c r="BD106" s="38">
        <v>0.0</v>
      </c>
      <c r="BE106" s="38">
        <v>0.0</v>
      </c>
      <c r="BF106" s="38">
        <v>638601.0</v>
      </c>
      <c r="BG106" s="38">
        <v>0.0</v>
      </c>
      <c r="BH106" s="38">
        <v>664629.0</v>
      </c>
      <c r="BI106" s="38">
        <v>0.0</v>
      </c>
      <c r="BJ106" s="38">
        <v>0.0</v>
      </c>
      <c r="BK106" s="38">
        <v>36343.0</v>
      </c>
      <c r="BL106" s="38">
        <v>14965.0</v>
      </c>
      <c r="BM106" s="38">
        <v>0.0</v>
      </c>
      <c r="BN106" s="38">
        <v>160643.0</v>
      </c>
      <c r="BO106" s="38">
        <v>0.0</v>
      </c>
      <c r="BP106" s="38">
        <v>0.0</v>
      </c>
      <c r="BQ106" s="38">
        <v>6241765.0</v>
      </c>
      <c r="BR106" s="38">
        <v>1.1392584E7</v>
      </c>
      <c r="BS106" s="38">
        <v>882906.0</v>
      </c>
      <c r="BT106" s="38">
        <v>930658.0</v>
      </c>
      <c r="BU106" s="38">
        <v>399297.0</v>
      </c>
      <c r="BV106" s="38">
        <v>440042.0</v>
      </c>
      <c r="BW106" s="38">
        <v>182066.0</v>
      </c>
      <c r="BX106" s="38">
        <v>662572.0</v>
      </c>
      <c r="BY106" s="38">
        <v>706597.0</v>
      </c>
      <c r="BZ106" s="38">
        <v>1044453.0</v>
      </c>
      <c r="CA106" s="38">
        <v>0.0</v>
      </c>
      <c r="CB106" s="38">
        <v>0.0</v>
      </c>
      <c r="CC106" s="38">
        <v>0.0</v>
      </c>
      <c r="CD106" s="38">
        <v>0.0</v>
      </c>
      <c r="CE106" s="38">
        <v>101898.0</v>
      </c>
      <c r="CF106" s="38">
        <v>0.0</v>
      </c>
      <c r="CG106" s="38">
        <v>0.0</v>
      </c>
      <c r="CH106" s="38">
        <v>228481.0</v>
      </c>
      <c r="CI106" s="38">
        <v>107378.0</v>
      </c>
      <c r="CJ106" s="38">
        <v>84104.0</v>
      </c>
    </row>
    <row r="107" ht="15.75" customHeight="1">
      <c r="A107" s="15"/>
      <c r="B107" s="53" t="s">
        <v>295</v>
      </c>
      <c r="C107" s="35">
        <v>255652.0</v>
      </c>
      <c r="D107" s="35">
        <v>721237.0</v>
      </c>
      <c r="E107" s="35">
        <v>111383.0</v>
      </c>
      <c r="F107" s="35">
        <v>124492.0</v>
      </c>
      <c r="G107" s="35">
        <v>251958.0</v>
      </c>
      <c r="H107" s="35">
        <v>620206.0</v>
      </c>
      <c r="I107" s="35">
        <v>41109.0</v>
      </c>
      <c r="J107" s="35">
        <v>257241.0</v>
      </c>
      <c r="K107" s="35">
        <v>178372.0</v>
      </c>
      <c r="L107" s="35">
        <v>117999.0</v>
      </c>
      <c r="M107" s="35">
        <v>205927.0</v>
      </c>
      <c r="N107" s="35">
        <v>176668.0</v>
      </c>
      <c r="O107" s="38">
        <v>312971.0</v>
      </c>
      <c r="P107" s="38">
        <v>173799.0</v>
      </c>
      <c r="Q107" s="38">
        <v>158232.0</v>
      </c>
      <c r="R107" s="38">
        <v>0.0</v>
      </c>
      <c r="S107" s="38">
        <v>122470.0</v>
      </c>
      <c r="T107" s="38">
        <v>0.0</v>
      </c>
      <c r="U107" s="38">
        <v>27926.0</v>
      </c>
      <c r="V107" s="38">
        <v>327143.0</v>
      </c>
      <c r="W107" s="38">
        <v>129956.0</v>
      </c>
      <c r="X107" s="38">
        <v>237485.0</v>
      </c>
      <c r="Y107" s="38">
        <v>305417.0</v>
      </c>
      <c r="Z107" s="38">
        <v>1841675.0</v>
      </c>
      <c r="AA107" s="38">
        <v>184236.0</v>
      </c>
      <c r="AB107" s="38">
        <v>345053.0</v>
      </c>
      <c r="AC107" s="38">
        <v>1236700.0</v>
      </c>
      <c r="AD107" s="38">
        <v>0.0</v>
      </c>
      <c r="AE107" s="38">
        <v>1285206.0</v>
      </c>
      <c r="AF107" s="38">
        <v>632721.0</v>
      </c>
      <c r="AG107" s="38">
        <v>374921.0</v>
      </c>
      <c r="AH107" s="38">
        <v>954850.0</v>
      </c>
      <c r="AI107" s="38">
        <v>363939.0</v>
      </c>
      <c r="AJ107" s="38">
        <v>199760.0</v>
      </c>
      <c r="AK107" s="38">
        <v>772839.0</v>
      </c>
      <c r="AL107" s="38">
        <v>801021.0</v>
      </c>
      <c r="AM107" s="38">
        <v>167616.0</v>
      </c>
      <c r="AN107" s="38">
        <v>218191.0</v>
      </c>
      <c r="AO107" s="38">
        <v>259417.0</v>
      </c>
      <c r="AP107" s="38">
        <v>218254.0</v>
      </c>
      <c r="AQ107" s="38">
        <v>4941389.0</v>
      </c>
      <c r="AR107" s="38">
        <v>0.0</v>
      </c>
      <c r="AT107" s="98">
        <v>3391793.0</v>
      </c>
      <c r="AU107" s="38">
        <v>0.0</v>
      </c>
      <c r="AV107" s="38">
        <v>0.0</v>
      </c>
      <c r="AX107" s="38">
        <v>0.0</v>
      </c>
      <c r="AY107" s="38">
        <v>0.0</v>
      </c>
      <c r="AZ107" s="38">
        <v>0.0</v>
      </c>
      <c r="BA107" s="38">
        <v>0.0</v>
      </c>
      <c r="BB107" s="38">
        <v>0.0</v>
      </c>
      <c r="BC107" s="38">
        <v>0.0</v>
      </c>
      <c r="BD107" s="38">
        <v>0.0</v>
      </c>
      <c r="BE107" s="38">
        <v>0.0</v>
      </c>
      <c r="BF107" s="38">
        <v>374921.0</v>
      </c>
      <c r="BG107" s="38">
        <v>0.0</v>
      </c>
      <c r="BH107" s="38">
        <v>329832.0</v>
      </c>
      <c r="BI107" s="38">
        <v>0.0</v>
      </c>
      <c r="BJ107" s="38">
        <v>0.0</v>
      </c>
      <c r="BK107" s="38">
        <v>43333.0</v>
      </c>
      <c r="BL107" s="38">
        <v>18252.0</v>
      </c>
      <c r="BM107" s="38">
        <v>0.0</v>
      </c>
      <c r="BN107" s="38">
        <v>0.0</v>
      </c>
      <c r="BO107" s="38">
        <v>0.0</v>
      </c>
      <c r="BP107" s="38">
        <v>0.0</v>
      </c>
      <c r="BQ107" s="38">
        <v>6241765.0</v>
      </c>
      <c r="BR107" s="38">
        <v>1.1392584E7</v>
      </c>
      <c r="BS107" s="38">
        <v>408446.0</v>
      </c>
      <c r="BT107" s="38">
        <v>446793.0</v>
      </c>
      <c r="BU107" s="38">
        <v>132658.0</v>
      </c>
      <c r="BV107" s="38">
        <v>48030.0</v>
      </c>
      <c r="BW107" s="38">
        <v>106531.0</v>
      </c>
      <c r="BX107" s="38">
        <v>189373.0</v>
      </c>
      <c r="BY107" s="38">
        <v>165776.0</v>
      </c>
      <c r="BZ107" s="38">
        <v>365849.0</v>
      </c>
      <c r="CA107" s="38">
        <v>0.0</v>
      </c>
      <c r="CB107" s="38">
        <v>0.0</v>
      </c>
      <c r="CC107" s="38">
        <v>0.0</v>
      </c>
      <c r="CD107" s="38">
        <v>0.0</v>
      </c>
      <c r="CE107" s="38">
        <v>66837.0</v>
      </c>
      <c r="CF107" s="38">
        <v>0.0</v>
      </c>
      <c r="CG107" s="38">
        <v>0.0</v>
      </c>
      <c r="CH107" s="38">
        <v>53940.0</v>
      </c>
      <c r="CI107" s="38">
        <v>13747.0</v>
      </c>
      <c r="CJ107" s="38">
        <v>30608.0</v>
      </c>
    </row>
    <row r="108" ht="15.75" customHeight="1">
      <c r="A108" s="15"/>
      <c r="B108" s="53" t="s">
        <v>296</v>
      </c>
      <c r="C108" s="35">
        <v>0.0</v>
      </c>
      <c r="D108" s="35">
        <v>1086624.0</v>
      </c>
      <c r="E108" s="35">
        <v>258573.0</v>
      </c>
      <c r="F108" s="35">
        <v>37987.0</v>
      </c>
      <c r="G108" s="35">
        <v>132513.0</v>
      </c>
      <c r="H108" s="35">
        <v>600876.0</v>
      </c>
      <c r="I108" s="35">
        <v>0.0</v>
      </c>
      <c r="J108" s="35">
        <v>0.0</v>
      </c>
      <c r="K108" s="35">
        <v>46057.0</v>
      </c>
      <c r="L108" s="35">
        <v>0.0</v>
      </c>
      <c r="M108" s="35">
        <v>0.0</v>
      </c>
      <c r="N108" s="35">
        <v>12558.0</v>
      </c>
      <c r="O108" s="38">
        <v>0.0</v>
      </c>
      <c r="P108" s="38">
        <v>0.0</v>
      </c>
      <c r="Q108" s="38">
        <v>605058.0</v>
      </c>
      <c r="R108" s="38">
        <v>0.0</v>
      </c>
      <c r="S108" s="38">
        <v>0.0</v>
      </c>
      <c r="T108" s="38">
        <v>0.0</v>
      </c>
      <c r="U108" s="38">
        <v>0.0</v>
      </c>
      <c r="V108" s="38">
        <v>110147.0</v>
      </c>
      <c r="W108" s="38">
        <v>0.0</v>
      </c>
      <c r="X108" s="38">
        <v>183264.0</v>
      </c>
      <c r="Y108" s="38">
        <v>113076.0</v>
      </c>
      <c r="Z108" s="38">
        <v>1480514.0</v>
      </c>
      <c r="AA108" s="38">
        <v>200041.0</v>
      </c>
      <c r="AB108" s="38">
        <v>181393.0</v>
      </c>
      <c r="AC108" s="38">
        <v>577321.0</v>
      </c>
      <c r="AD108" s="38">
        <v>0.0</v>
      </c>
      <c r="AE108" s="38">
        <v>764675.0</v>
      </c>
      <c r="AF108" s="38">
        <v>299796.0</v>
      </c>
      <c r="AG108" s="38">
        <v>131800.0</v>
      </c>
      <c r="AH108" s="38">
        <v>575952.0</v>
      </c>
      <c r="AI108" s="38">
        <v>91831.0</v>
      </c>
      <c r="AJ108" s="38">
        <v>184542.0</v>
      </c>
      <c r="AK108" s="38">
        <v>407155.0</v>
      </c>
      <c r="AL108" s="38">
        <v>521867.0</v>
      </c>
      <c r="AM108" s="38">
        <v>82948.0</v>
      </c>
      <c r="AN108" s="38">
        <v>271216.0</v>
      </c>
      <c r="AO108" s="38">
        <v>125375.0</v>
      </c>
      <c r="AP108" s="38">
        <v>124718.0</v>
      </c>
      <c r="AQ108" s="38">
        <v>9115237.0</v>
      </c>
      <c r="AR108" s="38">
        <v>123707.0</v>
      </c>
      <c r="AT108" s="98">
        <v>6605720.0</v>
      </c>
      <c r="AU108" s="38">
        <v>58930.0</v>
      </c>
      <c r="AV108" s="38">
        <v>0.0</v>
      </c>
      <c r="AX108" s="38">
        <v>0.0</v>
      </c>
      <c r="AY108" s="38">
        <v>1306122.0</v>
      </c>
      <c r="AZ108" s="38">
        <v>452560.0</v>
      </c>
      <c r="BA108" s="38">
        <v>1134027.0</v>
      </c>
      <c r="BB108" s="38">
        <v>0.0</v>
      </c>
      <c r="BC108" s="38">
        <v>323540.0</v>
      </c>
      <c r="BD108" s="38">
        <v>292906.0</v>
      </c>
      <c r="BE108" s="38">
        <v>0.0</v>
      </c>
      <c r="BF108" s="38">
        <v>131800.0</v>
      </c>
      <c r="BG108" s="38">
        <v>0.0</v>
      </c>
      <c r="BH108" s="38">
        <v>119598.0</v>
      </c>
      <c r="BI108" s="38">
        <v>0.0</v>
      </c>
      <c r="BJ108" s="38">
        <v>0.0</v>
      </c>
      <c r="BK108" s="38">
        <v>41052.0</v>
      </c>
      <c r="BL108" s="38">
        <v>37932.0</v>
      </c>
      <c r="BM108" s="38">
        <v>0.0</v>
      </c>
      <c r="BN108" s="38">
        <v>397343.0</v>
      </c>
      <c r="BO108" s="38">
        <v>0.0</v>
      </c>
      <c r="BP108" s="38">
        <v>0.0</v>
      </c>
      <c r="BQ108" s="38">
        <v>2553996.0</v>
      </c>
      <c r="BR108" s="38">
        <v>5309044.0</v>
      </c>
      <c r="BS108" s="38">
        <v>286997.0</v>
      </c>
      <c r="BT108" s="38">
        <v>206296.0</v>
      </c>
      <c r="BU108" s="38">
        <v>80341.0</v>
      </c>
      <c r="BV108" s="38">
        <v>144431.0</v>
      </c>
      <c r="BW108" s="38">
        <v>51524.0</v>
      </c>
      <c r="BX108" s="38">
        <v>75770.0</v>
      </c>
      <c r="BY108" s="38">
        <v>49163.0</v>
      </c>
      <c r="BZ108" s="38">
        <v>279792.0</v>
      </c>
      <c r="CA108" s="38">
        <v>0.0</v>
      </c>
      <c r="CC108" s="38">
        <v>0.0</v>
      </c>
      <c r="CD108" s="38">
        <v>25229.0</v>
      </c>
      <c r="CE108" s="38">
        <v>26946.0</v>
      </c>
      <c r="CF108" s="38">
        <v>22593.0</v>
      </c>
      <c r="CG108" s="38">
        <v>0.0</v>
      </c>
      <c r="CH108" s="38">
        <v>22682.0</v>
      </c>
      <c r="CI108" s="38">
        <v>22594.0</v>
      </c>
      <c r="CJ108" s="38">
        <v>0.0</v>
      </c>
    </row>
    <row r="109" ht="15.75" customHeight="1">
      <c r="A109" s="16"/>
      <c r="B109" s="53" t="s">
        <v>297</v>
      </c>
      <c r="C109" s="35">
        <v>0.0</v>
      </c>
      <c r="D109" s="35">
        <v>732941.0</v>
      </c>
      <c r="E109" s="35">
        <v>68343.0</v>
      </c>
      <c r="F109" s="35">
        <v>0.0</v>
      </c>
      <c r="G109" s="35">
        <v>34411.0</v>
      </c>
      <c r="H109" s="35">
        <v>527930.0</v>
      </c>
      <c r="I109" s="35">
        <v>0.0</v>
      </c>
      <c r="J109" s="35">
        <v>0.0</v>
      </c>
      <c r="K109" s="35">
        <v>0.0</v>
      </c>
      <c r="L109" s="35">
        <v>0.0</v>
      </c>
      <c r="M109" s="35">
        <v>0.0</v>
      </c>
      <c r="N109" s="35">
        <v>0.0</v>
      </c>
      <c r="O109" s="38">
        <v>0.0</v>
      </c>
      <c r="P109" s="38">
        <v>0.0</v>
      </c>
      <c r="Q109" s="38">
        <v>56527.0</v>
      </c>
      <c r="R109" s="38">
        <v>0.0</v>
      </c>
      <c r="S109" s="38">
        <v>0.0</v>
      </c>
      <c r="T109" s="38">
        <v>0.0</v>
      </c>
      <c r="U109" s="38">
        <v>0.0</v>
      </c>
      <c r="V109" s="38">
        <v>0.0</v>
      </c>
      <c r="W109" s="38">
        <v>0.0</v>
      </c>
      <c r="X109" s="38">
        <v>0.0</v>
      </c>
      <c r="Y109" s="38">
        <v>96892.0</v>
      </c>
      <c r="Z109" s="38">
        <v>20328.0</v>
      </c>
      <c r="AA109" s="38">
        <v>95430.0</v>
      </c>
      <c r="AB109" s="38">
        <v>69608.0</v>
      </c>
      <c r="AC109" s="38">
        <v>177592.0</v>
      </c>
      <c r="AD109" s="38">
        <v>0.0</v>
      </c>
      <c r="AE109" s="38">
        <v>158202.0</v>
      </c>
      <c r="AF109" s="38">
        <v>108976.0</v>
      </c>
      <c r="AG109" s="38">
        <v>0.0</v>
      </c>
      <c r="AH109" s="38">
        <v>81190.0</v>
      </c>
      <c r="AI109" s="38">
        <v>0.0</v>
      </c>
      <c r="AJ109" s="38">
        <v>32271.0</v>
      </c>
      <c r="AK109" s="38">
        <v>75162.0</v>
      </c>
      <c r="AL109" s="38">
        <v>180986.0</v>
      </c>
      <c r="AM109" s="38">
        <v>0.0</v>
      </c>
      <c r="AN109" s="38">
        <v>0.0</v>
      </c>
      <c r="AO109" s="38">
        <v>47303.0</v>
      </c>
      <c r="AP109" s="38">
        <v>49731.0</v>
      </c>
      <c r="AQ109" s="38">
        <v>1.4851774E7</v>
      </c>
      <c r="AR109" s="38">
        <v>72754.0</v>
      </c>
      <c r="AT109" s="98">
        <v>1.330605E7</v>
      </c>
      <c r="AU109" s="38">
        <v>44477.0</v>
      </c>
      <c r="AV109" s="38">
        <v>0.0</v>
      </c>
      <c r="AX109" s="38">
        <v>0.0</v>
      </c>
      <c r="AY109" s="38">
        <v>1149495.0</v>
      </c>
      <c r="AZ109" s="38">
        <v>526432.0</v>
      </c>
      <c r="BA109" s="38">
        <v>1117002.0</v>
      </c>
      <c r="BB109" s="38">
        <v>0.0</v>
      </c>
      <c r="BC109" s="38">
        <v>61368.0</v>
      </c>
      <c r="BD109" s="38">
        <v>126078.0</v>
      </c>
      <c r="BE109" s="38">
        <v>0.0</v>
      </c>
      <c r="BF109" s="38">
        <v>0.0</v>
      </c>
      <c r="BG109" s="38">
        <v>0.0</v>
      </c>
      <c r="BH109" s="38">
        <v>0.0</v>
      </c>
      <c r="BI109" s="38">
        <v>0.0</v>
      </c>
      <c r="BJ109" s="38">
        <v>0.0</v>
      </c>
      <c r="BK109" s="38">
        <v>39590.0</v>
      </c>
      <c r="BL109" s="38">
        <v>40412.0</v>
      </c>
      <c r="BM109" s="38">
        <v>0.0</v>
      </c>
      <c r="BN109" s="38">
        <v>730857.0</v>
      </c>
      <c r="BO109" s="38">
        <v>0.0</v>
      </c>
      <c r="BP109" s="38">
        <v>0.0</v>
      </c>
      <c r="BQ109" s="38">
        <v>159095.0</v>
      </c>
      <c r="BR109" s="38">
        <v>311477.0</v>
      </c>
      <c r="BS109" s="38">
        <v>124079.0</v>
      </c>
      <c r="BT109" s="38">
        <v>0.0</v>
      </c>
      <c r="BU109" s="38">
        <v>0.0</v>
      </c>
      <c r="BV109" s="38">
        <v>0.0</v>
      </c>
      <c r="BW109" s="38">
        <v>24939.0</v>
      </c>
      <c r="BX109" s="38">
        <v>0.0</v>
      </c>
      <c r="BY109" s="38">
        <v>0.0</v>
      </c>
      <c r="BZ109" s="38">
        <v>55051.0</v>
      </c>
      <c r="CA109" s="38">
        <v>0.0</v>
      </c>
      <c r="CC109" s="38">
        <v>0.0</v>
      </c>
      <c r="CD109" s="38">
        <v>25147.0</v>
      </c>
      <c r="CE109" s="38">
        <v>16537.0</v>
      </c>
      <c r="CF109" s="38">
        <v>13355.0</v>
      </c>
      <c r="CG109" s="38">
        <v>0.0</v>
      </c>
      <c r="CH109" s="38">
        <v>24361.0</v>
      </c>
      <c r="CI109" s="38">
        <v>13355.0</v>
      </c>
      <c r="CJ109" s="38">
        <v>0.0</v>
      </c>
    </row>
    <row r="110" ht="15.75" customHeight="1">
      <c r="A110" s="8" t="s">
        <v>108</v>
      </c>
      <c r="B110" s="53" t="s">
        <v>298</v>
      </c>
      <c r="C110" s="38">
        <v>0.0</v>
      </c>
      <c r="D110" s="35">
        <v>656916.0</v>
      </c>
      <c r="E110" s="35">
        <v>157053.0</v>
      </c>
      <c r="F110" s="35">
        <v>51351.0</v>
      </c>
      <c r="G110" s="35">
        <v>179739.0</v>
      </c>
      <c r="H110" s="35">
        <v>722460.0</v>
      </c>
      <c r="I110" s="35">
        <v>0.0</v>
      </c>
      <c r="J110" s="35">
        <v>0.0</v>
      </c>
      <c r="K110" s="35">
        <v>0.0</v>
      </c>
      <c r="L110" s="35">
        <v>0.0</v>
      </c>
      <c r="M110" s="35">
        <v>76976.0</v>
      </c>
      <c r="N110" s="35">
        <v>0.0</v>
      </c>
      <c r="O110" s="35">
        <v>0.0</v>
      </c>
      <c r="P110" s="35">
        <v>0.0</v>
      </c>
      <c r="Q110" s="35">
        <v>0.0</v>
      </c>
      <c r="R110" s="35">
        <v>0.0</v>
      </c>
      <c r="S110" s="35">
        <v>0.0</v>
      </c>
      <c r="T110" s="35">
        <v>0.0</v>
      </c>
      <c r="U110" s="35">
        <v>14040.0</v>
      </c>
      <c r="V110" s="35">
        <v>0.0</v>
      </c>
      <c r="W110" s="38">
        <v>53309.0</v>
      </c>
      <c r="X110" s="38">
        <v>264491.0</v>
      </c>
      <c r="Y110" s="38">
        <v>426403.0</v>
      </c>
      <c r="Z110" s="38">
        <v>1355156.0</v>
      </c>
      <c r="AA110" s="38">
        <v>248041.0</v>
      </c>
      <c r="AB110" s="38">
        <v>196163.0</v>
      </c>
      <c r="AC110" s="38">
        <v>601485.0</v>
      </c>
      <c r="AD110" s="38">
        <v>0.0</v>
      </c>
      <c r="AE110" s="38">
        <v>801009.0</v>
      </c>
      <c r="AF110" s="38">
        <v>378528.0</v>
      </c>
      <c r="AG110" s="38">
        <v>164908.0</v>
      </c>
      <c r="AH110" s="38">
        <v>785381.0</v>
      </c>
      <c r="AI110" s="38">
        <v>131523.0</v>
      </c>
      <c r="AJ110" s="38">
        <v>254325.0</v>
      </c>
      <c r="AK110" s="38">
        <v>553397.0</v>
      </c>
      <c r="AL110" s="38">
        <v>623901.0</v>
      </c>
      <c r="AM110" s="38">
        <v>104912.0</v>
      </c>
      <c r="AN110" s="38">
        <v>233333.0</v>
      </c>
      <c r="AO110" s="38">
        <v>138377.0</v>
      </c>
      <c r="AP110" s="38">
        <v>123967.0</v>
      </c>
      <c r="AQ110" s="38">
        <v>1.1318079E7</v>
      </c>
      <c r="AR110" s="38">
        <v>0.0</v>
      </c>
      <c r="AT110" s="98">
        <v>5764017.0</v>
      </c>
      <c r="AU110" s="38">
        <v>109847.0</v>
      </c>
      <c r="AV110" s="38">
        <v>0.0</v>
      </c>
      <c r="AX110" s="38">
        <v>0.0</v>
      </c>
      <c r="AY110" s="38">
        <v>0.0</v>
      </c>
      <c r="AZ110" s="38">
        <v>591258.0</v>
      </c>
      <c r="BA110" s="38">
        <v>1072603.0</v>
      </c>
      <c r="BB110" s="38">
        <v>0.0</v>
      </c>
      <c r="BC110" s="38">
        <v>434733.0</v>
      </c>
      <c r="BD110" s="38">
        <v>201125.0</v>
      </c>
      <c r="BE110" s="38">
        <v>0.0</v>
      </c>
      <c r="BF110" s="38">
        <v>164908.0</v>
      </c>
      <c r="BG110" s="38">
        <v>0.0</v>
      </c>
      <c r="BH110" s="38">
        <v>147600.0</v>
      </c>
      <c r="BI110" s="38">
        <v>0.0</v>
      </c>
      <c r="BJ110" s="38">
        <v>0.0</v>
      </c>
      <c r="BK110" s="38">
        <v>42198.0</v>
      </c>
      <c r="BL110" s="38">
        <v>64878.0</v>
      </c>
      <c r="BM110" s="38">
        <v>0.0</v>
      </c>
      <c r="BN110" s="38">
        <v>558616.0</v>
      </c>
      <c r="BO110" s="38">
        <v>0.0</v>
      </c>
      <c r="BP110" s="38">
        <v>0.0</v>
      </c>
      <c r="BQ110" s="38">
        <v>1682996.0</v>
      </c>
      <c r="BR110" s="38">
        <v>3300605.0</v>
      </c>
      <c r="BS110" s="38">
        <v>560482.0</v>
      </c>
      <c r="BT110" s="38">
        <v>344231.0</v>
      </c>
      <c r="BU110" s="38">
        <v>190107.0</v>
      </c>
      <c r="BV110" s="38">
        <v>200509.0</v>
      </c>
      <c r="BW110" s="38">
        <v>108921.0</v>
      </c>
      <c r="BX110" s="38">
        <v>161160.0</v>
      </c>
      <c r="BY110" s="38">
        <v>237582.0</v>
      </c>
      <c r="BZ110" s="38">
        <v>389442.0</v>
      </c>
      <c r="CA110" s="38">
        <v>0.0</v>
      </c>
      <c r="CB110" s="38">
        <v>0.0</v>
      </c>
      <c r="CC110" s="38">
        <v>0.0</v>
      </c>
      <c r="CD110" s="38">
        <v>14579.0</v>
      </c>
      <c r="CE110" s="38">
        <v>63404.0</v>
      </c>
      <c r="CF110" s="38">
        <v>0.0</v>
      </c>
      <c r="CG110" s="38">
        <v>0.0</v>
      </c>
      <c r="CH110" s="38">
        <v>35505.0</v>
      </c>
      <c r="CI110" s="38">
        <v>30257.0</v>
      </c>
      <c r="CJ110" s="38">
        <v>0.0</v>
      </c>
    </row>
    <row r="111" ht="15.75" customHeight="1">
      <c r="A111" s="15"/>
      <c r="B111" s="53" t="s">
        <v>299</v>
      </c>
      <c r="C111" s="38">
        <v>0.0</v>
      </c>
      <c r="D111" s="35">
        <v>912077.0</v>
      </c>
      <c r="E111" s="35">
        <v>85569.0</v>
      </c>
      <c r="F111" s="35">
        <v>13483.0</v>
      </c>
      <c r="G111" s="35">
        <v>137832.0</v>
      </c>
      <c r="H111" s="35">
        <v>711738.0</v>
      </c>
      <c r="I111" s="35">
        <v>0.0</v>
      </c>
      <c r="J111" s="35">
        <v>0.0</v>
      </c>
      <c r="K111" s="35">
        <v>0.0</v>
      </c>
      <c r="L111" s="35">
        <v>0.0</v>
      </c>
      <c r="M111" s="35">
        <v>16822.0</v>
      </c>
      <c r="N111" s="35">
        <v>0.0</v>
      </c>
      <c r="O111" s="35">
        <v>0.0</v>
      </c>
      <c r="P111" s="35">
        <v>0.0</v>
      </c>
      <c r="Q111" s="35">
        <v>0.0</v>
      </c>
      <c r="R111" s="35">
        <v>0.0</v>
      </c>
      <c r="S111" s="35">
        <v>0.0</v>
      </c>
      <c r="T111" s="35">
        <v>0.0</v>
      </c>
      <c r="U111" s="35">
        <v>0.0</v>
      </c>
      <c r="V111" s="35">
        <v>0.0</v>
      </c>
      <c r="W111" s="38">
        <v>24974.0</v>
      </c>
      <c r="X111" s="38">
        <v>187990.0</v>
      </c>
      <c r="Y111" s="38">
        <v>426403.0</v>
      </c>
      <c r="Z111" s="38">
        <v>733812.0</v>
      </c>
      <c r="AA111" s="38">
        <v>147523.0</v>
      </c>
      <c r="AB111" s="38">
        <v>121158.0</v>
      </c>
      <c r="AC111" s="38">
        <v>328113.0</v>
      </c>
      <c r="AD111" s="38">
        <v>0.0</v>
      </c>
      <c r="AE111" s="38">
        <v>440159.0</v>
      </c>
      <c r="AF111" s="38">
        <v>191528.0</v>
      </c>
      <c r="AG111" s="38">
        <v>54496.0</v>
      </c>
      <c r="AH111" s="38">
        <v>91255.0</v>
      </c>
      <c r="AI111" s="38">
        <v>63407.0</v>
      </c>
      <c r="AJ111" s="38">
        <v>76512.0</v>
      </c>
      <c r="AK111" s="38">
        <v>201738.0</v>
      </c>
      <c r="AL111" s="38">
        <v>286149.0</v>
      </c>
      <c r="AM111" s="38">
        <v>25348.0</v>
      </c>
      <c r="AN111" s="38">
        <v>203499.0</v>
      </c>
      <c r="AO111" s="38">
        <v>539123.0</v>
      </c>
      <c r="AP111" s="38">
        <v>72111.0</v>
      </c>
      <c r="AQ111" s="38">
        <v>7598977.0</v>
      </c>
      <c r="AR111" s="38">
        <v>0.0</v>
      </c>
      <c r="AT111" s="98">
        <v>6047779.0</v>
      </c>
      <c r="AU111" s="38">
        <v>108108.0</v>
      </c>
      <c r="AV111" s="38">
        <v>0.0</v>
      </c>
      <c r="AX111" s="38">
        <v>0.0</v>
      </c>
      <c r="AY111" s="38">
        <v>0.0</v>
      </c>
      <c r="AZ111" s="38">
        <v>545396.0</v>
      </c>
      <c r="BA111" s="38">
        <v>1136269.0</v>
      </c>
      <c r="BB111" s="38">
        <v>0.0</v>
      </c>
      <c r="BC111" s="38">
        <v>228259.0</v>
      </c>
      <c r="BD111" s="38">
        <v>132563.0</v>
      </c>
      <c r="BE111" s="38">
        <v>0.0</v>
      </c>
      <c r="BF111" s="38">
        <v>54742.0</v>
      </c>
      <c r="BG111" s="38">
        <v>0.0</v>
      </c>
      <c r="BH111" s="38">
        <v>60003.0</v>
      </c>
      <c r="BI111" s="38">
        <v>0.0</v>
      </c>
      <c r="BJ111" s="38">
        <v>0.0</v>
      </c>
      <c r="BK111" s="38">
        <v>38509.0</v>
      </c>
      <c r="BL111" s="38">
        <v>24450.0</v>
      </c>
      <c r="BM111" s="38">
        <v>0.0</v>
      </c>
      <c r="BN111" s="38">
        <v>6228.0</v>
      </c>
      <c r="BO111" s="38">
        <v>0.0</v>
      </c>
      <c r="BP111" s="38">
        <v>0.0</v>
      </c>
      <c r="BQ111" s="38">
        <v>2687156.0</v>
      </c>
      <c r="BR111" s="38">
        <v>2687156.0</v>
      </c>
      <c r="BS111" s="38">
        <v>292694.0</v>
      </c>
      <c r="BT111" s="38">
        <v>98690.0</v>
      </c>
      <c r="BU111" s="38">
        <v>52323.0</v>
      </c>
      <c r="BV111" s="38">
        <v>79408.0</v>
      </c>
      <c r="BW111" s="38">
        <v>39845.0</v>
      </c>
      <c r="BX111" s="38">
        <v>48066.0</v>
      </c>
      <c r="BY111" s="38">
        <v>19282.0</v>
      </c>
      <c r="BZ111" s="38">
        <v>186821.0</v>
      </c>
      <c r="CA111" s="38">
        <v>0.0</v>
      </c>
      <c r="CB111" s="38">
        <v>0.0</v>
      </c>
      <c r="CC111" s="38">
        <v>0.0</v>
      </c>
      <c r="CD111" s="38">
        <v>26962.0</v>
      </c>
      <c r="CE111" s="38">
        <v>41382.0</v>
      </c>
      <c r="CF111" s="38">
        <v>0.0</v>
      </c>
      <c r="CG111" s="38">
        <v>0.0</v>
      </c>
      <c r="CH111" s="38">
        <v>39484.0</v>
      </c>
      <c r="CI111" s="38">
        <v>16509.0</v>
      </c>
      <c r="CJ111" s="38">
        <v>0.0</v>
      </c>
    </row>
    <row r="112" ht="15.75" customHeight="1">
      <c r="A112" s="15"/>
      <c r="B112" s="53" t="s">
        <v>300</v>
      </c>
      <c r="C112" s="38">
        <v>0.0</v>
      </c>
      <c r="D112" s="35">
        <v>1144126.0</v>
      </c>
      <c r="E112" s="35">
        <v>22826.0</v>
      </c>
      <c r="F112" s="35">
        <v>19257.0</v>
      </c>
      <c r="G112" s="35">
        <v>150486.0</v>
      </c>
      <c r="H112" s="35">
        <v>738057.0</v>
      </c>
      <c r="I112" s="35">
        <v>0.0</v>
      </c>
      <c r="J112" s="35">
        <v>0.0</v>
      </c>
      <c r="K112" s="35">
        <v>0.0</v>
      </c>
      <c r="L112" s="35">
        <v>0.0</v>
      </c>
      <c r="M112" s="38">
        <v>0.0</v>
      </c>
      <c r="N112" s="35">
        <v>0.0</v>
      </c>
      <c r="O112" s="35">
        <v>0.0</v>
      </c>
      <c r="P112" s="35">
        <v>0.0</v>
      </c>
      <c r="Q112" s="35">
        <v>0.0</v>
      </c>
      <c r="R112" s="35">
        <v>0.0</v>
      </c>
      <c r="S112" s="35">
        <v>0.0</v>
      </c>
      <c r="T112" s="35">
        <v>0.0</v>
      </c>
      <c r="U112" s="35">
        <v>0.0</v>
      </c>
      <c r="V112" s="35">
        <v>0.0</v>
      </c>
      <c r="W112" s="38">
        <v>0.0</v>
      </c>
      <c r="X112" s="38">
        <v>176412.0</v>
      </c>
      <c r="Y112" s="38">
        <v>225484.0</v>
      </c>
      <c r="Z112" s="38">
        <v>1066774.0</v>
      </c>
      <c r="AA112" s="38">
        <v>224922.0</v>
      </c>
      <c r="AB112" s="38">
        <v>138349.0</v>
      </c>
      <c r="AC112" s="38">
        <v>483844.0</v>
      </c>
      <c r="AD112" s="38">
        <v>0.0</v>
      </c>
      <c r="AE112" s="38">
        <v>378728.0</v>
      </c>
      <c r="AF112" s="38">
        <v>229955.0</v>
      </c>
      <c r="AG112" s="38">
        <v>79309.0</v>
      </c>
      <c r="AH112" s="38">
        <v>369784.0</v>
      </c>
      <c r="AI112" s="38">
        <v>64428.0</v>
      </c>
      <c r="AJ112" s="38">
        <v>106928.0</v>
      </c>
      <c r="AK112" s="38">
        <v>292766.0</v>
      </c>
      <c r="AL112" s="38">
        <v>380200.0</v>
      </c>
      <c r="AM112" s="38">
        <v>40851.0</v>
      </c>
      <c r="AN112" s="38">
        <v>189563.0</v>
      </c>
      <c r="AO112" s="38">
        <v>81154.0</v>
      </c>
      <c r="AP112" s="38">
        <v>865453.0</v>
      </c>
      <c r="AQ112" s="38">
        <v>4.4253036E7</v>
      </c>
      <c r="AR112" s="38">
        <v>0.0</v>
      </c>
      <c r="AT112" s="98">
        <v>1.919232E7</v>
      </c>
      <c r="AU112" s="38">
        <v>105217.0</v>
      </c>
      <c r="AV112" s="38">
        <v>0.0</v>
      </c>
      <c r="AX112" s="38">
        <v>0.0</v>
      </c>
      <c r="AY112" s="38">
        <v>0.0</v>
      </c>
      <c r="AZ112" s="38">
        <v>494412.0</v>
      </c>
      <c r="BA112" s="38">
        <v>1153759.0</v>
      </c>
      <c r="BB112" s="38">
        <v>0.0</v>
      </c>
      <c r="BC112" s="38">
        <v>236138.0</v>
      </c>
      <c r="BD112" s="38">
        <v>139081.0</v>
      </c>
      <c r="BE112" s="38">
        <v>0.0</v>
      </c>
      <c r="BF112" s="38">
        <v>79309.0</v>
      </c>
      <c r="BG112" s="38">
        <v>0.0</v>
      </c>
      <c r="BH112" s="38">
        <v>27899.0</v>
      </c>
      <c r="BI112" s="38">
        <v>0.0</v>
      </c>
      <c r="BJ112" s="38">
        <v>0.0</v>
      </c>
      <c r="BK112" s="38">
        <v>31146.0</v>
      </c>
      <c r="BL112" s="38">
        <v>28111.0</v>
      </c>
      <c r="BM112" s="38">
        <v>0.0</v>
      </c>
      <c r="BN112" s="38">
        <v>151432.0</v>
      </c>
      <c r="BO112" s="38">
        <v>0.0</v>
      </c>
      <c r="BP112" s="38">
        <v>0.0</v>
      </c>
      <c r="BQ112" s="38">
        <v>2147946.0</v>
      </c>
      <c r="BR112" s="38">
        <v>1247946.0</v>
      </c>
      <c r="BS112" s="38">
        <v>279015.0</v>
      </c>
      <c r="BT112" s="38">
        <v>201995.0</v>
      </c>
      <c r="BU112" s="38">
        <v>60500.0</v>
      </c>
      <c r="BV112" s="38">
        <v>29333.0</v>
      </c>
      <c r="BW112" s="38">
        <v>78730.0</v>
      </c>
      <c r="BX112" s="38">
        <v>3318446.0</v>
      </c>
      <c r="BY112" s="38">
        <v>95631.0</v>
      </c>
      <c r="BZ112" s="38">
        <v>184010.0</v>
      </c>
      <c r="CA112" s="38">
        <v>0.0</v>
      </c>
      <c r="CB112" s="38">
        <v>0.0</v>
      </c>
      <c r="CC112" s="38">
        <v>0.0</v>
      </c>
      <c r="CD112" s="38">
        <v>13841.0</v>
      </c>
      <c r="CE112" s="38">
        <v>53444.0</v>
      </c>
      <c r="CF112" s="38">
        <v>0.0</v>
      </c>
      <c r="CG112" s="38">
        <v>0.0</v>
      </c>
      <c r="CH112" s="38">
        <v>32299.0</v>
      </c>
      <c r="CI112" s="38">
        <v>27872.0</v>
      </c>
      <c r="CJ112" s="38">
        <v>18553.0</v>
      </c>
    </row>
    <row r="113" ht="15.75" customHeight="1">
      <c r="A113" s="15"/>
      <c r="B113" s="53" t="s">
        <v>301</v>
      </c>
      <c r="C113" s="35">
        <v>104360.0</v>
      </c>
      <c r="D113" s="35">
        <v>2057274.0</v>
      </c>
      <c r="E113" s="35">
        <v>3381.0</v>
      </c>
      <c r="F113" s="38">
        <v>53645.0</v>
      </c>
      <c r="G113" s="35">
        <v>264154.0</v>
      </c>
      <c r="H113" s="35">
        <v>1563127.0</v>
      </c>
      <c r="I113" s="35">
        <v>0.0</v>
      </c>
      <c r="J113" s="35">
        <v>175330.0</v>
      </c>
      <c r="K113" s="35">
        <v>167101.0</v>
      </c>
      <c r="L113" s="35">
        <v>0.0</v>
      </c>
      <c r="M113" s="35">
        <v>42391.0</v>
      </c>
      <c r="N113" s="35">
        <v>78819.0</v>
      </c>
      <c r="O113" s="38">
        <v>156072.0</v>
      </c>
      <c r="P113" s="38">
        <v>0.0</v>
      </c>
      <c r="Q113" s="38">
        <v>0.0</v>
      </c>
      <c r="R113" s="38">
        <v>0.0</v>
      </c>
      <c r="S113" s="38">
        <v>0.0</v>
      </c>
      <c r="T113" s="38">
        <v>0.0</v>
      </c>
      <c r="U113" s="38">
        <v>0.0</v>
      </c>
      <c r="V113" s="38">
        <v>140951.0</v>
      </c>
      <c r="W113" s="38">
        <v>34289.0</v>
      </c>
      <c r="X113" s="38">
        <v>353042.0</v>
      </c>
      <c r="Y113" s="38">
        <v>535730.0</v>
      </c>
      <c r="Z113" s="38">
        <v>1632117.0</v>
      </c>
      <c r="AA113" s="38">
        <v>932554.0</v>
      </c>
      <c r="AB113" s="38">
        <v>361503.0</v>
      </c>
      <c r="AC113" s="38">
        <v>907579.0</v>
      </c>
      <c r="AD113" s="38">
        <v>47713.0</v>
      </c>
      <c r="AE113" s="38">
        <v>484564.0</v>
      </c>
      <c r="AF113" s="38">
        <v>951962.0</v>
      </c>
      <c r="AG113" s="38">
        <v>137061.0</v>
      </c>
      <c r="AH113" s="38">
        <v>712491.0</v>
      </c>
      <c r="AI113" s="38">
        <v>162882.0</v>
      </c>
      <c r="AJ113" s="38">
        <v>162882.0</v>
      </c>
      <c r="AK113" s="38">
        <v>707824.0</v>
      </c>
      <c r="AL113" s="38">
        <v>604826.0</v>
      </c>
      <c r="AM113" s="38">
        <v>35233.0</v>
      </c>
      <c r="AN113" s="38">
        <v>271742.0</v>
      </c>
      <c r="AO113" s="38">
        <v>141971.0</v>
      </c>
      <c r="AP113" s="38">
        <v>101495.0</v>
      </c>
      <c r="AQ113" s="38">
        <v>2.0810199E7</v>
      </c>
      <c r="AR113" s="38">
        <v>0.0</v>
      </c>
      <c r="AT113" s="98">
        <v>4048751.0</v>
      </c>
      <c r="AU113" s="38">
        <v>84559.0</v>
      </c>
      <c r="AV113" s="38">
        <v>0.0</v>
      </c>
      <c r="AX113" s="38">
        <v>0.0</v>
      </c>
      <c r="AY113" s="38">
        <v>0.0</v>
      </c>
      <c r="AZ113" s="38">
        <v>38603.0</v>
      </c>
      <c r="BA113" s="38">
        <v>10683.0</v>
      </c>
      <c r="BB113" s="38">
        <v>98437.0</v>
      </c>
      <c r="BC113" s="38">
        <v>204891.0</v>
      </c>
      <c r="BD113" s="38">
        <v>0.0</v>
      </c>
      <c r="BE113" s="38">
        <v>0.0</v>
      </c>
      <c r="BF113" s="38">
        <v>137061.0</v>
      </c>
      <c r="BG113" s="38">
        <v>0.0</v>
      </c>
      <c r="BH113" s="38">
        <v>140951.0</v>
      </c>
      <c r="BI113" s="38">
        <v>19689.0</v>
      </c>
      <c r="BJ113" s="38">
        <v>0.0</v>
      </c>
      <c r="BK113" s="38">
        <v>33641.0</v>
      </c>
      <c r="BL113" s="38">
        <v>72262.0</v>
      </c>
      <c r="BM113" s="38">
        <v>0.0</v>
      </c>
      <c r="BN113" s="38">
        <v>298980.0</v>
      </c>
      <c r="BO113" s="38">
        <v>0.0</v>
      </c>
      <c r="BP113" s="38">
        <v>0.0</v>
      </c>
      <c r="BQ113" s="38">
        <v>2082261.0</v>
      </c>
      <c r="BR113" s="38">
        <v>4043176.0</v>
      </c>
      <c r="BS113" s="38">
        <v>750697.0</v>
      </c>
      <c r="BT113" s="38">
        <v>507634.0</v>
      </c>
      <c r="BU113" s="38">
        <v>217067.0</v>
      </c>
      <c r="BV113" s="38">
        <v>86896.0</v>
      </c>
      <c r="BW113" s="38">
        <v>318920.0</v>
      </c>
      <c r="BX113" s="38">
        <v>197406.0</v>
      </c>
      <c r="BY113" s="38">
        <v>273637.0</v>
      </c>
      <c r="BZ113" s="38">
        <v>320200.0</v>
      </c>
      <c r="CA113" s="38">
        <v>0.0</v>
      </c>
      <c r="CB113" s="38">
        <v>0.0</v>
      </c>
      <c r="CC113" s="38">
        <v>0.0</v>
      </c>
      <c r="CD113" s="38">
        <v>37827.0</v>
      </c>
      <c r="CE113" s="38">
        <v>42887.0</v>
      </c>
      <c r="CF113" s="38">
        <v>0.0</v>
      </c>
      <c r="CG113" s="38">
        <v>0.0</v>
      </c>
      <c r="CH113" s="38">
        <v>61829.0</v>
      </c>
      <c r="CI113" s="38">
        <v>0.0</v>
      </c>
      <c r="CJ113" s="38">
        <v>22030.0</v>
      </c>
    </row>
    <row r="114" ht="15.75" customHeight="1">
      <c r="A114" s="15"/>
      <c r="B114" s="53" t="s">
        <v>302</v>
      </c>
      <c r="C114" s="35">
        <v>216648.0</v>
      </c>
      <c r="D114" s="35">
        <v>191716.0</v>
      </c>
      <c r="E114" s="38">
        <v>3884.0</v>
      </c>
      <c r="F114" s="38">
        <v>43103.0</v>
      </c>
      <c r="G114" s="35">
        <v>319580.0</v>
      </c>
      <c r="H114" s="35">
        <v>1630403.0</v>
      </c>
      <c r="I114" s="35">
        <v>9844.0</v>
      </c>
      <c r="J114" s="35">
        <v>289793.0</v>
      </c>
      <c r="K114" s="35">
        <v>309322.0</v>
      </c>
      <c r="L114" s="35">
        <v>0.0</v>
      </c>
      <c r="M114" s="35">
        <v>109338.0</v>
      </c>
      <c r="N114" s="35">
        <v>140393.0</v>
      </c>
      <c r="O114" s="38">
        <v>306723.0</v>
      </c>
      <c r="P114" s="38">
        <v>0.0</v>
      </c>
      <c r="Q114" s="38">
        <v>0.0</v>
      </c>
      <c r="R114" s="38">
        <v>0.0</v>
      </c>
      <c r="S114" s="38">
        <v>0.0</v>
      </c>
      <c r="T114" s="38">
        <v>0.0</v>
      </c>
      <c r="U114" s="38">
        <v>0.0</v>
      </c>
      <c r="V114" s="38">
        <v>385546.0</v>
      </c>
      <c r="W114" s="38">
        <v>38544.0</v>
      </c>
      <c r="X114" s="38">
        <v>307969.0</v>
      </c>
      <c r="Y114" s="38">
        <v>699011.0</v>
      </c>
      <c r="Z114" s="38">
        <v>1987900.0</v>
      </c>
      <c r="AA114" s="38">
        <v>1191126.0</v>
      </c>
      <c r="AB114" s="38">
        <v>496246.0</v>
      </c>
      <c r="AC114" s="38">
        <v>895037.0</v>
      </c>
      <c r="AD114" s="38">
        <v>72839.0</v>
      </c>
      <c r="AE114" s="38">
        <v>599782.0</v>
      </c>
      <c r="AF114" s="38">
        <v>1254178.0</v>
      </c>
      <c r="AG114" s="38">
        <v>258386.0</v>
      </c>
      <c r="AH114" s="38">
        <v>905371.0</v>
      </c>
      <c r="AI114" s="38">
        <v>294273.0</v>
      </c>
      <c r="AJ114" s="38">
        <v>294273.0</v>
      </c>
      <c r="AK114" s="38">
        <v>1108135.0</v>
      </c>
      <c r="AL114" s="38">
        <v>757882.0</v>
      </c>
      <c r="AM114" s="38">
        <v>114043.0</v>
      </c>
      <c r="AN114" s="38">
        <v>391073.0</v>
      </c>
      <c r="AO114" s="38">
        <v>240342.0</v>
      </c>
      <c r="AP114" s="38">
        <v>178738.0</v>
      </c>
      <c r="AQ114" s="38">
        <v>3.5671634E7</v>
      </c>
      <c r="AR114" s="38">
        <v>0.0</v>
      </c>
      <c r="AT114" s="98">
        <v>1.5492022E7</v>
      </c>
      <c r="AU114" s="38">
        <v>84767.0</v>
      </c>
      <c r="AV114" s="38">
        <v>0.0</v>
      </c>
      <c r="AX114" s="38">
        <v>0.0</v>
      </c>
      <c r="AY114" s="38">
        <v>0.0</v>
      </c>
      <c r="AZ114" s="38">
        <v>125811.0</v>
      </c>
      <c r="BA114" s="38">
        <v>21542.0</v>
      </c>
      <c r="BB114" s="38">
        <v>116662.0</v>
      </c>
      <c r="BC114" s="38">
        <v>145497.0</v>
      </c>
      <c r="BD114" s="38">
        <v>0.0</v>
      </c>
      <c r="BE114" s="38">
        <v>0.0</v>
      </c>
      <c r="BF114" s="38">
        <v>258386.0</v>
      </c>
      <c r="BG114" s="38">
        <v>0.0</v>
      </c>
      <c r="BH114" s="38">
        <v>397145.0</v>
      </c>
      <c r="BI114" s="38">
        <v>23778.0</v>
      </c>
      <c r="BJ114" s="38">
        <v>1413.0</v>
      </c>
      <c r="BK114" s="38">
        <v>32717.0</v>
      </c>
      <c r="BL114" s="38">
        <v>92054.0</v>
      </c>
      <c r="BM114" s="38">
        <v>0.0</v>
      </c>
      <c r="BN114" s="38">
        <v>221169.0</v>
      </c>
      <c r="BO114" s="38">
        <v>0.0</v>
      </c>
      <c r="BP114" s="38">
        <v>0.0</v>
      </c>
      <c r="BQ114" s="38">
        <v>115986.0</v>
      </c>
      <c r="BR114" s="38">
        <v>5443068.0</v>
      </c>
      <c r="BS114" s="38">
        <v>951869.0</v>
      </c>
      <c r="BT114" s="38">
        <v>550179.0</v>
      </c>
      <c r="BU114" s="38">
        <v>286317.0</v>
      </c>
      <c r="BV114" s="38">
        <v>299634.0</v>
      </c>
      <c r="BW114" s="38">
        <v>345044.0</v>
      </c>
      <c r="BX114" s="38">
        <v>297813.0</v>
      </c>
      <c r="BY114" s="38">
        <v>389456.0</v>
      </c>
      <c r="BZ114" s="38">
        <v>394778.0</v>
      </c>
      <c r="CA114" s="38">
        <v>0.0</v>
      </c>
      <c r="CB114" s="38">
        <v>0.0</v>
      </c>
      <c r="CC114" s="38">
        <v>0.0</v>
      </c>
      <c r="CD114" s="38">
        <v>26400.0</v>
      </c>
      <c r="CE114" s="38">
        <v>66800.0</v>
      </c>
      <c r="CF114" s="38">
        <v>0.0</v>
      </c>
      <c r="CG114" s="38">
        <v>0.0</v>
      </c>
      <c r="CH114" s="38">
        <v>51030.0</v>
      </c>
      <c r="CI114" s="38">
        <v>0.0</v>
      </c>
      <c r="CJ114" s="38">
        <v>26016.0</v>
      </c>
    </row>
    <row r="115" ht="15.75" customHeight="1">
      <c r="A115" s="15"/>
      <c r="B115" s="99" t="s">
        <v>303</v>
      </c>
      <c r="C115" s="100">
        <v>453683.0</v>
      </c>
      <c r="D115" s="100">
        <v>315663.0</v>
      </c>
      <c r="E115" s="100">
        <v>0.0</v>
      </c>
      <c r="F115" s="100">
        <v>102748.0</v>
      </c>
      <c r="G115" s="100">
        <v>322502.0</v>
      </c>
      <c r="H115" s="100">
        <v>0.0</v>
      </c>
      <c r="I115" s="100">
        <v>0.0</v>
      </c>
      <c r="J115" s="100">
        <v>281725.0</v>
      </c>
      <c r="K115" s="100">
        <v>214787.0</v>
      </c>
      <c r="L115" s="100">
        <v>238912.0</v>
      </c>
      <c r="M115" s="100">
        <v>151972.0</v>
      </c>
      <c r="N115" s="100">
        <v>80949.0</v>
      </c>
      <c r="O115" s="100">
        <v>228045.0</v>
      </c>
      <c r="P115" s="100">
        <v>122880.0</v>
      </c>
      <c r="Q115" s="100">
        <v>36538.0</v>
      </c>
      <c r="R115" s="100"/>
      <c r="S115" s="101"/>
      <c r="T115" s="101"/>
      <c r="U115" s="101"/>
      <c r="V115" s="101"/>
      <c r="W115" s="101"/>
      <c r="X115" s="101"/>
      <c r="Y115" s="101"/>
      <c r="Z115" s="101"/>
      <c r="AA115" s="101"/>
      <c r="AB115" s="101"/>
      <c r="AC115" s="101"/>
      <c r="AD115" s="101"/>
      <c r="AE115" s="101"/>
      <c r="AF115" s="101"/>
      <c r="AG115" s="101"/>
      <c r="AH115" s="101"/>
      <c r="AI115" s="101"/>
      <c r="AJ115" s="101"/>
      <c r="AK115" s="101"/>
      <c r="AL115" s="101"/>
      <c r="AM115" s="101"/>
      <c r="AN115" s="101"/>
      <c r="AO115" s="101"/>
      <c r="AP115" s="101"/>
      <c r="AQ115" s="101"/>
      <c r="AR115" s="101"/>
      <c r="AS115" s="101"/>
      <c r="AT115" s="101">
        <v>0.0</v>
      </c>
      <c r="AU115" s="101"/>
      <c r="AV115" s="101"/>
      <c r="AW115" s="101"/>
      <c r="AX115" s="101"/>
      <c r="AY115" s="101"/>
      <c r="AZ115" s="101"/>
      <c r="BA115" s="101"/>
      <c r="BB115" s="101"/>
      <c r="BC115" s="101"/>
      <c r="BD115" s="101"/>
      <c r="BE115" s="101"/>
      <c r="BF115" s="101"/>
      <c r="BG115" s="101"/>
      <c r="BH115" s="101"/>
      <c r="BI115" s="101"/>
      <c r="BJ115" s="101"/>
      <c r="BK115" s="101"/>
      <c r="BL115" s="101"/>
      <c r="BM115" s="101"/>
      <c r="BN115" s="101"/>
      <c r="BO115" s="101"/>
      <c r="BP115" s="101"/>
      <c r="BQ115" s="101"/>
      <c r="BR115" s="101"/>
      <c r="BS115" s="101"/>
      <c r="BT115" s="101"/>
      <c r="BU115" s="101"/>
      <c r="BV115" s="101"/>
      <c r="BW115" s="101"/>
      <c r="BX115" s="101"/>
      <c r="BY115" s="101"/>
      <c r="BZ115" s="101"/>
      <c r="CA115" s="101"/>
      <c r="CB115" s="101"/>
      <c r="CC115" s="101"/>
      <c r="CD115" s="101"/>
      <c r="CE115" s="101"/>
      <c r="CF115" s="101"/>
      <c r="CG115" s="101"/>
      <c r="CH115" s="101"/>
      <c r="CI115" s="101"/>
      <c r="CJ115" s="101"/>
    </row>
    <row r="116" ht="15.75" customHeight="1">
      <c r="A116" s="15"/>
      <c r="B116" s="53" t="s">
        <v>304</v>
      </c>
      <c r="C116" s="35">
        <v>229203.0</v>
      </c>
      <c r="D116" s="35">
        <v>2279103.0</v>
      </c>
      <c r="E116" s="35">
        <v>3850.0</v>
      </c>
      <c r="F116" s="35">
        <v>118190.0</v>
      </c>
      <c r="G116" s="35">
        <v>208119.0</v>
      </c>
      <c r="H116" s="35">
        <v>1564654.0</v>
      </c>
      <c r="I116" s="35">
        <v>27504.0</v>
      </c>
      <c r="J116" s="35">
        <v>293234.0</v>
      </c>
      <c r="K116" s="35">
        <v>312510.0</v>
      </c>
      <c r="L116" s="35">
        <v>0.0</v>
      </c>
      <c r="M116" s="35">
        <v>100512.0</v>
      </c>
      <c r="N116" s="35">
        <v>1653780.0</v>
      </c>
      <c r="O116" s="38">
        <v>299938.0</v>
      </c>
      <c r="P116" s="38">
        <v>0.0</v>
      </c>
      <c r="Q116" s="38">
        <v>0.0</v>
      </c>
      <c r="R116" s="38">
        <v>0.0</v>
      </c>
      <c r="S116" s="38">
        <v>0.0</v>
      </c>
      <c r="T116" s="38">
        <v>0.0</v>
      </c>
      <c r="U116" s="38">
        <v>0.0</v>
      </c>
      <c r="V116" s="38">
        <v>322671.0</v>
      </c>
      <c r="W116" s="38">
        <v>110042.0</v>
      </c>
      <c r="X116" s="38">
        <v>307969.0</v>
      </c>
      <c r="Y116" s="38">
        <v>505961.0</v>
      </c>
      <c r="Z116" s="38">
        <v>1198505.0</v>
      </c>
      <c r="AA116" s="38">
        <v>762081.0</v>
      </c>
      <c r="AB116" s="38">
        <v>441226.0</v>
      </c>
      <c r="AC116" s="38">
        <v>474655.0</v>
      </c>
      <c r="AD116" s="38">
        <v>48511.0</v>
      </c>
      <c r="AE116" s="38">
        <v>516924.0</v>
      </c>
      <c r="AF116" s="38">
        <v>876609.0</v>
      </c>
      <c r="AG116" s="38">
        <v>246725.0</v>
      </c>
      <c r="AH116" s="38">
        <v>932944.0</v>
      </c>
      <c r="AI116" s="38">
        <v>283963.0</v>
      </c>
      <c r="AJ116" s="38">
        <v>308861.0</v>
      </c>
      <c r="AK116" s="38">
        <v>722995.0</v>
      </c>
      <c r="AL116" s="38">
        <v>835492.0</v>
      </c>
      <c r="AM116" s="38">
        <v>64823.0</v>
      </c>
      <c r="AN116" s="38">
        <v>325351.0</v>
      </c>
      <c r="AO116" s="38">
        <v>218373.0</v>
      </c>
      <c r="AP116" s="38">
        <v>192691.0</v>
      </c>
      <c r="AQ116" s="38">
        <v>1.8923076E7</v>
      </c>
      <c r="AR116" s="38">
        <v>0.0</v>
      </c>
      <c r="AT116" s="98">
        <v>3583597.0</v>
      </c>
      <c r="AU116" s="38">
        <v>85012.0</v>
      </c>
      <c r="AV116" s="38">
        <v>0.0</v>
      </c>
      <c r="AX116" s="38">
        <v>0.0</v>
      </c>
      <c r="AY116" s="38">
        <v>0.0</v>
      </c>
      <c r="AZ116" s="38">
        <v>89089.0</v>
      </c>
      <c r="BA116" s="38">
        <v>37988.0</v>
      </c>
      <c r="BB116" s="38">
        <v>72835.0</v>
      </c>
      <c r="BC116" s="38">
        <v>149976.0</v>
      </c>
      <c r="BD116" s="38">
        <v>0.0</v>
      </c>
      <c r="BE116" s="38">
        <v>0.0</v>
      </c>
      <c r="BF116" s="38">
        <v>247134.0</v>
      </c>
      <c r="BG116" s="38">
        <v>0.0</v>
      </c>
      <c r="BH116" s="38">
        <v>322671.0</v>
      </c>
      <c r="BI116" s="38">
        <v>53867.0</v>
      </c>
      <c r="BJ116" s="38">
        <v>5330.0</v>
      </c>
      <c r="BK116" s="38">
        <v>29348.0</v>
      </c>
      <c r="BL116" s="38">
        <v>31723.0</v>
      </c>
      <c r="BM116" s="38">
        <v>0.0</v>
      </c>
      <c r="BN116" s="38">
        <v>354539.0</v>
      </c>
      <c r="BO116" s="38">
        <v>0.0</v>
      </c>
      <c r="BP116" s="38">
        <v>0.0</v>
      </c>
      <c r="BQ116" s="38">
        <v>1835108.0</v>
      </c>
      <c r="BR116" s="38">
        <v>3497991.0</v>
      </c>
      <c r="BS116" s="38">
        <v>711857.0</v>
      </c>
      <c r="BT116" s="38">
        <v>279915.0</v>
      </c>
      <c r="BU116" s="38">
        <v>186244.0</v>
      </c>
      <c r="BV116" s="38">
        <v>246034.0</v>
      </c>
      <c r="BW116" s="38">
        <v>115042.0</v>
      </c>
      <c r="BX116" s="38">
        <v>164985.0</v>
      </c>
      <c r="BY116" s="38">
        <v>186904.0</v>
      </c>
      <c r="BZ116" s="38">
        <v>326492.0</v>
      </c>
      <c r="CA116" s="38">
        <v>0.0</v>
      </c>
      <c r="CB116" s="38">
        <v>0.0</v>
      </c>
      <c r="CC116" s="38">
        <v>0.0</v>
      </c>
      <c r="CD116" s="38">
        <v>0.0</v>
      </c>
      <c r="CE116" s="38">
        <v>62687.0</v>
      </c>
      <c r="CF116" s="38">
        <v>0.0</v>
      </c>
      <c r="CG116" s="38">
        <v>0.0</v>
      </c>
      <c r="CH116" s="38">
        <v>64248.0</v>
      </c>
      <c r="CI116" s="38">
        <v>0.0</v>
      </c>
      <c r="CJ116" s="38">
        <v>31861.0</v>
      </c>
    </row>
    <row r="117" ht="15.75" customHeight="1">
      <c r="A117" s="16"/>
      <c r="B117" s="53" t="s">
        <v>305</v>
      </c>
      <c r="C117" s="35">
        <v>0.0</v>
      </c>
      <c r="D117" s="35">
        <v>1506818.0</v>
      </c>
      <c r="E117" s="35">
        <v>41864.0</v>
      </c>
      <c r="F117" s="35">
        <v>17599.0</v>
      </c>
      <c r="G117" s="35">
        <v>0.0</v>
      </c>
      <c r="H117" s="35">
        <v>0.0</v>
      </c>
      <c r="I117" s="35">
        <v>0.0</v>
      </c>
      <c r="J117" s="35">
        <v>0.0</v>
      </c>
      <c r="K117" s="35">
        <v>0.0</v>
      </c>
      <c r="L117" s="35">
        <v>0.0</v>
      </c>
      <c r="M117" s="35">
        <v>0.0</v>
      </c>
      <c r="N117" s="35">
        <v>0.0</v>
      </c>
      <c r="O117" s="38">
        <v>0.0</v>
      </c>
      <c r="P117" s="38">
        <v>0.0</v>
      </c>
      <c r="Q117" s="38">
        <v>21320.0</v>
      </c>
      <c r="R117" s="38">
        <v>0.0</v>
      </c>
      <c r="S117" s="38">
        <v>0.0</v>
      </c>
      <c r="T117" s="38">
        <v>0.0</v>
      </c>
      <c r="U117" s="38">
        <v>0.0</v>
      </c>
      <c r="V117" s="38">
        <v>0.0</v>
      </c>
      <c r="W117" s="38">
        <v>0.0</v>
      </c>
      <c r="X117" s="38">
        <v>0.0</v>
      </c>
      <c r="Y117" s="38">
        <v>154915.0</v>
      </c>
      <c r="Z117" s="38">
        <v>0.0</v>
      </c>
      <c r="AA117" s="38">
        <v>59516.0</v>
      </c>
      <c r="AB117" s="38">
        <v>68504.0</v>
      </c>
      <c r="AC117" s="38">
        <v>0.0</v>
      </c>
      <c r="AD117" s="38">
        <v>0.0</v>
      </c>
      <c r="AE117" s="38">
        <v>0.0</v>
      </c>
      <c r="AF117" s="38">
        <v>0.0</v>
      </c>
      <c r="AG117" s="38">
        <v>0.0</v>
      </c>
      <c r="AH117" s="38">
        <v>0.0</v>
      </c>
      <c r="AI117" s="38">
        <v>0.0</v>
      </c>
      <c r="AJ117" s="38">
        <v>49535.0</v>
      </c>
      <c r="AK117" s="38">
        <v>90316.0</v>
      </c>
      <c r="AL117" s="38">
        <v>193426.0</v>
      </c>
      <c r="AM117" s="38">
        <v>0.0</v>
      </c>
      <c r="AN117" s="38">
        <v>118271.0</v>
      </c>
      <c r="AO117" s="38">
        <v>42897.0</v>
      </c>
      <c r="AP117" s="38">
        <v>51475.0</v>
      </c>
      <c r="AQ117" s="38">
        <v>2.7234307E7</v>
      </c>
      <c r="AR117" s="38">
        <v>0.0</v>
      </c>
      <c r="AT117" s="98">
        <v>1.0360572E7</v>
      </c>
      <c r="AU117" s="38">
        <v>122820.0</v>
      </c>
      <c r="AV117" s="38">
        <v>0.0</v>
      </c>
      <c r="AX117" s="38">
        <v>7395.0</v>
      </c>
      <c r="AY117" s="38">
        <v>35667.0</v>
      </c>
      <c r="AZ117" s="38">
        <v>20390.0</v>
      </c>
      <c r="BA117" s="38">
        <v>3065.0</v>
      </c>
      <c r="BB117" s="38">
        <v>0.0</v>
      </c>
      <c r="BC117" s="38">
        <v>0.0</v>
      </c>
      <c r="BD117" s="38">
        <v>0.0</v>
      </c>
      <c r="BE117" s="38">
        <v>0.0</v>
      </c>
      <c r="BF117" s="38">
        <v>26454.0</v>
      </c>
      <c r="BG117" s="38">
        <v>0.0</v>
      </c>
      <c r="BH117" s="38">
        <v>1481.0</v>
      </c>
      <c r="BI117" s="38">
        <v>20010.0</v>
      </c>
      <c r="BJ117" s="38">
        <v>4004.0</v>
      </c>
      <c r="BK117" s="38">
        <v>44485.0</v>
      </c>
      <c r="BL117" s="38">
        <v>20759.0</v>
      </c>
      <c r="BM117" s="38">
        <v>0.0</v>
      </c>
      <c r="BN117" s="38">
        <v>782205.0</v>
      </c>
      <c r="BO117" s="38">
        <v>0.0</v>
      </c>
      <c r="BP117" s="38">
        <v>0.0</v>
      </c>
      <c r="BQ117" s="38">
        <v>168038.0</v>
      </c>
      <c r="BR117" s="38">
        <v>353428.0</v>
      </c>
      <c r="BS117" s="38">
        <v>328464.0</v>
      </c>
      <c r="BT117" s="38">
        <v>12262.0</v>
      </c>
      <c r="BU117" s="38">
        <v>0.0</v>
      </c>
      <c r="BV117" s="38">
        <v>0.0</v>
      </c>
      <c r="BW117" s="38">
        <v>32745.0</v>
      </c>
      <c r="BX117" s="38">
        <v>1210222.0</v>
      </c>
      <c r="BY117" s="38">
        <v>0.0</v>
      </c>
      <c r="BZ117" s="38">
        <v>52428.0</v>
      </c>
      <c r="CA117" s="38">
        <v>0.0</v>
      </c>
      <c r="CB117" s="38">
        <v>0.0</v>
      </c>
      <c r="CC117" s="38">
        <v>0.0</v>
      </c>
      <c r="CD117" s="38">
        <v>0.0</v>
      </c>
      <c r="CE117" s="38">
        <v>22296.0</v>
      </c>
      <c r="CF117" s="38">
        <v>0.0</v>
      </c>
      <c r="CG117" s="38">
        <v>0.0</v>
      </c>
      <c r="CH117" s="38">
        <v>21142.0</v>
      </c>
      <c r="CI117" s="38">
        <v>0.0</v>
      </c>
      <c r="CJ117" s="38">
        <v>7222.0</v>
      </c>
    </row>
    <row r="118" ht="15.75" customHeight="1">
      <c r="A118" s="8" t="s">
        <v>15</v>
      </c>
      <c r="B118" s="53" t="s">
        <v>306</v>
      </c>
      <c r="C118" s="20"/>
      <c r="D118" s="20"/>
      <c r="E118" s="20"/>
      <c r="F118" s="20"/>
      <c r="G118" s="20"/>
      <c r="H118" s="20"/>
      <c r="I118" s="20"/>
      <c r="J118" s="20"/>
      <c r="K118" s="20"/>
      <c r="L118" s="20"/>
      <c r="M118" s="20"/>
      <c r="N118" s="20"/>
    </row>
    <row r="119" ht="15.75" customHeight="1">
      <c r="A119" s="15"/>
      <c r="B119" s="53" t="s">
        <v>307</v>
      </c>
    </row>
    <row r="120" ht="15.75" customHeight="1">
      <c r="A120" s="15"/>
      <c r="B120" s="53" t="s">
        <v>308</v>
      </c>
    </row>
    <row r="121" ht="15.75" customHeight="1">
      <c r="A121" s="15"/>
      <c r="B121" s="53" t="s">
        <v>309</v>
      </c>
    </row>
    <row r="122" ht="15.75" customHeight="1">
      <c r="A122" s="15"/>
      <c r="B122" s="53" t="s">
        <v>310</v>
      </c>
    </row>
    <row r="123" ht="15.75" customHeight="1">
      <c r="A123" s="15"/>
      <c r="B123" s="53" t="s">
        <v>311</v>
      </c>
    </row>
    <row r="124" ht="15.75" customHeight="1">
      <c r="A124" s="15"/>
      <c r="B124" s="53" t="s">
        <v>312</v>
      </c>
    </row>
    <row r="125" ht="15.75" customHeight="1">
      <c r="A125" s="16"/>
      <c r="B125" s="53" t="s">
        <v>313</v>
      </c>
    </row>
    <row r="126" ht="15.75" customHeight="1">
      <c r="A126" s="8" t="s">
        <v>124</v>
      </c>
      <c r="B126" s="53" t="s">
        <v>314</v>
      </c>
    </row>
    <row r="127" ht="15.75" customHeight="1">
      <c r="A127" s="15"/>
      <c r="B127" s="53" t="s">
        <v>315</v>
      </c>
    </row>
    <row r="128" ht="15.75" customHeight="1">
      <c r="A128" s="15"/>
      <c r="B128" s="53" t="s">
        <v>316</v>
      </c>
    </row>
    <row r="129" ht="15.75" customHeight="1">
      <c r="A129" s="15"/>
      <c r="B129" s="53" t="s">
        <v>317</v>
      </c>
    </row>
    <row r="130" ht="15.75" customHeight="1">
      <c r="A130" s="15"/>
      <c r="B130" s="53" t="s">
        <v>318</v>
      </c>
    </row>
    <row r="131" ht="15.75" customHeight="1">
      <c r="A131" s="15"/>
      <c r="B131" s="53" t="s">
        <v>319</v>
      </c>
    </row>
    <row r="132" ht="15.75" customHeight="1">
      <c r="A132" s="15"/>
      <c r="B132" s="53" t="s">
        <v>320</v>
      </c>
    </row>
    <row r="133" ht="15.75" customHeight="1">
      <c r="A133" s="16"/>
      <c r="B133" s="53" t="s">
        <v>313</v>
      </c>
    </row>
    <row r="134" ht="15.75" customHeight="1">
      <c r="A134" s="8" t="s">
        <v>24</v>
      </c>
      <c r="B134" s="53" t="s">
        <v>321</v>
      </c>
    </row>
    <row r="135" ht="15.75" customHeight="1">
      <c r="A135" s="15"/>
      <c r="B135" s="53" t="s">
        <v>322</v>
      </c>
    </row>
    <row r="136" ht="15.75" customHeight="1">
      <c r="A136" s="15"/>
      <c r="B136" s="53" t="s">
        <v>323</v>
      </c>
    </row>
    <row r="137" ht="15.75" customHeight="1">
      <c r="A137" s="15"/>
      <c r="B137" s="53" t="s">
        <v>324</v>
      </c>
    </row>
    <row r="138" ht="15.75" customHeight="1">
      <c r="A138" s="15"/>
      <c r="B138" s="53" t="s">
        <v>325</v>
      </c>
    </row>
    <row r="139" ht="15.75" customHeight="1">
      <c r="A139" s="15"/>
      <c r="B139" s="53" t="s">
        <v>326</v>
      </c>
    </row>
    <row r="140" ht="15.75" customHeight="1">
      <c r="A140" s="15"/>
      <c r="B140" s="53" t="s">
        <v>327</v>
      </c>
    </row>
    <row r="141" ht="15.75" customHeight="1">
      <c r="A141" s="16"/>
      <c r="B141" s="53" t="s">
        <v>313</v>
      </c>
    </row>
    <row r="142" ht="15.75" customHeight="1">
      <c r="A142" s="8" t="s">
        <v>33</v>
      </c>
      <c r="B142" s="53" t="s">
        <v>328</v>
      </c>
      <c r="C142" s="38">
        <v>68392.0</v>
      </c>
      <c r="D142" s="38">
        <v>1627694.0</v>
      </c>
      <c r="E142" s="38">
        <v>139268.0</v>
      </c>
      <c r="F142" s="38">
        <v>20840.0</v>
      </c>
      <c r="G142" s="38">
        <v>0.0</v>
      </c>
      <c r="H142" s="38">
        <v>0.0</v>
      </c>
      <c r="I142" s="38">
        <v>0.0</v>
      </c>
      <c r="J142" s="38">
        <v>98234.0</v>
      </c>
      <c r="K142" s="38">
        <v>121762.0</v>
      </c>
      <c r="L142" s="38">
        <v>119574.0</v>
      </c>
      <c r="M142" s="38">
        <v>38992.0</v>
      </c>
      <c r="N142" s="38">
        <v>77915.0</v>
      </c>
      <c r="O142" s="38">
        <v>189281.0</v>
      </c>
      <c r="P142" s="38">
        <v>60283.0</v>
      </c>
      <c r="Q142" s="38">
        <v>62250.0</v>
      </c>
      <c r="R142" s="38">
        <v>0.0</v>
      </c>
      <c r="S142" s="38">
        <v>0.0</v>
      </c>
      <c r="T142" s="38">
        <v>0.0</v>
      </c>
      <c r="U142" s="38">
        <v>0.0</v>
      </c>
      <c r="V142" s="38">
        <v>77512.0</v>
      </c>
      <c r="W142" s="38">
        <v>16406.0</v>
      </c>
      <c r="X142" s="38">
        <v>77747.0</v>
      </c>
      <c r="Y142" s="38">
        <v>46340.0</v>
      </c>
      <c r="Z142" s="38">
        <v>1097382.0</v>
      </c>
      <c r="AA142" s="38">
        <v>237831.0</v>
      </c>
      <c r="AB142" s="38">
        <v>99681.0</v>
      </c>
      <c r="AC142" s="38">
        <v>1135154.0</v>
      </c>
      <c r="AD142" s="38">
        <v>0.0</v>
      </c>
      <c r="AE142" s="38">
        <v>314702.0</v>
      </c>
      <c r="AF142" s="38">
        <v>450916.0</v>
      </c>
      <c r="AG142" s="38">
        <v>19440.0</v>
      </c>
      <c r="AH142" s="38">
        <v>245641.0</v>
      </c>
      <c r="AI142" s="38">
        <v>68870.0</v>
      </c>
      <c r="AJ142" s="38">
        <v>75910.0</v>
      </c>
      <c r="AK142" s="38">
        <v>225138.0</v>
      </c>
      <c r="AL142" s="98">
        <f>272746+34094</f>
        <v>306840</v>
      </c>
      <c r="AM142" s="98">
        <f>43142</f>
        <v>43142</v>
      </c>
      <c r="AN142" s="38">
        <v>209230.0</v>
      </c>
      <c r="AO142" s="38">
        <v>67006.0</v>
      </c>
      <c r="AP142" s="38">
        <v>70756.0</v>
      </c>
      <c r="AQ142" s="38">
        <v>1.3620088E7</v>
      </c>
      <c r="AR142" s="38">
        <v>92555.0</v>
      </c>
      <c r="AT142" s="98">
        <v>3812990.0</v>
      </c>
      <c r="AU142" s="38">
        <v>87740.0</v>
      </c>
      <c r="AV142" s="38">
        <v>106949.0</v>
      </c>
      <c r="AX142" s="38">
        <v>228316.0</v>
      </c>
      <c r="AY142" s="38">
        <v>643895.0</v>
      </c>
      <c r="AZ142" s="38">
        <v>49239.0</v>
      </c>
      <c r="BA142" s="38">
        <v>97791.0</v>
      </c>
      <c r="BB142" s="38">
        <v>86143.0</v>
      </c>
      <c r="BC142" s="38">
        <v>196419.0</v>
      </c>
      <c r="BD142" s="38">
        <v>520134.0</v>
      </c>
      <c r="BE142" s="38">
        <v>0.0</v>
      </c>
      <c r="BF142" s="38">
        <v>72590.0</v>
      </c>
      <c r="BG142" s="38">
        <v>0.0</v>
      </c>
      <c r="BH142" s="38">
        <v>53145.0</v>
      </c>
      <c r="BI142" s="38">
        <v>10445.0</v>
      </c>
      <c r="BJ142" s="38">
        <v>0.0</v>
      </c>
      <c r="BK142" s="38">
        <v>32601.0</v>
      </c>
      <c r="BL142" s="38">
        <v>40854.0</v>
      </c>
      <c r="BM142" s="38">
        <v>0.0</v>
      </c>
      <c r="BN142" s="38">
        <v>207081.0</v>
      </c>
      <c r="BO142" s="38">
        <v>0.0</v>
      </c>
      <c r="BP142" s="38">
        <v>0.0</v>
      </c>
      <c r="BQ142" s="38">
        <v>507804.0</v>
      </c>
      <c r="BR142" s="38">
        <v>1148754.0</v>
      </c>
      <c r="BS142" s="38">
        <v>421515.0</v>
      </c>
      <c r="BT142" s="38">
        <v>34588.0</v>
      </c>
      <c r="BU142" s="38">
        <v>0.0</v>
      </c>
      <c r="BV142" s="38">
        <v>40574.0</v>
      </c>
      <c r="BW142" s="38">
        <v>60505.0</v>
      </c>
      <c r="BX142" s="38">
        <v>26257.0</v>
      </c>
      <c r="BY142" s="38">
        <v>10183.0</v>
      </c>
      <c r="BZ142" s="38">
        <v>148744.0</v>
      </c>
      <c r="CA142" s="38">
        <v>0.0</v>
      </c>
      <c r="CB142" s="38">
        <v>0.0</v>
      </c>
      <c r="CC142" s="38">
        <v>0.0</v>
      </c>
      <c r="CD142" s="38">
        <v>15395.0</v>
      </c>
      <c r="CE142" s="98">
        <f>30122+18763</f>
        <v>48885</v>
      </c>
      <c r="CF142" s="38">
        <v>0.0</v>
      </c>
      <c r="CG142" s="38">
        <v>0.0</v>
      </c>
      <c r="CH142" s="38">
        <v>26910.0</v>
      </c>
      <c r="CI142" s="38">
        <v>31980.0</v>
      </c>
      <c r="CJ142" s="38">
        <v>0.0</v>
      </c>
    </row>
    <row r="143" ht="15.75" customHeight="1">
      <c r="A143" s="15"/>
      <c r="B143" s="53" t="s">
        <v>329</v>
      </c>
      <c r="C143" s="38">
        <v>131777.0</v>
      </c>
      <c r="D143" s="38">
        <v>1306985.0</v>
      </c>
      <c r="E143" s="38">
        <v>99427.0</v>
      </c>
      <c r="F143" s="38">
        <v>13622.0</v>
      </c>
      <c r="G143" s="38">
        <v>0.0</v>
      </c>
      <c r="H143" s="38">
        <v>0.0</v>
      </c>
      <c r="I143" s="38">
        <v>0.0</v>
      </c>
      <c r="J143" s="38">
        <v>145079.0</v>
      </c>
      <c r="K143" s="38">
        <v>239410.0</v>
      </c>
      <c r="L143" s="38">
        <v>188599.0</v>
      </c>
      <c r="M143" s="38">
        <v>60167.0</v>
      </c>
      <c r="N143" s="38">
        <v>111675.0</v>
      </c>
      <c r="O143" s="38">
        <v>299990.0</v>
      </c>
      <c r="P143" s="38">
        <v>97776.0</v>
      </c>
      <c r="Q143" s="38">
        <v>114359.0</v>
      </c>
      <c r="R143" s="38">
        <v>0.0</v>
      </c>
      <c r="S143" s="38">
        <v>0.0</v>
      </c>
      <c r="T143" s="38">
        <v>0.0</v>
      </c>
      <c r="U143" s="38">
        <v>0.0</v>
      </c>
      <c r="V143" s="38">
        <v>61586.0</v>
      </c>
      <c r="W143" s="38">
        <v>25343.0</v>
      </c>
      <c r="X143" s="38">
        <v>85224.0</v>
      </c>
      <c r="Y143" s="38">
        <v>31665.0</v>
      </c>
      <c r="Z143" s="38">
        <v>1126656.0</v>
      </c>
      <c r="AA143" s="38">
        <v>310248.0</v>
      </c>
      <c r="AB143" s="38">
        <v>127497.0</v>
      </c>
      <c r="AC143" s="38">
        <v>1752193.0</v>
      </c>
      <c r="AD143" s="38">
        <v>0.0</v>
      </c>
      <c r="AE143" s="38">
        <v>14928.0</v>
      </c>
      <c r="AF143" s="38">
        <v>576858.0</v>
      </c>
      <c r="AG143" s="38">
        <v>38121.0</v>
      </c>
      <c r="AH143" s="38">
        <v>170419.0</v>
      </c>
      <c r="AI143" s="38">
        <v>98148.0</v>
      </c>
      <c r="AJ143" s="38">
        <v>73413.0</v>
      </c>
      <c r="AK143" s="38">
        <v>300415.0</v>
      </c>
      <c r="AL143" s="98">
        <f>75593+363603</f>
        <v>439196</v>
      </c>
      <c r="AM143" s="98">
        <f>39367</f>
        <v>39367</v>
      </c>
      <c r="AN143" s="38">
        <v>248257.0</v>
      </c>
      <c r="AO143" s="38">
        <v>89360.0</v>
      </c>
      <c r="AP143" s="38">
        <v>75826.0</v>
      </c>
      <c r="AQ143" s="38">
        <v>2.295977E7</v>
      </c>
      <c r="AR143" s="38">
        <v>103436.0</v>
      </c>
      <c r="AT143" s="98">
        <v>6588947.0</v>
      </c>
      <c r="AU143" s="38">
        <v>74109.0</v>
      </c>
      <c r="AV143" s="38">
        <v>79737.0</v>
      </c>
      <c r="AX143" s="38">
        <v>215527.0</v>
      </c>
      <c r="AY143" s="38">
        <v>676027.0</v>
      </c>
      <c r="AZ143" s="38">
        <v>45445.0</v>
      </c>
      <c r="BA143" s="38">
        <v>131229.0</v>
      </c>
      <c r="BB143" s="38">
        <v>132227.0</v>
      </c>
      <c r="BC143" s="38">
        <v>192720.0</v>
      </c>
      <c r="BD143" s="38">
        <v>539686.0</v>
      </c>
      <c r="BE143" s="38">
        <v>20316.0</v>
      </c>
      <c r="BF143" s="38">
        <v>64852.0</v>
      </c>
      <c r="BG143" s="38">
        <v>0.0</v>
      </c>
      <c r="BH143" s="38">
        <v>118722.0</v>
      </c>
      <c r="BI143" s="38">
        <v>17276.0</v>
      </c>
      <c r="BJ143" s="38">
        <v>0.0</v>
      </c>
      <c r="BK143" s="38">
        <v>29097.0</v>
      </c>
      <c r="BL143" s="38">
        <v>45522.0</v>
      </c>
      <c r="BM143" s="38">
        <v>0.0</v>
      </c>
      <c r="BN143" s="38">
        <v>0.0</v>
      </c>
      <c r="BO143" s="38">
        <v>0.0</v>
      </c>
      <c r="BP143" s="38">
        <v>0.0</v>
      </c>
      <c r="BQ143" s="38">
        <v>499965.0</v>
      </c>
      <c r="BR143" s="38">
        <v>1261340.0</v>
      </c>
      <c r="BS143" s="38">
        <v>479274.0</v>
      </c>
      <c r="BT143" s="38">
        <v>61139.0</v>
      </c>
      <c r="BU143" s="38">
        <v>0.0</v>
      </c>
      <c r="BV143" s="38">
        <v>49382.0</v>
      </c>
      <c r="BW143" s="38">
        <v>60255.0</v>
      </c>
      <c r="BX143" s="38">
        <v>44343.0</v>
      </c>
      <c r="BY143" s="38">
        <v>24004.0</v>
      </c>
      <c r="BZ143" s="38">
        <v>146058.0</v>
      </c>
      <c r="CA143" s="38">
        <v>0.0</v>
      </c>
      <c r="CB143" s="38">
        <v>0.0</v>
      </c>
      <c r="CC143" s="38">
        <v>0.0</v>
      </c>
      <c r="CD143" s="38">
        <v>15811.0</v>
      </c>
      <c r="CE143" s="98">
        <f>34080+31159</f>
        <v>65239</v>
      </c>
      <c r="CF143" s="38">
        <v>0.0</v>
      </c>
      <c r="CG143" s="38">
        <v>0.0</v>
      </c>
      <c r="CH143" s="38">
        <v>50693.0</v>
      </c>
      <c r="CI143" s="38">
        <v>16081.0</v>
      </c>
      <c r="CJ143" s="38">
        <v>0.0</v>
      </c>
    </row>
    <row r="144" ht="15.75" customHeight="1">
      <c r="A144" s="15"/>
      <c r="B144" s="53" t="s">
        <v>330</v>
      </c>
      <c r="C144" s="38">
        <v>191296.0</v>
      </c>
      <c r="D144" s="38">
        <v>1440205.0</v>
      </c>
      <c r="E144" s="38">
        <v>114532.0</v>
      </c>
      <c r="F144" s="38">
        <v>33863.0</v>
      </c>
      <c r="G144" s="38">
        <v>0.0</v>
      </c>
      <c r="H144" s="38">
        <v>0.0</v>
      </c>
      <c r="I144" s="38">
        <v>0.0</v>
      </c>
      <c r="J144" s="38">
        <v>222221.0</v>
      </c>
      <c r="K144" s="38">
        <v>216034.0</v>
      </c>
      <c r="L144" s="38">
        <v>251763.0</v>
      </c>
      <c r="M144" s="38">
        <v>138444.0</v>
      </c>
      <c r="N144" s="38">
        <v>189197.0</v>
      </c>
      <c r="O144" s="38">
        <v>747230.0</v>
      </c>
      <c r="P144" s="38">
        <v>150319.0</v>
      </c>
      <c r="Q144" s="38">
        <v>210260.0</v>
      </c>
      <c r="R144" s="38">
        <v>0.0</v>
      </c>
      <c r="S144" s="38">
        <v>0.0</v>
      </c>
      <c r="T144" s="38">
        <v>0.0</v>
      </c>
      <c r="U144" s="38">
        <v>0.0</v>
      </c>
      <c r="V144" s="38">
        <v>216453.0</v>
      </c>
      <c r="W144" s="38">
        <v>60115.0</v>
      </c>
      <c r="X144" s="38">
        <v>120645.0</v>
      </c>
      <c r="Y144" s="38">
        <v>97656.0</v>
      </c>
      <c r="Z144" s="38">
        <v>829312.0</v>
      </c>
      <c r="AA144" s="38">
        <v>327732.0</v>
      </c>
      <c r="AB144" s="38">
        <v>142118.0</v>
      </c>
      <c r="AC144" s="38">
        <v>1293425.0</v>
      </c>
      <c r="AD144" s="38">
        <v>0.0</v>
      </c>
      <c r="AE144" s="38">
        <v>292459.0</v>
      </c>
      <c r="AF144" s="38">
        <v>504702.0</v>
      </c>
      <c r="AG144" s="38">
        <v>39091.0</v>
      </c>
      <c r="AH144" s="38">
        <v>312399.0</v>
      </c>
      <c r="AI144" s="38">
        <v>115074.0</v>
      </c>
      <c r="AJ144" s="38">
        <v>81137.0</v>
      </c>
      <c r="AK144" s="38">
        <v>328646.0</v>
      </c>
      <c r="AL144" s="98">
        <f>341075+93338</f>
        <v>434413</v>
      </c>
      <c r="AM144" s="98">
        <f>22587+53387</f>
        <v>75974</v>
      </c>
      <c r="AN144" s="38">
        <v>247123.0</v>
      </c>
      <c r="AO144" s="38">
        <v>128133.0</v>
      </c>
      <c r="AP144" s="38">
        <v>75987.0</v>
      </c>
      <c r="AQ144" s="38">
        <v>1.0484282E7</v>
      </c>
      <c r="AR144" s="38">
        <v>34998.0</v>
      </c>
      <c r="AT144" s="98">
        <v>2707964.0</v>
      </c>
      <c r="AU144" s="38">
        <v>70261.0</v>
      </c>
      <c r="AV144" s="38">
        <v>68055.0</v>
      </c>
      <c r="AX144" s="38">
        <v>187685.0</v>
      </c>
      <c r="AY144" s="38">
        <v>631282.0</v>
      </c>
      <c r="AZ144" s="38">
        <v>43441.0</v>
      </c>
      <c r="BA144" s="38">
        <v>142324.0</v>
      </c>
      <c r="BB144" s="38">
        <v>155177.0</v>
      </c>
      <c r="BC144" s="38">
        <v>168565.0</v>
      </c>
      <c r="BD144" s="38">
        <v>538680.0</v>
      </c>
      <c r="BE144" s="38">
        <v>13163.0</v>
      </c>
      <c r="BF144" s="38">
        <v>80894.0</v>
      </c>
      <c r="BG144" s="38">
        <v>0.0</v>
      </c>
      <c r="BH144" s="38">
        <v>193303.0</v>
      </c>
      <c r="BI144" s="38">
        <v>15650.0</v>
      </c>
      <c r="BJ144" s="38">
        <v>0.0</v>
      </c>
      <c r="BK144" s="38">
        <v>27340.0</v>
      </c>
      <c r="BL144" s="38">
        <v>53633.0</v>
      </c>
      <c r="BM144" s="38">
        <v>0.0</v>
      </c>
      <c r="BN144" s="38">
        <v>127568.0</v>
      </c>
      <c r="BO144" s="38">
        <v>0.0</v>
      </c>
      <c r="BP144" s="38">
        <v>0.0</v>
      </c>
      <c r="BQ144" s="38">
        <v>561064.0</v>
      </c>
      <c r="BR144" s="38">
        <v>1553056.0</v>
      </c>
      <c r="BS144" s="38">
        <v>450531.0</v>
      </c>
      <c r="BT144" s="38">
        <v>107811.0</v>
      </c>
      <c r="BU144" s="38">
        <v>0.0</v>
      </c>
      <c r="BV144" s="38">
        <v>79829.0</v>
      </c>
      <c r="BW144" s="38">
        <v>81749.0</v>
      </c>
      <c r="BX144" s="38">
        <v>12156.0</v>
      </c>
      <c r="BY144" s="38">
        <v>25714.0</v>
      </c>
      <c r="BZ144" s="38">
        <v>158350.0</v>
      </c>
      <c r="CA144" s="38">
        <v>0.0</v>
      </c>
      <c r="CB144" s="38">
        <v>0.0</v>
      </c>
      <c r="CC144" s="38">
        <v>0.0</v>
      </c>
      <c r="CD144" s="38">
        <v>0.0</v>
      </c>
      <c r="CE144" s="98">
        <f>34522+24553</f>
        <v>59075</v>
      </c>
      <c r="CF144" s="38">
        <v>0.0</v>
      </c>
      <c r="CG144" s="38">
        <v>0.0</v>
      </c>
      <c r="CH144" s="38">
        <v>26656.0</v>
      </c>
      <c r="CI144" s="38">
        <v>10457.0</v>
      </c>
      <c r="CJ144" s="38">
        <v>0.0</v>
      </c>
    </row>
    <row r="145" ht="15.75" customHeight="1">
      <c r="A145" s="15"/>
      <c r="B145" s="53" t="s">
        <v>331</v>
      </c>
      <c r="C145" s="38">
        <v>162206.0</v>
      </c>
      <c r="D145" s="38">
        <v>1627694.0</v>
      </c>
      <c r="E145" s="38">
        <v>193628.0</v>
      </c>
      <c r="F145" s="38">
        <v>71689.0</v>
      </c>
      <c r="G145" s="38">
        <v>0.0</v>
      </c>
      <c r="H145" s="38">
        <v>0.0</v>
      </c>
      <c r="I145" s="38">
        <v>0.0</v>
      </c>
      <c r="J145" s="38">
        <v>454032.0</v>
      </c>
      <c r="K145" s="38">
        <v>371511.0</v>
      </c>
      <c r="L145" s="38">
        <v>487812.0</v>
      </c>
      <c r="M145" s="38">
        <v>307588.0</v>
      </c>
      <c r="N145" s="38">
        <v>306606.0</v>
      </c>
      <c r="O145" s="38">
        <v>1220448.0</v>
      </c>
      <c r="P145" s="38">
        <v>350562.0</v>
      </c>
      <c r="Q145" s="38">
        <v>528598.0</v>
      </c>
      <c r="R145" s="38">
        <v>0.0</v>
      </c>
      <c r="S145" s="38">
        <v>0.0</v>
      </c>
      <c r="T145" s="38">
        <v>0.0</v>
      </c>
      <c r="U145" s="38">
        <v>0.0</v>
      </c>
      <c r="V145" s="38">
        <v>569888.0</v>
      </c>
      <c r="W145" s="38">
        <v>120587.0</v>
      </c>
      <c r="X145" s="38">
        <v>115116.0</v>
      </c>
      <c r="Y145" s="38">
        <v>75843.0</v>
      </c>
      <c r="Z145" s="38">
        <v>1130923.0</v>
      </c>
      <c r="AA145" s="38">
        <v>392627.0</v>
      </c>
      <c r="AB145" s="38">
        <v>201298.0</v>
      </c>
      <c r="AC145" s="38">
        <v>2262036.0</v>
      </c>
      <c r="AD145" s="38">
        <v>289883.0</v>
      </c>
      <c r="AE145" s="38">
        <v>289883.0</v>
      </c>
      <c r="AF145" s="38">
        <v>664596.0</v>
      </c>
      <c r="AG145" s="38">
        <v>100352.0</v>
      </c>
      <c r="AH145" s="38">
        <v>510107.0</v>
      </c>
      <c r="AI145" s="38">
        <v>366883.0</v>
      </c>
      <c r="AJ145" s="38">
        <v>231348.0</v>
      </c>
      <c r="AK145" s="38">
        <v>742647.0</v>
      </c>
      <c r="AL145" s="98">
        <f>738182+181984</f>
        <v>920166</v>
      </c>
      <c r="AM145" s="98">
        <f>212716+77455</f>
        <v>290171</v>
      </c>
      <c r="AN145" s="38">
        <v>431539.0</v>
      </c>
      <c r="AO145" s="38">
        <v>239727.0</v>
      </c>
      <c r="AP145" s="38">
        <v>226594.0</v>
      </c>
      <c r="AQ145" s="38">
        <v>1.8745351E7</v>
      </c>
      <c r="AR145" s="38">
        <v>66674.0</v>
      </c>
      <c r="AT145" s="98">
        <v>6151413.0</v>
      </c>
      <c r="AU145" s="38">
        <v>72329.0</v>
      </c>
      <c r="AV145" s="38">
        <v>64347.0</v>
      </c>
      <c r="AX145" s="38">
        <v>253494.0</v>
      </c>
      <c r="AY145" s="38">
        <v>691073.0</v>
      </c>
      <c r="AZ145" s="38">
        <v>188114.0</v>
      </c>
      <c r="BA145" s="38">
        <v>227609.0</v>
      </c>
      <c r="BB145" s="38">
        <v>115262.0</v>
      </c>
      <c r="BC145" s="38">
        <v>206030.0</v>
      </c>
      <c r="BD145" s="38">
        <v>294991.0</v>
      </c>
      <c r="BE145" s="38">
        <v>0.0</v>
      </c>
      <c r="BF145" s="38">
        <v>192074.0</v>
      </c>
      <c r="BG145" s="38">
        <v>0.0</v>
      </c>
      <c r="BH145" s="38">
        <v>621843.0</v>
      </c>
      <c r="BI145" s="38">
        <v>24136.0</v>
      </c>
      <c r="BJ145" s="38">
        <v>0.0</v>
      </c>
      <c r="BK145" s="38">
        <v>28661.0</v>
      </c>
      <c r="BL145" s="38">
        <v>48959.0</v>
      </c>
      <c r="BM145" s="38">
        <v>0.0</v>
      </c>
      <c r="BN145" s="38">
        <v>74954.0</v>
      </c>
      <c r="BO145" s="38">
        <v>0.0</v>
      </c>
      <c r="BP145" s="38">
        <v>0.0</v>
      </c>
      <c r="BQ145" s="38">
        <v>941558.0</v>
      </c>
      <c r="BR145" s="38">
        <v>2282529.0</v>
      </c>
      <c r="BS145" s="38">
        <v>568541.0</v>
      </c>
      <c r="BT145" s="38">
        <v>165149.0</v>
      </c>
      <c r="BU145" s="38">
        <v>0.0</v>
      </c>
      <c r="BV145" s="38">
        <v>94258.0</v>
      </c>
      <c r="BW145" s="38">
        <v>99658.0</v>
      </c>
      <c r="BX145" s="38">
        <v>58556.0</v>
      </c>
      <c r="BY145" s="38">
        <v>66667.0</v>
      </c>
      <c r="BZ145" s="38">
        <v>280341.0</v>
      </c>
      <c r="CA145" s="38">
        <v>0.0</v>
      </c>
      <c r="CB145" s="38">
        <v>0.0</v>
      </c>
      <c r="CC145" s="38">
        <v>0.0</v>
      </c>
      <c r="CD145" s="38">
        <v>0.0</v>
      </c>
      <c r="CE145" s="98">
        <f>44799+24024</f>
        <v>68823</v>
      </c>
      <c r="CF145" s="38">
        <v>0.0</v>
      </c>
      <c r="CG145" s="38">
        <v>0.0</v>
      </c>
      <c r="CH145" s="38">
        <v>27253.0</v>
      </c>
      <c r="CI145" s="38">
        <v>0.0</v>
      </c>
      <c r="CJ145" s="38">
        <v>0.0</v>
      </c>
    </row>
    <row r="146" ht="15.75" customHeight="1">
      <c r="A146" s="15"/>
      <c r="B146" s="53" t="s">
        <v>332</v>
      </c>
      <c r="C146" s="38">
        <v>248946.0</v>
      </c>
      <c r="D146" s="38">
        <v>1713048.0</v>
      </c>
      <c r="E146" s="38">
        <v>124020.0</v>
      </c>
      <c r="F146" s="38">
        <v>50134.0</v>
      </c>
      <c r="G146" s="38">
        <v>0.0</v>
      </c>
      <c r="H146" s="38">
        <v>0.0</v>
      </c>
      <c r="I146" s="38">
        <v>0.0</v>
      </c>
      <c r="J146" s="38">
        <v>252222.0</v>
      </c>
      <c r="K146" s="38">
        <v>316897.0</v>
      </c>
      <c r="L146" s="38">
        <v>348944.0</v>
      </c>
      <c r="M146" s="38">
        <v>252950.0</v>
      </c>
      <c r="N146" s="38">
        <v>246690.0</v>
      </c>
      <c r="O146" s="38">
        <v>886614.0</v>
      </c>
      <c r="P146" s="38">
        <v>179679.0</v>
      </c>
      <c r="Q146" s="38">
        <v>240375.0</v>
      </c>
      <c r="R146" s="38">
        <v>0.0</v>
      </c>
      <c r="S146" s="38">
        <v>0.0</v>
      </c>
      <c r="T146" s="38">
        <v>0.0</v>
      </c>
      <c r="U146" s="38">
        <v>0.0</v>
      </c>
      <c r="V146" s="38">
        <v>405041.0</v>
      </c>
      <c r="W146" s="38">
        <v>91978.0</v>
      </c>
      <c r="X146" s="38">
        <v>106739.0</v>
      </c>
      <c r="Y146" s="38">
        <v>29801.0</v>
      </c>
      <c r="Z146" s="38">
        <v>944682.0</v>
      </c>
      <c r="AA146" s="38">
        <v>377488.0</v>
      </c>
      <c r="AB146" s="38">
        <v>159316.0</v>
      </c>
      <c r="AC146" s="38">
        <v>1549917.0</v>
      </c>
      <c r="AD146" s="38">
        <v>102431.0</v>
      </c>
      <c r="AE146" s="38">
        <v>102431.0</v>
      </c>
      <c r="AF146" s="38">
        <v>558067.0</v>
      </c>
      <c r="AG146" s="38">
        <v>47901.0</v>
      </c>
      <c r="AH146" s="38">
        <v>426795.0</v>
      </c>
      <c r="AI146" s="38">
        <v>163018.0</v>
      </c>
      <c r="AJ146" s="38">
        <v>129750.0</v>
      </c>
      <c r="AK146" s="38">
        <v>429760.0</v>
      </c>
      <c r="AL146" s="98">
        <f>468745+65504</f>
        <v>534249</v>
      </c>
      <c r="AM146" s="98">
        <f>123620+31752</f>
        <v>155372</v>
      </c>
      <c r="AN146" s="38">
        <v>299826.0</v>
      </c>
      <c r="AO146" s="38">
        <v>138339.0</v>
      </c>
      <c r="AP146" s="38">
        <v>134337.0</v>
      </c>
      <c r="AQ146" s="38">
        <v>1.3630938E7</v>
      </c>
      <c r="AR146" s="38">
        <v>56522.0</v>
      </c>
      <c r="AT146" s="98">
        <v>5576066.0</v>
      </c>
      <c r="AU146" s="38">
        <v>61853.0</v>
      </c>
      <c r="AV146" s="38">
        <v>88933.0</v>
      </c>
      <c r="AX146" s="38">
        <v>225879.0</v>
      </c>
      <c r="AY146" s="38">
        <v>598566.0</v>
      </c>
      <c r="AZ146" s="38">
        <v>126151.0</v>
      </c>
      <c r="BA146" s="38">
        <v>214001.0</v>
      </c>
      <c r="BB146" s="38">
        <v>176606.0</v>
      </c>
      <c r="BC146" s="38">
        <v>233529.0</v>
      </c>
      <c r="BD146" s="38">
        <v>590006.0</v>
      </c>
      <c r="BE146" s="38">
        <v>0.0</v>
      </c>
      <c r="BF146" s="38">
        <v>134735.0</v>
      </c>
      <c r="BG146" s="38">
        <v>0.0</v>
      </c>
      <c r="BH146" s="38">
        <v>390066.0</v>
      </c>
      <c r="BI146" s="38">
        <v>21536.0</v>
      </c>
      <c r="BJ146" s="38">
        <v>0.0</v>
      </c>
      <c r="BK146" s="38">
        <v>27713.0</v>
      </c>
      <c r="BL146" s="38">
        <v>42699.0</v>
      </c>
      <c r="BM146" s="38">
        <v>0.0</v>
      </c>
      <c r="BN146" s="38">
        <v>251434.0</v>
      </c>
      <c r="BO146" s="38">
        <v>0.0</v>
      </c>
      <c r="BP146" s="38">
        <v>0.0</v>
      </c>
      <c r="BQ146" s="38">
        <v>659123.0</v>
      </c>
      <c r="BR146" s="38">
        <v>1692412.0</v>
      </c>
      <c r="BS146" s="38">
        <v>466942.0</v>
      </c>
      <c r="BT146" s="38">
        <v>88780.0</v>
      </c>
      <c r="BU146" s="38">
        <v>0.0</v>
      </c>
      <c r="BV146" s="38">
        <v>100692.0</v>
      </c>
      <c r="BW146" s="38">
        <v>73407.0</v>
      </c>
      <c r="BX146" s="38">
        <v>32758.0</v>
      </c>
      <c r="BY146" s="38">
        <v>26783.0</v>
      </c>
      <c r="BZ146" s="38">
        <v>216171.0</v>
      </c>
      <c r="CA146" s="38">
        <v>0.0</v>
      </c>
      <c r="CB146" s="38">
        <v>0.0</v>
      </c>
      <c r="CC146" s="38">
        <v>0.0</v>
      </c>
      <c r="CD146" s="38">
        <v>14962.0</v>
      </c>
      <c r="CE146" s="98">
        <f>33917+28949</f>
        <v>62866</v>
      </c>
      <c r="CF146" s="38">
        <v>0.0</v>
      </c>
      <c r="CG146" s="38">
        <v>0.0</v>
      </c>
      <c r="CH146" s="38">
        <v>26918.0</v>
      </c>
      <c r="CI146" s="38">
        <v>0.0</v>
      </c>
      <c r="CJ146" s="38">
        <v>0.0</v>
      </c>
    </row>
    <row r="147" ht="15.75" customHeight="1">
      <c r="A147" s="15"/>
      <c r="B147" s="53" t="s">
        <v>333</v>
      </c>
      <c r="C147" s="38">
        <v>236721.0</v>
      </c>
      <c r="D147" s="38">
        <v>1412908.0</v>
      </c>
      <c r="E147" s="38">
        <v>79679.0</v>
      </c>
      <c r="F147" s="38">
        <v>31367.0</v>
      </c>
      <c r="G147" s="38">
        <v>0.0</v>
      </c>
      <c r="H147" s="38">
        <v>0.0</v>
      </c>
      <c r="I147" s="38">
        <v>0.0</v>
      </c>
      <c r="J147" s="38">
        <v>243458.0</v>
      </c>
      <c r="K147" s="38">
        <v>314199.0</v>
      </c>
      <c r="L147" s="38">
        <v>300997.0</v>
      </c>
      <c r="M147" s="38">
        <v>228758.0</v>
      </c>
      <c r="N147" s="38">
        <v>210467.0</v>
      </c>
      <c r="O147" s="38">
        <v>1020997.0</v>
      </c>
      <c r="P147" s="38">
        <v>88804.0</v>
      </c>
      <c r="Q147" s="38">
        <v>180508.0</v>
      </c>
      <c r="R147" s="38">
        <v>0.0</v>
      </c>
      <c r="S147" s="38">
        <v>0.0</v>
      </c>
      <c r="T147" s="38">
        <v>0.0</v>
      </c>
      <c r="U147" s="38">
        <v>0.0</v>
      </c>
      <c r="V147" s="38">
        <v>236856.0</v>
      </c>
      <c r="W147" s="38">
        <v>84481.0</v>
      </c>
      <c r="X147" s="38">
        <v>178287.0</v>
      </c>
      <c r="Y147" s="38">
        <v>179520.0</v>
      </c>
      <c r="Z147" s="38">
        <v>973896.0</v>
      </c>
      <c r="AA147" s="38">
        <v>430871.0</v>
      </c>
      <c r="AB147" s="38">
        <v>141491.0</v>
      </c>
      <c r="AC147" s="38">
        <v>1381999.0</v>
      </c>
      <c r="AD147" s="38">
        <v>107959.0</v>
      </c>
      <c r="AE147" s="38">
        <v>107959.0</v>
      </c>
      <c r="AF147" s="38">
        <v>578319.0</v>
      </c>
      <c r="AG147" s="38">
        <v>56668.0</v>
      </c>
      <c r="AH147" s="38">
        <v>346490.0</v>
      </c>
      <c r="AI147" s="38">
        <v>99122.0</v>
      </c>
      <c r="AJ147" s="38">
        <v>70937.0</v>
      </c>
      <c r="AK147" s="38">
        <v>363026.0</v>
      </c>
      <c r="AL147" s="98">
        <f>381871+64643</f>
        <v>446514</v>
      </c>
      <c r="AM147" s="98">
        <f>90242+21187</f>
        <v>111429</v>
      </c>
      <c r="AN147" s="38">
        <v>255593.0</v>
      </c>
      <c r="AO147" s="38">
        <v>105430.0</v>
      </c>
      <c r="AP147" s="38">
        <v>108202.0</v>
      </c>
      <c r="AQ147" s="38">
        <v>1.4629324E7</v>
      </c>
      <c r="AR147" s="38">
        <v>62607.0</v>
      </c>
      <c r="AT147" s="98">
        <v>3835808.0</v>
      </c>
      <c r="AU147" s="38">
        <v>78720.0</v>
      </c>
      <c r="AV147" s="38">
        <v>76163.0</v>
      </c>
      <c r="AX147" s="38">
        <v>200655.0</v>
      </c>
      <c r="AY147" s="38">
        <v>491993.0</v>
      </c>
      <c r="AZ147" s="38">
        <v>109390.0</v>
      </c>
      <c r="BA147" s="38">
        <v>136616.0</v>
      </c>
      <c r="BB147" s="38">
        <v>93800.0</v>
      </c>
      <c r="BC147" s="38">
        <v>176883.0</v>
      </c>
      <c r="BD147" s="38">
        <v>644815.0</v>
      </c>
      <c r="BE147" s="38">
        <v>0.0</v>
      </c>
      <c r="BF147" s="38">
        <v>149326.0</v>
      </c>
      <c r="BG147" s="38">
        <v>0.0</v>
      </c>
      <c r="BH147" s="38">
        <v>259333.0</v>
      </c>
      <c r="BI147" s="38">
        <v>21749.0</v>
      </c>
      <c r="BJ147" s="38">
        <v>0.0</v>
      </c>
      <c r="BK147" s="38">
        <v>27262.0</v>
      </c>
      <c r="BL147" s="38">
        <v>51235.0</v>
      </c>
      <c r="BM147" s="38">
        <v>0.0</v>
      </c>
      <c r="BN147" s="38">
        <v>41566.0</v>
      </c>
      <c r="BO147" s="38">
        <v>0.0</v>
      </c>
      <c r="BP147" s="38">
        <v>0.0</v>
      </c>
      <c r="BQ147" s="38">
        <v>915680.0</v>
      </c>
      <c r="BR147" s="38">
        <v>2586554.0</v>
      </c>
      <c r="BS147" s="38">
        <v>476909.0</v>
      </c>
      <c r="BT147" s="38">
        <v>153975.0</v>
      </c>
      <c r="BU147" s="38">
        <v>0.0</v>
      </c>
      <c r="BV147" s="38">
        <v>61967.0</v>
      </c>
      <c r="BW147" s="38">
        <v>105199.0</v>
      </c>
      <c r="BX147" s="38">
        <v>44922.0</v>
      </c>
      <c r="BY147" s="38">
        <v>21389.0</v>
      </c>
      <c r="BZ147" s="38">
        <v>221819.0</v>
      </c>
      <c r="CA147" s="38">
        <v>0.0</v>
      </c>
      <c r="CB147" s="38">
        <v>0.0</v>
      </c>
      <c r="CC147" s="38">
        <v>0.0</v>
      </c>
      <c r="CD147" s="38">
        <v>0.0</v>
      </c>
      <c r="CE147" s="98">
        <f>39336+45937</f>
        <v>85273</v>
      </c>
      <c r="CF147" s="38">
        <v>0.0</v>
      </c>
      <c r="CG147" s="38">
        <v>0.0</v>
      </c>
      <c r="CH147" s="38">
        <v>30209.0</v>
      </c>
      <c r="CI147" s="38">
        <v>15010.0</v>
      </c>
      <c r="CJ147" s="38">
        <v>0.0</v>
      </c>
    </row>
    <row r="148" ht="15.75" customHeight="1">
      <c r="A148" s="15"/>
      <c r="B148" s="53" t="s">
        <v>334</v>
      </c>
      <c r="C148" s="38">
        <v>432991.0</v>
      </c>
      <c r="D148" s="38">
        <v>1626955.0</v>
      </c>
      <c r="E148" s="38">
        <v>62308.0</v>
      </c>
      <c r="F148" s="98">
        <f>240669+13461</f>
        <v>254130</v>
      </c>
      <c r="G148" s="38">
        <v>0.0</v>
      </c>
      <c r="H148" s="38">
        <v>0.0</v>
      </c>
      <c r="I148" s="38">
        <v>54095.0</v>
      </c>
      <c r="J148" s="38">
        <v>407554.0</v>
      </c>
      <c r="K148" s="38">
        <v>332490.0</v>
      </c>
      <c r="L148" s="38">
        <v>0.0</v>
      </c>
      <c r="M148" s="38">
        <v>341922.0</v>
      </c>
      <c r="N148" s="38">
        <v>254202.0</v>
      </c>
      <c r="O148" s="38">
        <v>1491192.0</v>
      </c>
      <c r="P148" s="38">
        <v>302281.0</v>
      </c>
      <c r="Q148" s="38">
        <v>327225.0</v>
      </c>
      <c r="R148" s="38">
        <v>23130.0</v>
      </c>
      <c r="S148" s="38">
        <v>162745.0</v>
      </c>
      <c r="T148" s="38">
        <v>0.0</v>
      </c>
      <c r="U148" s="38">
        <v>0.0</v>
      </c>
      <c r="V148" s="38">
        <v>488062.0</v>
      </c>
      <c r="W148" s="38">
        <v>27322.0</v>
      </c>
      <c r="X148" s="38">
        <v>56966.0</v>
      </c>
      <c r="Y148" s="38">
        <v>279024.0</v>
      </c>
      <c r="Z148" s="38">
        <v>537310.0</v>
      </c>
      <c r="AA148" s="38">
        <v>197704.0</v>
      </c>
      <c r="AB148" s="38">
        <v>0.0</v>
      </c>
      <c r="AC148" s="38">
        <v>1173545.0</v>
      </c>
      <c r="AD148" s="38">
        <v>0.0</v>
      </c>
      <c r="AE148" s="38">
        <v>0.0</v>
      </c>
      <c r="AF148" s="38">
        <v>362039.0</v>
      </c>
      <c r="AG148" s="38">
        <v>0.0</v>
      </c>
      <c r="AH148" s="38">
        <v>0.0</v>
      </c>
      <c r="AI148" s="38">
        <v>262403.0</v>
      </c>
      <c r="AJ148" s="38">
        <v>75978.0</v>
      </c>
      <c r="AK148" s="38">
        <v>350181.0</v>
      </c>
      <c r="AL148" s="38">
        <v>358479.0</v>
      </c>
      <c r="AM148" s="38">
        <v>0.0</v>
      </c>
      <c r="AN148" s="38">
        <v>274998.0</v>
      </c>
      <c r="AO148" s="38">
        <v>235855.0</v>
      </c>
      <c r="AP148" s="38">
        <v>139123.0</v>
      </c>
      <c r="AQ148" s="38">
        <v>1.9059636E7</v>
      </c>
      <c r="AR148" s="38">
        <v>0.0</v>
      </c>
      <c r="AT148" s="98">
        <v>4048295.0</v>
      </c>
      <c r="AU148" s="38">
        <v>63022.0</v>
      </c>
      <c r="AV148" s="38">
        <v>0.0</v>
      </c>
      <c r="AX148" s="38">
        <v>0.0</v>
      </c>
      <c r="AY148" s="38">
        <v>548571.0</v>
      </c>
      <c r="AZ148" s="38">
        <v>0.0</v>
      </c>
      <c r="BA148" s="38">
        <v>134202.0</v>
      </c>
      <c r="BB148" s="38">
        <v>0.0</v>
      </c>
      <c r="BC148" s="38">
        <v>0.0</v>
      </c>
      <c r="BD148" s="38">
        <v>737160.0</v>
      </c>
      <c r="BE148" s="38">
        <v>0.0</v>
      </c>
      <c r="BF148" s="38">
        <v>0.0</v>
      </c>
      <c r="BG148" s="38">
        <v>0.0</v>
      </c>
      <c r="BH148" s="38">
        <v>376873.0</v>
      </c>
      <c r="BI148" s="38">
        <v>0.0</v>
      </c>
      <c r="BJ148" s="38">
        <v>0.0</v>
      </c>
      <c r="BK148" s="38">
        <v>25741.0</v>
      </c>
      <c r="BL148" s="38">
        <v>48896.0</v>
      </c>
      <c r="BM148" s="38">
        <v>0.0</v>
      </c>
      <c r="BN148" s="38">
        <v>0.0</v>
      </c>
      <c r="BO148" s="38">
        <v>0.0</v>
      </c>
      <c r="BP148" s="38">
        <v>0.0</v>
      </c>
      <c r="BQ148" s="38">
        <v>515930.0</v>
      </c>
      <c r="BR148" s="38">
        <v>1272781.0</v>
      </c>
      <c r="BS148" s="38">
        <v>363592.0</v>
      </c>
      <c r="BT148" s="38">
        <v>135612.0</v>
      </c>
      <c r="BU148" s="38">
        <v>0.0</v>
      </c>
      <c r="BV148" s="38">
        <v>81091.0</v>
      </c>
      <c r="BW148" s="38">
        <v>116872.0</v>
      </c>
      <c r="BX148" s="38">
        <v>60914.0</v>
      </c>
      <c r="BY148" s="38">
        <v>0.0</v>
      </c>
      <c r="BZ148" s="38">
        <v>231355.0</v>
      </c>
      <c r="CA148" s="38">
        <v>0.0</v>
      </c>
      <c r="CB148" s="38">
        <v>0.0</v>
      </c>
      <c r="CC148" s="38">
        <v>0.0</v>
      </c>
      <c r="CD148" s="38">
        <v>0.0</v>
      </c>
      <c r="CE148" s="98">
        <f>29562+22714</f>
        <v>52276</v>
      </c>
      <c r="CF148" s="38">
        <v>0.0</v>
      </c>
      <c r="CG148" s="38">
        <v>0.0</v>
      </c>
      <c r="CH148" s="38">
        <v>9072.0</v>
      </c>
      <c r="CI148" s="38">
        <v>14247.0</v>
      </c>
      <c r="CJ148" s="38">
        <v>0.0</v>
      </c>
    </row>
    <row r="149" ht="15.75" customHeight="1">
      <c r="A149" s="16"/>
      <c r="B149" s="53" t="s">
        <v>335</v>
      </c>
      <c r="C149" s="38">
        <v>1602884.0</v>
      </c>
      <c r="D149" s="38">
        <v>0.0</v>
      </c>
      <c r="E149" s="38">
        <v>0.0</v>
      </c>
      <c r="F149" s="38">
        <v>18835.0</v>
      </c>
      <c r="G149" s="38">
        <v>0.0</v>
      </c>
      <c r="H149" s="38">
        <v>43868.0</v>
      </c>
      <c r="I149" s="38">
        <v>0.0</v>
      </c>
      <c r="J149" s="38">
        <v>0.0</v>
      </c>
      <c r="K149" s="38">
        <v>0.0</v>
      </c>
      <c r="L149" s="38">
        <v>0.0</v>
      </c>
      <c r="M149" s="38">
        <v>0.0</v>
      </c>
      <c r="N149" s="38">
        <v>0.0</v>
      </c>
      <c r="O149" s="38">
        <v>0.0</v>
      </c>
      <c r="P149" s="38">
        <v>0.0</v>
      </c>
      <c r="Q149" s="38">
        <v>24868.0</v>
      </c>
      <c r="R149" s="38">
        <v>0.0</v>
      </c>
      <c r="S149" s="38">
        <v>0.0</v>
      </c>
      <c r="T149" s="38">
        <v>0.0</v>
      </c>
      <c r="U149" s="38">
        <v>0.0</v>
      </c>
      <c r="V149" s="38">
        <v>11484.0</v>
      </c>
      <c r="W149" s="38">
        <v>1850.0</v>
      </c>
      <c r="X149" s="38">
        <v>9449.0</v>
      </c>
      <c r="Y149" s="38">
        <v>0.0</v>
      </c>
      <c r="Z149" s="38">
        <v>0.0</v>
      </c>
      <c r="AA149" s="38">
        <v>114127.0</v>
      </c>
      <c r="AB149" s="38">
        <v>61734.0</v>
      </c>
      <c r="AC149" s="38">
        <v>58665.0</v>
      </c>
      <c r="AD149" s="38">
        <v>64724.0</v>
      </c>
      <c r="AE149" s="38">
        <v>159937.0</v>
      </c>
      <c r="AF149" s="38">
        <v>105996.0</v>
      </c>
      <c r="AG149" s="38">
        <v>0.0</v>
      </c>
      <c r="AH149" s="38">
        <v>0.0</v>
      </c>
      <c r="AI149" s="38">
        <v>0.0</v>
      </c>
      <c r="AJ149" s="38">
        <v>0.0</v>
      </c>
      <c r="AK149" s="38">
        <v>83661.0</v>
      </c>
      <c r="AL149" s="38">
        <v>157247.0</v>
      </c>
      <c r="AM149" s="38">
        <v>0.0</v>
      </c>
      <c r="AN149" s="38">
        <v>147550.0</v>
      </c>
      <c r="AO149" s="38">
        <v>32179.0</v>
      </c>
      <c r="AP149" s="38">
        <v>17204.0</v>
      </c>
      <c r="AQ149" s="38">
        <v>1.9728334E7</v>
      </c>
      <c r="AR149" s="38">
        <v>0.0</v>
      </c>
      <c r="AT149" s="98">
        <v>2880165.0</v>
      </c>
      <c r="AU149" s="38">
        <v>96489.0</v>
      </c>
      <c r="AX149" s="38">
        <v>192467.0</v>
      </c>
      <c r="AY149" s="38">
        <v>350725.0</v>
      </c>
      <c r="AZ149" s="38">
        <v>15534.0</v>
      </c>
      <c r="BA149" s="38">
        <v>0.0</v>
      </c>
      <c r="BB149" s="38">
        <v>129848.0</v>
      </c>
      <c r="BC149" s="38">
        <v>0.0</v>
      </c>
      <c r="BD149" s="38">
        <v>0.0</v>
      </c>
      <c r="BE149" s="38">
        <v>0.0</v>
      </c>
      <c r="BF149" s="38">
        <v>0.0</v>
      </c>
      <c r="BG149" s="38">
        <v>0.0</v>
      </c>
      <c r="BH149" s="38">
        <v>11484.0</v>
      </c>
      <c r="BI149" s="38">
        <v>22552.0</v>
      </c>
      <c r="BJ149" s="38">
        <v>0.0</v>
      </c>
      <c r="BK149" s="38">
        <v>0.0</v>
      </c>
      <c r="BL149" s="38">
        <v>22514.0</v>
      </c>
      <c r="BM149" s="38">
        <v>0.0</v>
      </c>
      <c r="BN149" s="38">
        <v>0.0</v>
      </c>
      <c r="BO149" s="38">
        <v>0.0</v>
      </c>
      <c r="BP149" s="38">
        <v>0.0</v>
      </c>
      <c r="BQ149" s="38">
        <v>0.0</v>
      </c>
      <c r="BR149" s="38">
        <v>537020.0</v>
      </c>
      <c r="BS149" s="38">
        <v>308811.0</v>
      </c>
      <c r="BT149" s="38">
        <v>0.0</v>
      </c>
      <c r="BU149" s="38">
        <v>0.0</v>
      </c>
      <c r="BV149" s="38">
        <v>16751.0</v>
      </c>
      <c r="BW149" s="38">
        <v>50261.0</v>
      </c>
      <c r="BX149" s="38">
        <v>398205.0</v>
      </c>
      <c r="BY149" s="38">
        <v>0.0</v>
      </c>
      <c r="BZ149" s="38">
        <v>77570.0</v>
      </c>
      <c r="CA149" s="38">
        <v>0.0</v>
      </c>
      <c r="CB149" s="38">
        <v>0.0</v>
      </c>
      <c r="CC149" s="38">
        <v>0.0</v>
      </c>
      <c r="CD149" s="38">
        <v>19060.0</v>
      </c>
      <c r="CE149" s="38">
        <v>0.0</v>
      </c>
      <c r="CF149" s="38">
        <v>0.0</v>
      </c>
      <c r="CG149" s="38">
        <v>0.0</v>
      </c>
      <c r="CH149" s="38">
        <v>0.0</v>
      </c>
      <c r="CI149" s="38">
        <v>0.0</v>
      </c>
      <c r="CJ149" s="38">
        <v>0.0</v>
      </c>
    </row>
    <row r="150" ht="15.75" customHeight="1">
      <c r="A150" s="8" t="s">
        <v>43</v>
      </c>
      <c r="B150" s="53" t="s">
        <v>336</v>
      </c>
      <c r="C150" s="38">
        <v>186505.0</v>
      </c>
      <c r="D150" s="38">
        <v>2335449.0</v>
      </c>
      <c r="E150" s="98">
        <f>68775+50905</f>
        <v>119680</v>
      </c>
      <c r="F150" s="38">
        <v>246497.0</v>
      </c>
      <c r="G150" s="38">
        <v>178831.0</v>
      </c>
      <c r="H150" s="38">
        <v>40061.0</v>
      </c>
      <c r="I150" s="38">
        <v>37995.0</v>
      </c>
      <c r="J150" s="38">
        <v>361272.0</v>
      </c>
      <c r="K150" s="38">
        <v>398645.0</v>
      </c>
      <c r="L150" s="38">
        <v>648625.0</v>
      </c>
      <c r="M150" s="38">
        <v>449775.0</v>
      </c>
      <c r="N150" s="38">
        <v>329022.0</v>
      </c>
      <c r="O150" s="38">
        <v>1367086.0</v>
      </c>
      <c r="P150" s="38">
        <v>469307.0</v>
      </c>
      <c r="Q150" s="102">
        <v>1051237.0</v>
      </c>
      <c r="R150" s="38">
        <v>0.0</v>
      </c>
      <c r="S150" s="38">
        <v>427023.0</v>
      </c>
      <c r="T150" s="38">
        <v>0.0</v>
      </c>
      <c r="U150" s="38">
        <v>0.0</v>
      </c>
      <c r="V150" s="38">
        <v>442362.0</v>
      </c>
      <c r="W150" s="38">
        <v>202640.0</v>
      </c>
      <c r="X150" s="38">
        <v>89965.0</v>
      </c>
      <c r="Y150" s="38">
        <v>409763.0</v>
      </c>
      <c r="Z150" s="38">
        <v>409763.0</v>
      </c>
      <c r="AA150" s="38">
        <v>285353.0</v>
      </c>
      <c r="AB150" s="98">
        <f>29781+118865</f>
        <v>148646</v>
      </c>
      <c r="AC150" s="38">
        <v>1009287.0</v>
      </c>
      <c r="AD150" s="38">
        <v>238872.0</v>
      </c>
      <c r="AE150" s="38">
        <v>262436.0</v>
      </c>
      <c r="AF150" s="38">
        <v>587979.0</v>
      </c>
      <c r="AG150" s="38">
        <v>73826.0</v>
      </c>
      <c r="AH150" s="38">
        <v>538091.0</v>
      </c>
      <c r="AI150" s="38">
        <v>145328.0</v>
      </c>
      <c r="AJ150" s="38">
        <v>38848.0</v>
      </c>
      <c r="AK150" s="38">
        <v>300476.0</v>
      </c>
      <c r="AL150" s="38">
        <v>452238.0</v>
      </c>
      <c r="AM150" s="38">
        <v>249748.0</v>
      </c>
      <c r="AN150" s="38">
        <v>222995.0</v>
      </c>
      <c r="AO150" s="38">
        <v>133620.0</v>
      </c>
      <c r="AP150" s="38">
        <v>117695.0</v>
      </c>
      <c r="AQ150" s="38">
        <v>1.1516238E7</v>
      </c>
      <c r="AR150" s="38">
        <v>0.0</v>
      </c>
      <c r="AT150" s="98">
        <v>1.9808967E7</v>
      </c>
      <c r="AU150" s="38">
        <v>58351.0</v>
      </c>
      <c r="AV150" s="38">
        <v>0.0</v>
      </c>
      <c r="AX150" s="38">
        <v>117758.0</v>
      </c>
      <c r="AY150" s="38">
        <v>1495454.0</v>
      </c>
      <c r="AZ150" s="38">
        <v>0.0</v>
      </c>
      <c r="BA150" s="38">
        <v>342283.0</v>
      </c>
      <c r="BB150" s="38">
        <v>864509.0</v>
      </c>
      <c r="BC150" s="38">
        <v>257286.0</v>
      </c>
      <c r="BD150" s="38">
        <v>575495.0</v>
      </c>
      <c r="BE150" s="38">
        <v>0.0</v>
      </c>
      <c r="BF150" s="38">
        <v>73820.0</v>
      </c>
      <c r="BG150" s="38">
        <v>0.0</v>
      </c>
      <c r="BH150" s="38">
        <v>469147.0</v>
      </c>
      <c r="BI150" s="38">
        <v>0.0</v>
      </c>
      <c r="BJ150" s="38">
        <v>3459.0</v>
      </c>
      <c r="BK150" s="38">
        <v>23144.0</v>
      </c>
      <c r="BL150" s="38">
        <v>0.0</v>
      </c>
      <c r="BM150" s="38">
        <v>0.0</v>
      </c>
      <c r="BN150" s="38">
        <v>0.0</v>
      </c>
      <c r="BO150" s="38">
        <v>72192.0</v>
      </c>
      <c r="BP150" s="38">
        <v>0.0</v>
      </c>
      <c r="BQ150" s="38">
        <v>387210.0</v>
      </c>
      <c r="BR150" s="38">
        <v>1251830.0</v>
      </c>
      <c r="BS150" s="38">
        <v>335937.0</v>
      </c>
      <c r="BT150" s="38">
        <v>0.0</v>
      </c>
      <c r="BU150" s="38">
        <v>0.0</v>
      </c>
      <c r="BV150" s="38">
        <v>0.0</v>
      </c>
      <c r="BW150" s="38">
        <v>53330.0</v>
      </c>
      <c r="BX150" s="38">
        <v>88257.0</v>
      </c>
      <c r="BY150" s="38">
        <v>0.0</v>
      </c>
      <c r="BZ150" s="38">
        <v>106521.0</v>
      </c>
      <c r="CA150" s="38">
        <v>0.0</v>
      </c>
      <c r="CB150" s="38">
        <v>0.0</v>
      </c>
      <c r="CC150" s="38">
        <v>0.0</v>
      </c>
      <c r="CD150" s="38">
        <v>0.0</v>
      </c>
      <c r="CE150" s="38">
        <v>87379.0</v>
      </c>
      <c r="CF150" s="38">
        <v>0.0</v>
      </c>
      <c r="CG150" s="38">
        <v>0.0</v>
      </c>
      <c r="CH150" s="38">
        <v>0.0</v>
      </c>
      <c r="CI150" s="38">
        <v>0.0</v>
      </c>
      <c r="CJ150" s="38">
        <v>254518.0</v>
      </c>
    </row>
    <row r="151" ht="15.75" customHeight="1">
      <c r="A151" s="15"/>
      <c r="B151" s="53" t="s">
        <v>337</v>
      </c>
      <c r="C151" s="38">
        <v>270346.0</v>
      </c>
      <c r="D151" s="38">
        <v>1447621.0</v>
      </c>
      <c r="E151" s="98">
        <f>76797+21537+16238</f>
        <v>114572</v>
      </c>
      <c r="F151" s="38">
        <v>420033.0</v>
      </c>
      <c r="G151" s="38">
        <v>282457.0</v>
      </c>
      <c r="H151" s="38">
        <v>52692.0</v>
      </c>
      <c r="I151" s="38">
        <v>123899.0</v>
      </c>
      <c r="J151" s="38">
        <v>885430.0</v>
      </c>
      <c r="K151" s="38">
        <v>599567.0</v>
      </c>
      <c r="L151" s="38">
        <v>832467.0</v>
      </c>
      <c r="M151" s="38">
        <v>944463.0</v>
      </c>
      <c r="N151" s="38">
        <v>508113.0</v>
      </c>
      <c r="O151" s="38">
        <v>2935642.0</v>
      </c>
      <c r="P151" s="38">
        <v>1084104.0</v>
      </c>
      <c r="Q151" s="102">
        <v>2603877.0</v>
      </c>
      <c r="R151" s="38">
        <v>0.0</v>
      </c>
      <c r="S151" s="38">
        <v>428105.0</v>
      </c>
      <c r="T151" s="38">
        <v>0.0</v>
      </c>
      <c r="U151" s="38">
        <v>0.0</v>
      </c>
      <c r="V151" s="38">
        <v>672137.0</v>
      </c>
      <c r="W151" s="38">
        <v>470218.0</v>
      </c>
      <c r="X151" s="38">
        <v>0.0</v>
      </c>
      <c r="Y151" s="38">
        <v>358864.0</v>
      </c>
      <c r="Z151" s="38">
        <v>358864.0</v>
      </c>
      <c r="AA151" s="38">
        <v>208206.0</v>
      </c>
      <c r="AB151" s="98">
        <f>42604+104884</f>
        <v>147488</v>
      </c>
      <c r="AC151" s="38">
        <v>815447.0</v>
      </c>
      <c r="AD151" s="38">
        <v>218075.0</v>
      </c>
      <c r="AE151" s="38">
        <v>176764.0</v>
      </c>
      <c r="AF151" s="38">
        <v>457271.0</v>
      </c>
      <c r="AG151" s="38">
        <v>112995.0</v>
      </c>
      <c r="AH151" s="38">
        <v>404785.0</v>
      </c>
      <c r="AI151" s="38">
        <v>227988.0</v>
      </c>
      <c r="AJ151" s="38">
        <v>90131.0</v>
      </c>
      <c r="AK151" s="38">
        <v>463376.0</v>
      </c>
      <c r="AL151" s="38">
        <v>362398.0</v>
      </c>
      <c r="AM151" s="38">
        <v>467588.0</v>
      </c>
      <c r="AN151" s="38">
        <v>207882.0</v>
      </c>
      <c r="AO151" s="38">
        <v>193009.0</v>
      </c>
      <c r="AP151" s="38">
        <v>187146.0</v>
      </c>
      <c r="AQ151" s="38">
        <v>1.2122943E7</v>
      </c>
      <c r="AR151" s="38">
        <v>24084.0</v>
      </c>
      <c r="AT151" s="98">
        <v>6272737.0</v>
      </c>
      <c r="AU151" s="38">
        <v>12669.0</v>
      </c>
      <c r="AV151" s="38">
        <v>0.0</v>
      </c>
      <c r="AX151" s="38">
        <v>146484.0</v>
      </c>
      <c r="AY151" s="38">
        <v>582542.0</v>
      </c>
      <c r="AZ151" s="38">
        <v>119067.0</v>
      </c>
      <c r="BA151" s="38">
        <v>134928.0</v>
      </c>
      <c r="BB151" s="38">
        <v>78211.0</v>
      </c>
      <c r="BC151" s="38">
        <v>119118.0</v>
      </c>
      <c r="BD151" s="38">
        <v>1287567.0</v>
      </c>
      <c r="BE151" s="38">
        <v>0.0</v>
      </c>
      <c r="BF151" s="38">
        <v>87079.0</v>
      </c>
      <c r="BG151" s="38">
        <v>0.0</v>
      </c>
      <c r="BH151" s="38">
        <v>770081.0</v>
      </c>
      <c r="BI151" s="38">
        <v>0.0</v>
      </c>
      <c r="BJ151" s="38">
        <v>3314.0</v>
      </c>
      <c r="BK151" s="38">
        <v>26524.0</v>
      </c>
      <c r="BL151" s="38">
        <v>0.0</v>
      </c>
      <c r="BM151" s="38">
        <v>0.0</v>
      </c>
      <c r="BN151" s="38">
        <v>0.0</v>
      </c>
      <c r="BO151" s="38">
        <v>117000.0</v>
      </c>
      <c r="BP151" s="38">
        <v>0.0</v>
      </c>
      <c r="BQ151" s="38">
        <v>363790.0</v>
      </c>
      <c r="BR151" s="38">
        <v>992926.0</v>
      </c>
      <c r="BS151" s="38">
        <v>322140.0</v>
      </c>
      <c r="BT151" s="38">
        <v>0.0</v>
      </c>
      <c r="BU151" s="38">
        <v>0.0</v>
      </c>
      <c r="BV151" s="38">
        <v>0.0</v>
      </c>
      <c r="BW151" s="38">
        <v>63310.0</v>
      </c>
      <c r="BX151" s="38">
        <v>100011.0</v>
      </c>
      <c r="BY151" s="38">
        <v>27241.0</v>
      </c>
      <c r="BZ151" s="38">
        <v>111952.0</v>
      </c>
      <c r="CA151" s="38">
        <v>0.0</v>
      </c>
      <c r="CB151" s="38">
        <v>0.0</v>
      </c>
      <c r="CC151" s="38">
        <v>0.0</v>
      </c>
      <c r="CD151" s="38">
        <v>0.0</v>
      </c>
      <c r="CE151" s="38">
        <v>49102.0</v>
      </c>
      <c r="CF151" s="38">
        <v>0.0</v>
      </c>
      <c r="CG151" s="38">
        <v>0.0</v>
      </c>
      <c r="CH151" s="38">
        <v>0.0</v>
      </c>
      <c r="CI151" s="38">
        <v>0.0</v>
      </c>
      <c r="CJ151" s="38">
        <v>0.0</v>
      </c>
    </row>
    <row r="152" ht="15.75" customHeight="1">
      <c r="A152" s="15"/>
      <c r="B152" s="53" t="s">
        <v>338</v>
      </c>
      <c r="C152" s="38">
        <v>316678.0</v>
      </c>
      <c r="D152" s="38">
        <v>1408742.0</v>
      </c>
      <c r="E152" s="98">
        <f>95202+53829</f>
        <v>149031</v>
      </c>
      <c r="F152" s="38">
        <v>653008.0</v>
      </c>
      <c r="G152" s="38">
        <v>279798.0</v>
      </c>
      <c r="H152" s="38">
        <v>61403.0</v>
      </c>
      <c r="I152" s="38">
        <v>135723.0</v>
      </c>
      <c r="J152" s="38">
        <v>872594.0</v>
      </c>
      <c r="K152" s="38">
        <v>562648.0</v>
      </c>
      <c r="L152" s="38">
        <v>1013637.0</v>
      </c>
      <c r="M152" s="38">
        <v>1104870.0</v>
      </c>
      <c r="N152" s="38">
        <v>597573.0</v>
      </c>
      <c r="O152" s="38">
        <v>3380123.0</v>
      </c>
      <c r="P152" s="38">
        <v>1161712.0</v>
      </c>
      <c r="Q152" s="102">
        <v>2708553.0</v>
      </c>
      <c r="R152" s="38">
        <v>0.0</v>
      </c>
      <c r="S152" s="38">
        <v>479598.0</v>
      </c>
      <c r="T152" s="38">
        <v>0.0</v>
      </c>
      <c r="U152" s="38">
        <v>0.0</v>
      </c>
      <c r="V152" s="38">
        <v>925014.0</v>
      </c>
      <c r="W152" s="38">
        <v>576582.0</v>
      </c>
      <c r="X152" s="38">
        <v>50163.0</v>
      </c>
      <c r="Y152" s="38">
        <v>569181.0</v>
      </c>
      <c r="Z152" s="38">
        <v>569181.0</v>
      </c>
      <c r="AA152" s="38">
        <v>362484.0</v>
      </c>
      <c r="AB152" s="98">
        <f>56216+124000</f>
        <v>180216</v>
      </c>
      <c r="AC152" s="38">
        <v>2135979.0</v>
      </c>
      <c r="AD152" s="38">
        <v>302881.0</v>
      </c>
      <c r="AE152" s="38">
        <v>219939.0</v>
      </c>
      <c r="AF152" s="38">
        <v>527590.0</v>
      </c>
      <c r="AG152" s="38">
        <v>77889.0</v>
      </c>
      <c r="AH152" s="38">
        <v>520232.0</v>
      </c>
      <c r="AI152" s="38">
        <v>276111.0</v>
      </c>
      <c r="AJ152" s="38">
        <v>99740.0</v>
      </c>
      <c r="AK152" s="38">
        <v>584308.0</v>
      </c>
      <c r="AL152" s="38">
        <v>412649.0</v>
      </c>
      <c r="AM152" s="38">
        <v>426147.0</v>
      </c>
      <c r="AN152" s="38">
        <v>261174.0</v>
      </c>
      <c r="AO152" s="38">
        <v>219902.0</v>
      </c>
      <c r="AP152" s="38">
        <v>188900.0</v>
      </c>
      <c r="AQ152" s="38">
        <v>2.1558115E7</v>
      </c>
      <c r="AR152" s="38">
        <v>39178.0</v>
      </c>
      <c r="AT152" s="98">
        <v>6743084.0</v>
      </c>
      <c r="AU152" s="38">
        <v>34899.0</v>
      </c>
      <c r="AV152" s="38">
        <v>0.0</v>
      </c>
      <c r="AX152" s="38">
        <v>164826.0</v>
      </c>
      <c r="AY152" s="38">
        <v>688133.0</v>
      </c>
      <c r="AZ152" s="38">
        <v>189048.0</v>
      </c>
      <c r="BA152" s="38">
        <v>156295.0</v>
      </c>
      <c r="BB152" s="38">
        <v>59374.0</v>
      </c>
      <c r="BC152" s="38">
        <v>154004.0</v>
      </c>
      <c r="BD152" s="38">
        <v>1569130.0</v>
      </c>
      <c r="BE152" s="38">
        <v>0.0</v>
      </c>
      <c r="BF152" s="38">
        <v>77889.0</v>
      </c>
      <c r="BG152" s="38">
        <v>0.0</v>
      </c>
      <c r="BH152" s="38">
        <v>951409.0</v>
      </c>
      <c r="BI152" s="38">
        <v>0.0</v>
      </c>
      <c r="BJ152" s="38">
        <v>1953.0</v>
      </c>
      <c r="BK152" s="38">
        <v>23615.0</v>
      </c>
      <c r="BL152" s="38">
        <v>0.0</v>
      </c>
      <c r="BM152" s="38">
        <v>0.0</v>
      </c>
      <c r="BN152" s="38">
        <v>0.0</v>
      </c>
      <c r="BO152" s="38">
        <v>97274.0</v>
      </c>
      <c r="BP152" s="38">
        <v>0.0</v>
      </c>
      <c r="BQ152" s="38">
        <v>578550.0</v>
      </c>
      <c r="BR152" s="38">
        <v>1917840.0</v>
      </c>
      <c r="BS152" s="38">
        <v>552097.0</v>
      </c>
      <c r="BT152" s="38">
        <v>0.0</v>
      </c>
      <c r="BU152" s="38">
        <v>0.0</v>
      </c>
      <c r="BV152" s="38">
        <v>0.0</v>
      </c>
      <c r="BW152" s="38">
        <v>60942.0</v>
      </c>
      <c r="BX152" s="38">
        <v>170677.0</v>
      </c>
      <c r="BY152" s="38">
        <v>44001.0</v>
      </c>
      <c r="BZ152" s="38">
        <v>143710.0</v>
      </c>
      <c r="CA152" s="38">
        <v>0.0</v>
      </c>
      <c r="CB152" s="38">
        <v>0.0</v>
      </c>
      <c r="CC152" s="38">
        <v>0.0</v>
      </c>
      <c r="CD152" s="38">
        <v>0.0</v>
      </c>
      <c r="CE152" s="38">
        <v>53070.0</v>
      </c>
      <c r="CF152" s="38">
        <v>0.0</v>
      </c>
      <c r="CG152" s="38">
        <v>0.0</v>
      </c>
      <c r="CH152" s="38">
        <v>0.0</v>
      </c>
      <c r="CI152" s="38">
        <v>0.0</v>
      </c>
      <c r="CJ152" s="38">
        <v>0.0</v>
      </c>
    </row>
    <row r="153" ht="15.75" customHeight="1">
      <c r="A153" s="15"/>
      <c r="B153" s="53" t="s">
        <v>339</v>
      </c>
      <c r="C153" s="38">
        <v>415210.0</v>
      </c>
      <c r="D153" s="38">
        <v>1264694.0</v>
      </c>
      <c r="E153" s="98">
        <f>136836+108041</f>
        <v>244877</v>
      </c>
      <c r="F153" s="38">
        <v>274006.0</v>
      </c>
      <c r="G153" s="38">
        <v>36066.0</v>
      </c>
      <c r="H153" s="38">
        <v>49738.0</v>
      </c>
      <c r="I153" s="38">
        <v>123516.0</v>
      </c>
      <c r="J153" s="38">
        <v>959878.0</v>
      </c>
      <c r="K153" s="38">
        <v>561345.0</v>
      </c>
      <c r="L153" s="38">
        <v>822021.0</v>
      </c>
      <c r="M153" s="38">
        <v>1097143.0</v>
      </c>
      <c r="N153" s="38">
        <v>686010.0</v>
      </c>
      <c r="O153" s="38">
        <v>3855656.0</v>
      </c>
      <c r="P153" s="38">
        <v>995447.0</v>
      </c>
      <c r="Q153" s="102">
        <v>1901233.0</v>
      </c>
      <c r="R153" s="38">
        <v>0.0</v>
      </c>
      <c r="S153" s="38">
        <v>499674.0</v>
      </c>
      <c r="T153" s="38">
        <v>0.0</v>
      </c>
      <c r="U153" s="38">
        <v>0.0</v>
      </c>
      <c r="V153" s="38">
        <v>884602.0</v>
      </c>
      <c r="W153" s="38">
        <v>4622426.0</v>
      </c>
      <c r="X153" s="38">
        <v>78974.0</v>
      </c>
      <c r="Y153" s="38">
        <v>491156.0</v>
      </c>
      <c r="Z153" s="38">
        <v>491157.0</v>
      </c>
      <c r="AA153" s="38">
        <v>373326.0</v>
      </c>
      <c r="AB153" s="98">
        <f>44012+132420</f>
        <v>176432</v>
      </c>
      <c r="AC153" s="38">
        <v>1890320.0</v>
      </c>
      <c r="AD153" s="38">
        <v>256977.0</v>
      </c>
      <c r="AE153" s="38">
        <v>241899.0</v>
      </c>
      <c r="AF153" s="38">
        <v>638642.0</v>
      </c>
      <c r="AG153" s="38">
        <v>117116.0</v>
      </c>
      <c r="AH153" s="38">
        <v>546100.0</v>
      </c>
      <c r="AI153" s="38">
        <v>264891.0</v>
      </c>
      <c r="AJ153" s="38">
        <v>0.0</v>
      </c>
      <c r="AK153" s="38">
        <v>493709.0</v>
      </c>
      <c r="AL153" s="38">
        <v>409073.0</v>
      </c>
      <c r="AM153" s="38">
        <v>477609.0</v>
      </c>
      <c r="AN153" s="38">
        <v>285394.0</v>
      </c>
      <c r="AO153" s="38">
        <v>239807.0</v>
      </c>
      <c r="AP153" s="38">
        <v>169586.0</v>
      </c>
      <c r="AQ153" s="38">
        <v>1.7769501E8</v>
      </c>
      <c r="AR153" s="38">
        <v>42050.0</v>
      </c>
      <c r="AT153" s="98">
        <v>2396607.0</v>
      </c>
      <c r="AU153" s="38">
        <v>51833.0</v>
      </c>
      <c r="AV153" s="38">
        <v>0.0</v>
      </c>
      <c r="AX153" s="38">
        <v>214475.0</v>
      </c>
      <c r="AY153" s="38">
        <v>711034.0</v>
      </c>
      <c r="AZ153" s="38">
        <v>143460.0</v>
      </c>
      <c r="BA153" s="38">
        <v>195672.0</v>
      </c>
      <c r="BB153" s="38">
        <v>84923.0</v>
      </c>
      <c r="BC153" s="38">
        <v>126074.0</v>
      </c>
      <c r="BD153" s="38">
        <v>1513424.0</v>
      </c>
      <c r="BE153" s="38">
        <v>0.0</v>
      </c>
      <c r="BF153" s="38">
        <v>117686.0</v>
      </c>
      <c r="BG153" s="38">
        <v>0.0</v>
      </c>
      <c r="BH153" s="38">
        <v>764302.0</v>
      </c>
      <c r="BI153" s="38">
        <v>0.0</v>
      </c>
      <c r="BJ153" s="38">
        <v>2957.0</v>
      </c>
      <c r="BK153" s="38">
        <v>25130.0</v>
      </c>
      <c r="BL153" s="38">
        <v>0.0</v>
      </c>
      <c r="BM153" s="38">
        <v>0.0</v>
      </c>
      <c r="BN153" s="38">
        <v>0.0</v>
      </c>
      <c r="BO153" s="38">
        <v>68964.0</v>
      </c>
      <c r="BP153" s="38">
        <v>0.0</v>
      </c>
      <c r="BQ153" s="38">
        <v>655078.0</v>
      </c>
      <c r="BR153" s="38">
        <v>2214428.0</v>
      </c>
      <c r="BS153" s="38">
        <v>452072.0</v>
      </c>
      <c r="BT153" s="38">
        <v>0.0</v>
      </c>
      <c r="BU153" s="38">
        <v>0.0</v>
      </c>
      <c r="BV153" s="38">
        <v>0.0</v>
      </c>
      <c r="BW153" s="38">
        <v>58538.0</v>
      </c>
      <c r="BX153" s="38">
        <v>117152.0</v>
      </c>
      <c r="BY153" s="38">
        <v>44726.0</v>
      </c>
      <c r="BZ153" s="38">
        <v>126056.0</v>
      </c>
      <c r="CA153" s="38">
        <v>0.0</v>
      </c>
      <c r="CB153" s="38">
        <v>0.0</v>
      </c>
      <c r="CC153" s="38">
        <v>0.0</v>
      </c>
      <c r="CD153" s="38">
        <v>0.0</v>
      </c>
      <c r="CE153" s="38">
        <v>40058.0</v>
      </c>
      <c r="CF153" s="38">
        <v>0.0</v>
      </c>
      <c r="CG153" s="38">
        <v>0.0</v>
      </c>
      <c r="CH153" s="38">
        <v>0.0</v>
      </c>
      <c r="CI153" s="38">
        <v>0.0</v>
      </c>
      <c r="CJ153" s="38">
        <v>0.0</v>
      </c>
    </row>
    <row r="154" ht="15.75" customHeight="1">
      <c r="A154" s="15"/>
      <c r="B154" s="53" t="s">
        <v>340</v>
      </c>
      <c r="C154" s="38">
        <v>320124.0</v>
      </c>
      <c r="D154" s="38">
        <v>1490569.0</v>
      </c>
      <c r="E154" s="98">
        <f>117573+88068</f>
        <v>205641</v>
      </c>
      <c r="F154" s="38">
        <v>393935.0</v>
      </c>
      <c r="G154" s="38">
        <v>293063.0</v>
      </c>
      <c r="H154" s="38">
        <v>45245.0</v>
      </c>
      <c r="I154" s="38">
        <v>122582.0</v>
      </c>
      <c r="J154" s="38">
        <v>901632.0</v>
      </c>
      <c r="K154" s="38">
        <v>836115.0</v>
      </c>
      <c r="L154" s="38">
        <v>972108.0</v>
      </c>
      <c r="M154" s="38">
        <v>1014026.0</v>
      </c>
      <c r="N154" s="38">
        <v>646882.0</v>
      </c>
      <c r="O154" s="38">
        <v>4041759.0</v>
      </c>
      <c r="P154" s="38">
        <v>912966.0</v>
      </c>
      <c r="Q154" s="102">
        <v>2116606.0</v>
      </c>
      <c r="R154" s="38">
        <v>0.0</v>
      </c>
      <c r="S154" s="38">
        <v>481418.0</v>
      </c>
      <c r="T154" s="38">
        <v>0.0</v>
      </c>
      <c r="U154" s="38">
        <v>0.0</v>
      </c>
      <c r="V154" s="38">
        <v>1146580.0</v>
      </c>
      <c r="W154" s="38">
        <v>515275.0</v>
      </c>
      <c r="X154" s="38">
        <v>44120.0</v>
      </c>
      <c r="Y154" s="38">
        <v>585759.0</v>
      </c>
      <c r="Z154" s="38">
        <v>585759.0</v>
      </c>
      <c r="AA154" s="38">
        <v>376590.0</v>
      </c>
      <c r="AB154" s="98">
        <f>42298+123202</f>
        <v>165500</v>
      </c>
      <c r="AC154" s="38">
        <v>2091679.0</v>
      </c>
      <c r="AD154" s="38">
        <v>244723.0</v>
      </c>
      <c r="AE154" s="38">
        <v>230666.0</v>
      </c>
      <c r="AF154" s="38">
        <v>641309.0</v>
      </c>
      <c r="AG154" s="38">
        <v>102999.0</v>
      </c>
      <c r="AH154" s="38">
        <v>418696.0</v>
      </c>
      <c r="AI154" s="38">
        <v>413938.0</v>
      </c>
      <c r="AJ154" s="38">
        <v>97041.0</v>
      </c>
      <c r="AK154" s="38">
        <v>552870.0</v>
      </c>
      <c r="AL154" s="38">
        <v>359918.0</v>
      </c>
      <c r="AM154" s="38">
        <v>440653.0</v>
      </c>
      <c r="AN154" s="38">
        <v>1038376.0</v>
      </c>
      <c r="AO154" s="38">
        <v>690135.0</v>
      </c>
      <c r="AP154" s="38">
        <v>167996.0</v>
      </c>
      <c r="AQ154" s="38">
        <v>1.0368406E7</v>
      </c>
      <c r="AR154" s="38">
        <v>40649.0</v>
      </c>
      <c r="AT154" s="98">
        <v>2605684.0</v>
      </c>
      <c r="AU154" s="38">
        <v>18686.0</v>
      </c>
      <c r="AV154" s="38">
        <v>0.0</v>
      </c>
      <c r="AX154" s="38">
        <v>229116.0</v>
      </c>
      <c r="AY154" s="38">
        <v>870874.0</v>
      </c>
      <c r="AZ154" s="38">
        <v>149653.0</v>
      </c>
      <c r="BA154" s="38">
        <v>175056.0</v>
      </c>
      <c r="BB154" s="38">
        <v>76564.0</v>
      </c>
      <c r="BC154" s="38">
        <v>194582.0</v>
      </c>
      <c r="BD154" s="38">
        <v>1605354.0</v>
      </c>
      <c r="BE154" s="38">
        <v>0.0</v>
      </c>
      <c r="BF154" s="38">
        <v>511199.0</v>
      </c>
      <c r="BG154" s="38">
        <v>0.0</v>
      </c>
      <c r="BH154" s="38">
        <v>1087998.0</v>
      </c>
      <c r="BI154" s="38">
        <v>0.0</v>
      </c>
      <c r="BJ154" s="38">
        <v>0.0</v>
      </c>
      <c r="BK154" s="38">
        <v>22407.0</v>
      </c>
      <c r="BL154" s="38">
        <v>0.0</v>
      </c>
      <c r="BM154" s="38">
        <v>0.0</v>
      </c>
      <c r="BN154" s="38">
        <v>0.0</v>
      </c>
      <c r="BO154" s="38">
        <v>49876.0</v>
      </c>
      <c r="BP154" s="38">
        <v>0.0</v>
      </c>
      <c r="BQ154" s="38">
        <v>655078.0</v>
      </c>
      <c r="BR154" s="38">
        <v>2214428.0</v>
      </c>
      <c r="BS154" s="38">
        <v>435396.0</v>
      </c>
      <c r="BT154" s="38">
        <v>0.0</v>
      </c>
      <c r="BU154" s="38">
        <v>0.0</v>
      </c>
      <c r="BV154" s="38">
        <v>0.0</v>
      </c>
      <c r="BW154" s="38">
        <v>54068.0</v>
      </c>
      <c r="BX154" s="38">
        <v>80056.0</v>
      </c>
      <c r="BY154" s="38">
        <v>45005.0</v>
      </c>
      <c r="BZ154" s="38">
        <v>1000935.0</v>
      </c>
      <c r="CA154" s="38">
        <v>0.0</v>
      </c>
      <c r="CB154" s="38">
        <v>0.0</v>
      </c>
      <c r="CC154" s="38">
        <v>0.0</v>
      </c>
      <c r="CD154" s="38">
        <v>0.0</v>
      </c>
      <c r="CE154" s="38">
        <v>40911.0</v>
      </c>
      <c r="CF154" s="38">
        <v>0.0</v>
      </c>
      <c r="CG154" s="38">
        <v>0.0</v>
      </c>
      <c r="CH154" s="38">
        <v>0.0</v>
      </c>
      <c r="CI154" s="38">
        <v>0.0</v>
      </c>
      <c r="CJ154" s="38">
        <v>0.0</v>
      </c>
    </row>
    <row r="155" ht="15.75" customHeight="1">
      <c r="A155" s="15"/>
      <c r="B155" s="53" t="s">
        <v>341</v>
      </c>
      <c r="C155" s="38">
        <v>488162.0</v>
      </c>
      <c r="D155" s="38">
        <v>1656100.0</v>
      </c>
      <c r="E155" s="98">
        <f>129772+118159</f>
        <v>247931</v>
      </c>
      <c r="F155" s="38">
        <v>417736.0</v>
      </c>
      <c r="G155" s="38">
        <v>479770.0</v>
      </c>
      <c r="H155" s="38">
        <v>114014.0</v>
      </c>
      <c r="I155" s="38">
        <v>177592.0</v>
      </c>
      <c r="J155" s="38">
        <v>1546082.0</v>
      </c>
      <c r="K155" s="38">
        <v>974200.0</v>
      </c>
      <c r="L155" s="38">
        <v>1639853.0</v>
      </c>
      <c r="M155" s="38">
        <v>1627708.0</v>
      </c>
      <c r="N155" s="38">
        <v>944483.0</v>
      </c>
      <c r="O155" s="38">
        <v>6158352.0</v>
      </c>
      <c r="P155" s="38">
        <v>1709034.0</v>
      </c>
      <c r="Q155" s="102">
        <v>4140969.0</v>
      </c>
      <c r="R155" s="38">
        <v>0.0</v>
      </c>
      <c r="S155" s="38">
        <v>682495.0</v>
      </c>
      <c r="T155" s="38">
        <v>0.0</v>
      </c>
      <c r="U155" s="38">
        <v>0.0</v>
      </c>
      <c r="V155" s="38">
        <v>1521339.0</v>
      </c>
      <c r="W155" s="38">
        <v>788935.0</v>
      </c>
      <c r="X155" s="38">
        <v>0.0</v>
      </c>
      <c r="Y155" s="38">
        <v>560997.0</v>
      </c>
      <c r="Z155" s="38">
        <v>560997.0</v>
      </c>
      <c r="AA155" s="38">
        <v>39215.0</v>
      </c>
      <c r="AB155" s="98">
        <f>70872+191209</f>
        <v>262081</v>
      </c>
      <c r="AC155" s="38">
        <v>1455775.0</v>
      </c>
      <c r="AD155" s="38">
        <v>283375.0</v>
      </c>
      <c r="AE155" s="38">
        <v>344216.0</v>
      </c>
      <c r="AF155" s="38">
        <v>687400.0</v>
      </c>
      <c r="AG155" s="38">
        <v>709799.0</v>
      </c>
      <c r="AH155" s="38">
        <v>571430.0</v>
      </c>
      <c r="AI155" s="38">
        <v>515838.0</v>
      </c>
      <c r="AJ155" s="38">
        <v>135264.0</v>
      </c>
      <c r="AK155" s="38">
        <v>818076.0</v>
      </c>
      <c r="AL155" s="38">
        <v>541299.0</v>
      </c>
      <c r="AM155" s="38">
        <v>552684.0</v>
      </c>
      <c r="AN155" s="38">
        <v>294616.0</v>
      </c>
      <c r="AO155" s="38">
        <v>1013918.0</v>
      </c>
      <c r="AP155" s="38">
        <v>383795.0</v>
      </c>
      <c r="AQ155" s="38">
        <v>9452204.0</v>
      </c>
      <c r="AR155" s="38">
        <v>30143.0</v>
      </c>
      <c r="AT155" s="98">
        <v>2156485.0</v>
      </c>
      <c r="AU155" s="38">
        <v>48709.0</v>
      </c>
      <c r="AV155" s="38">
        <v>0.0</v>
      </c>
      <c r="AX155" s="38">
        <v>249317.0</v>
      </c>
      <c r="AY155" s="38">
        <v>699250.0</v>
      </c>
      <c r="AZ155" s="38">
        <v>193068.0</v>
      </c>
      <c r="BA155" s="38">
        <v>188488.0</v>
      </c>
      <c r="BB155" s="38">
        <v>17052.0</v>
      </c>
      <c r="BC155" s="38">
        <v>141775.0</v>
      </c>
      <c r="BD155" s="38">
        <v>2080292.0</v>
      </c>
      <c r="BE155" s="38">
        <v>0.0</v>
      </c>
      <c r="BF155" s="38">
        <v>182286.0</v>
      </c>
      <c r="BG155" s="38">
        <v>0.0</v>
      </c>
      <c r="BH155" s="38">
        <v>1328051.0</v>
      </c>
      <c r="BI155" s="38">
        <v>0.0</v>
      </c>
      <c r="BJ155" s="38">
        <v>0.0</v>
      </c>
      <c r="BK155" s="38">
        <v>20555.0</v>
      </c>
      <c r="BL155" s="38">
        <v>0.0</v>
      </c>
      <c r="BM155" s="38">
        <v>0.0</v>
      </c>
      <c r="BN155" s="38">
        <v>0.0</v>
      </c>
      <c r="BO155" s="38">
        <v>144056.0</v>
      </c>
      <c r="BP155" s="38">
        <v>0.0</v>
      </c>
      <c r="BQ155" s="38">
        <v>601499.0</v>
      </c>
      <c r="BR155" s="38">
        <v>1792052.0</v>
      </c>
      <c r="BS155" s="38">
        <v>548651.0</v>
      </c>
      <c r="BT155" s="38">
        <v>0.0</v>
      </c>
      <c r="BU155" s="38">
        <v>0.0</v>
      </c>
      <c r="BV155" s="38">
        <v>0.0</v>
      </c>
      <c r="BW155" s="38">
        <v>60794.0</v>
      </c>
      <c r="BX155" s="38">
        <v>165071.0</v>
      </c>
      <c r="BY155" s="38">
        <v>63523.0</v>
      </c>
      <c r="BZ155" s="38">
        <v>142634.0</v>
      </c>
      <c r="CA155" s="38">
        <v>0.0</v>
      </c>
      <c r="CB155" s="38">
        <v>0.0</v>
      </c>
      <c r="CC155" s="38">
        <v>0.0</v>
      </c>
      <c r="CD155" s="38">
        <v>0.0</v>
      </c>
      <c r="CE155" s="38">
        <v>16276.0</v>
      </c>
      <c r="CF155" s="38">
        <v>0.0</v>
      </c>
      <c r="CG155" s="38">
        <v>0.0</v>
      </c>
      <c r="CH155" s="38">
        <v>0.0</v>
      </c>
      <c r="CI155" s="38">
        <v>0.0</v>
      </c>
      <c r="CJ155" s="38">
        <v>0.0</v>
      </c>
    </row>
    <row r="156" ht="15.75" customHeight="1">
      <c r="A156" s="15"/>
      <c r="B156" s="53" t="s">
        <v>342</v>
      </c>
      <c r="C156" s="38">
        <v>237958.0</v>
      </c>
      <c r="D156" s="38">
        <v>1295017.0</v>
      </c>
      <c r="E156" s="98">
        <f>63936+59158</f>
        <v>123094</v>
      </c>
      <c r="F156" s="38">
        <v>245328.0</v>
      </c>
      <c r="G156" s="38">
        <v>286385.0</v>
      </c>
      <c r="H156" s="38">
        <v>28656.0</v>
      </c>
      <c r="I156" s="38">
        <v>83347.0</v>
      </c>
      <c r="J156" s="38">
        <v>542594.0</v>
      </c>
      <c r="K156" s="38">
        <v>385985.0</v>
      </c>
      <c r="L156" s="38">
        <v>87379.0</v>
      </c>
      <c r="M156" s="38">
        <v>303598.0</v>
      </c>
      <c r="N156" s="38">
        <v>340362.0</v>
      </c>
      <c r="O156" s="38">
        <v>1712129.0</v>
      </c>
      <c r="P156" s="38">
        <v>404636.0</v>
      </c>
      <c r="Q156" s="102">
        <v>538294.0</v>
      </c>
      <c r="R156" s="38">
        <v>0.0</v>
      </c>
      <c r="S156" s="38">
        <v>159004.0</v>
      </c>
      <c r="T156" s="38">
        <v>0.0</v>
      </c>
      <c r="U156" s="38">
        <v>0.0</v>
      </c>
      <c r="V156" s="38">
        <v>641019.0</v>
      </c>
      <c r="W156" s="38">
        <v>355074.0</v>
      </c>
      <c r="X156" s="38">
        <v>212035.0</v>
      </c>
      <c r="Y156" s="38">
        <v>465718.0</v>
      </c>
      <c r="Z156" s="38">
        <v>465718.0</v>
      </c>
      <c r="AA156" s="38">
        <v>482625.0</v>
      </c>
      <c r="AB156" s="98">
        <f>31741+200132</f>
        <v>231873</v>
      </c>
      <c r="AC156" s="38">
        <v>773806.0</v>
      </c>
      <c r="AD156" s="38">
        <v>244019.0</v>
      </c>
      <c r="AE156" s="38">
        <v>211215.0</v>
      </c>
      <c r="AF156" s="38">
        <v>568881.0</v>
      </c>
      <c r="AG156" s="38">
        <v>105528.0</v>
      </c>
      <c r="AH156" s="38">
        <v>344606.0</v>
      </c>
      <c r="AI156" s="38">
        <v>107164.0</v>
      </c>
      <c r="AJ156" s="38">
        <v>107164.0</v>
      </c>
      <c r="AK156" s="38">
        <v>465539.0</v>
      </c>
      <c r="AL156" s="38">
        <v>354039.0</v>
      </c>
      <c r="AM156" s="38">
        <v>307413.0</v>
      </c>
      <c r="AN156" s="38">
        <v>189872.0</v>
      </c>
      <c r="AO156" s="38">
        <v>325758.0</v>
      </c>
      <c r="AP156" s="38">
        <v>133310.0</v>
      </c>
      <c r="AQ156" s="38">
        <v>1.4888792E7</v>
      </c>
      <c r="AR156" s="38">
        <v>42356.0</v>
      </c>
      <c r="AT156" s="98">
        <v>3665630.0</v>
      </c>
      <c r="AU156" s="38">
        <v>68634.0</v>
      </c>
      <c r="AV156" s="38">
        <v>0.0</v>
      </c>
      <c r="AX156" s="38">
        <v>149060.0</v>
      </c>
      <c r="AY156" s="38">
        <v>717709.0</v>
      </c>
      <c r="AZ156" s="38">
        <v>118340.0</v>
      </c>
      <c r="BA156" s="38">
        <v>80591.0</v>
      </c>
      <c r="BB156" s="38">
        <v>103302.0</v>
      </c>
      <c r="BC156" s="38">
        <v>117711.0</v>
      </c>
      <c r="BD156" s="38">
        <v>1028248.0</v>
      </c>
      <c r="BE156" s="38">
        <v>0.0</v>
      </c>
      <c r="BF156" s="38">
        <v>105207.0</v>
      </c>
      <c r="BG156" s="38">
        <v>0.0</v>
      </c>
      <c r="BH156" s="38">
        <v>613430.0</v>
      </c>
      <c r="BI156" s="38">
        <v>0.0</v>
      </c>
      <c r="BJ156" s="38">
        <v>4565.0</v>
      </c>
      <c r="BK156" s="38">
        <v>25497.0</v>
      </c>
      <c r="BL156" s="38">
        <v>0.0</v>
      </c>
      <c r="BM156" s="38">
        <v>0.0</v>
      </c>
      <c r="BN156" s="38">
        <v>0.0</v>
      </c>
      <c r="BO156" s="38">
        <v>61934.0</v>
      </c>
      <c r="BP156" s="38">
        <v>0.0</v>
      </c>
      <c r="BQ156" s="38">
        <v>909954.0</v>
      </c>
      <c r="BR156" s="38">
        <v>3247637.0</v>
      </c>
      <c r="BS156" s="38">
        <v>720124.0</v>
      </c>
      <c r="BT156" s="38">
        <v>0.0</v>
      </c>
      <c r="BU156" s="38">
        <v>0.0</v>
      </c>
      <c r="BV156" s="38">
        <v>0.0</v>
      </c>
      <c r="BW156" s="38">
        <v>89091.0</v>
      </c>
      <c r="BX156" s="38">
        <v>164063.0</v>
      </c>
      <c r="BY156" s="38">
        <v>63530.0</v>
      </c>
      <c r="BZ156" s="38">
        <v>156820.0</v>
      </c>
      <c r="CA156" s="38">
        <v>0.0</v>
      </c>
      <c r="CB156" s="38">
        <v>0.0</v>
      </c>
      <c r="CC156" s="38">
        <v>0.0</v>
      </c>
      <c r="CD156" s="38">
        <v>0.0</v>
      </c>
      <c r="CE156" s="38">
        <v>44606.0</v>
      </c>
      <c r="CF156" s="38">
        <v>0.0</v>
      </c>
      <c r="CG156" s="38">
        <v>0.0</v>
      </c>
      <c r="CH156" s="38">
        <v>0.0</v>
      </c>
      <c r="CI156" s="38">
        <v>0.0</v>
      </c>
      <c r="CJ156" s="38">
        <v>13084.0</v>
      </c>
    </row>
    <row r="157" ht="15.75" customHeight="1">
      <c r="A157" s="16"/>
      <c r="B157" s="53" t="s">
        <v>343</v>
      </c>
      <c r="C157" s="38">
        <v>15076.0</v>
      </c>
      <c r="D157" s="38">
        <v>1401864.0</v>
      </c>
      <c r="E157" s="38">
        <v>50512.0</v>
      </c>
      <c r="F157" s="38">
        <v>17832.0</v>
      </c>
      <c r="G157" s="38">
        <v>0.0</v>
      </c>
      <c r="H157" s="38">
        <v>0.0</v>
      </c>
      <c r="I157" s="38">
        <v>0.0</v>
      </c>
      <c r="J157" s="38">
        <v>0.0</v>
      </c>
      <c r="K157" s="98">
        <f>16406+35509</f>
        <v>51915</v>
      </c>
      <c r="L157" s="38">
        <v>0.0</v>
      </c>
      <c r="M157" s="38">
        <v>0.0</v>
      </c>
      <c r="N157" s="38">
        <v>0.0</v>
      </c>
      <c r="O157" s="38">
        <v>0.0</v>
      </c>
      <c r="P157" s="38">
        <v>0.0</v>
      </c>
      <c r="Q157" s="38">
        <v>0.0</v>
      </c>
      <c r="R157" s="38">
        <v>0.0</v>
      </c>
      <c r="S157" s="38">
        <v>0.0</v>
      </c>
      <c r="T157" s="38">
        <v>0.0</v>
      </c>
      <c r="U157" s="38">
        <v>0.0</v>
      </c>
      <c r="V157" s="38">
        <v>0.0</v>
      </c>
      <c r="W157" s="38">
        <v>0.0</v>
      </c>
      <c r="X157" s="38">
        <v>24525.0</v>
      </c>
      <c r="Y157" s="38">
        <v>121792.0</v>
      </c>
      <c r="Z157" s="38">
        <v>269543.0</v>
      </c>
      <c r="AA157" s="38">
        <v>98171.0</v>
      </c>
      <c r="AB157" s="38">
        <v>0.0</v>
      </c>
      <c r="AC157" s="38">
        <v>1224165.0</v>
      </c>
      <c r="AD157" s="38">
        <v>0.0</v>
      </c>
      <c r="AE157" s="38">
        <v>0.0</v>
      </c>
      <c r="AF157" s="38">
        <v>103198.0</v>
      </c>
      <c r="AG157" s="38">
        <v>0.0</v>
      </c>
      <c r="AH157" s="38">
        <v>0.0</v>
      </c>
      <c r="AI157" s="38">
        <v>0.0</v>
      </c>
      <c r="AJ157" s="38">
        <v>27592.0</v>
      </c>
      <c r="AK157" s="38">
        <v>62966.0</v>
      </c>
      <c r="AL157" s="38">
        <v>111388.0</v>
      </c>
      <c r="AM157" s="38">
        <v>0.0</v>
      </c>
      <c r="AN157" s="38">
        <v>324180.0</v>
      </c>
      <c r="AO157" s="38">
        <v>0.0</v>
      </c>
      <c r="AP157" s="38">
        <v>0.0</v>
      </c>
      <c r="AQ157" s="38">
        <v>1.9020071E7</v>
      </c>
      <c r="AR157" s="38">
        <v>0.0</v>
      </c>
      <c r="AT157" s="98">
        <v>5713095.0</v>
      </c>
      <c r="AU157" s="38">
        <v>77661.0</v>
      </c>
      <c r="AV157" s="38">
        <v>0.0</v>
      </c>
      <c r="AX157" s="38">
        <v>0.0</v>
      </c>
      <c r="AY157" s="38">
        <v>482353.0</v>
      </c>
      <c r="AZ157" s="38">
        <v>0.0</v>
      </c>
      <c r="BA157" s="38">
        <v>40888.0</v>
      </c>
      <c r="BB157" s="38">
        <v>0.0</v>
      </c>
      <c r="BC157" s="38">
        <v>0.0</v>
      </c>
      <c r="BD157" s="38">
        <v>0.0</v>
      </c>
      <c r="BE157" s="38">
        <v>0.0</v>
      </c>
      <c r="BF157" s="38">
        <v>0.0</v>
      </c>
      <c r="BG157" s="38">
        <v>0.0</v>
      </c>
      <c r="BH157" s="38">
        <v>0.0</v>
      </c>
      <c r="BI157" s="38">
        <v>0.0</v>
      </c>
      <c r="BJ157" s="38">
        <v>0.0</v>
      </c>
      <c r="BK157" s="38">
        <v>25219.0</v>
      </c>
      <c r="BL157" s="38">
        <v>90989.0</v>
      </c>
      <c r="BM157" s="38">
        <v>0.0</v>
      </c>
      <c r="BN157" s="38">
        <v>0.0</v>
      </c>
      <c r="BO157" s="38">
        <v>0.0</v>
      </c>
      <c r="BP157" s="38">
        <v>0.0</v>
      </c>
      <c r="BQ157" s="38">
        <v>166898.0</v>
      </c>
      <c r="BR157" s="38">
        <v>323372.0</v>
      </c>
      <c r="BS157" s="38">
        <v>232264.0</v>
      </c>
      <c r="BT157" s="38">
        <v>0.0</v>
      </c>
      <c r="BU157" s="38">
        <v>0.0</v>
      </c>
      <c r="BV157" s="38">
        <v>33474.0</v>
      </c>
      <c r="BW157" s="38">
        <v>53675.0</v>
      </c>
      <c r="BX157" s="38">
        <v>9052.0</v>
      </c>
      <c r="BY157" s="38">
        <v>0.0</v>
      </c>
      <c r="BZ157" s="38">
        <v>86328.0</v>
      </c>
      <c r="CA157" s="38">
        <v>0.0</v>
      </c>
      <c r="CB157" s="38">
        <v>0.0</v>
      </c>
      <c r="CC157" s="38">
        <v>0.0</v>
      </c>
      <c r="CD157" s="38">
        <v>0.0</v>
      </c>
      <c r="CE157" s="38">
        <v>12441.0</v>
      </c>
      <c r="CF157" s="38">
        <v>0.0</v>
      </c>
      <c r="CG157" s="38">
        <v>0.0</v>
      </c>
      <c r="CH157" s="38">
        <v>0.0</v>
      </c>
      <c r="CI157" s="38">
        <v>10734.0</v>
      </c>
      <c r="CJ157" s="38">
        <v>0.0</v>
      </c>
    </row>
    <row r="158" ht="15.75" customHeight="1">
      <c r="A158" s="8" t="s">
        <v>52</v>
      </c>
      <c r="B158" s="53" t="s">
        <v>344</v>
      </c>
      <c r="C158" s="38">
        <v>472078.0</v>
      </c>
      <c r="D158" s="38">
        <v>1385347.0</v>
      </c>
      <c r="E158" s="98">
        <f>63936+59158+6545</f>
        <v>129639</v>
      </c>
      <c r="F158" s="38">
        <v>601119.0</v>
      </c>
      <c r="G158" s="38">
        <v>531862.0</v>
      </c>
      <c r="H158" s="38">
        <v>47309.0</v>
      </c>
      <c r="I158" s="38">
        <v>152488.0</v>
      </c>
      <c r="J158" s="38">
        <v>1310835.0</v>
      </c>
      <c r="K158" s="38">
        <v>873049.0</v>
      </c>
      <c r="L158" s="38">
        <v>969111.0</v>
      </c>
      <c r="M158" s="38">
        <v>979890.0</v>
      </c>
      <c r="N158" s="38">
        <v>546671.0</v>
      </c>
      <c r="O158" s="38">
        <v>5137403.0</v>
      </c>
      <c r="P158" s="38">
        <v>1197702.0</v>
      </c>
      <c r="Q158" s="103">
        <v>2137234.0</v>
      </c>
      <c r="R158" s="38">
        <v>0.0</v>
      </c>
      <c r="S158" s="38">
        <v>636595.0</v>
      </c>
      <c r="T158" s="38">
        <v>0.0</v>
      </c>
      <c r="U158" s="38">
        <v>0.0</v>
      </c>
      <c r="V158" s="38">
        <v>1080348.0</v>
      </c>
      <c r="W158" s="38">
        <v>401490.0</v>
      </c>
      <c r="X158" s="38">
        <v>48186.0</v>
      </c>
      <c r="Y158" s="38">
        <v>416006.0</v>
      </c>
      <c r="Z158" s="38">
        <v>416006.0</v>
      </c>
      <c r="AA158" s="38">
        <v>362703.0</v>
      </c>
      <c r="AB158" s="98">
        <f>44548+44918</f>
        <v>89466</v>
      </c>
      <c r="AC158" s="38">
        <v>1009287.0</v>
      </c>
      <c r="AD158" s="38">
        <v>174760.0</v>
      </c>
      <c r="AE158" s="38">
        <v>191692.0</v>
      </c>
      <c r="AF158" s="38">
        <v>570777.0</v>
      </c>
      <c r="AG158" s="38">
        <v>97635.0</v>
      </c>
      <c r="AH158" s="38">
        <v>344515.0</v>
      </c>
      <c r="AI158" s="38">
        <v>380729.0</v>
      </c>
      <c r="AJ158" s="38">
        <v>0.0</v>
      </c>
      <c r="AK158" s="38">
        <v>525010.0</v>
      </c>
      <c r="AL158" s="38">
        <v>320403.0</v>
      </c>
      <c r="AM158" s="38">
        <v>417590.0</v>
      </c>
      <c r="AN158" s="38">
        <v>214602.0</v>
      </c>
      <c r="AO158" s="38">
        <v>181539.0</v>
      </c>
      <c r="AP158" s="38">
        <v>120238.0</v>
      </c>
      <c r="AQ158" s="38">
        <v>8817245.0</v>
      </c>
      <c r="AR158" s="38">
        <v>23692.0</v>
      </c>
      <c r="AT158" s="98">
        <v>1947999.0</v>
      </c>
      <c r="AU158" s="38">
        <v>68280.0</v>
      </c>
      <c r="AV158" s="38">
        <v>0.0</v>
      </c>
      <c r="AX158" s="38">
        <v>163734.0</v>
      </c>
      <c r="AY158" s="38">
        <v>40022.0</v>
      </c>
      <c r="AZ158" s="38">
        <v>97203.0</v>
      </c>
      <c r="BA158" s="38">
        <v>206655.0</v>
      </c>
      <c r="BB158" s="38">
        <v>108881.0</v>
      </c>
      <c r="BC158" s="38">
        <v>154356.0</v>
      </c>
      <c r="BD158" s="38">
        <v>1878812.0</v>
      </c>
      <c r="BE158" s="38">
        <v>0.0</v>
      </c>
      <c r="BF158" s="38">
        <v>97632.0</v>
      </c>
      <c r="BG158" s="38">
        <v>0.0</v>
      </c>
      <c r="BH158" s="38">
        <v>1187629.0</v>
      </c>
      <c r="BI158" s="38">
        <v>0.0</v>
      </c>
      <c r="BJ158" s="38">
        <v>2132.0</v>
      </c>
      <c r="BK158" s="38">
        <v>26177.0</v>
      </c>
      <c r="BL158" s="38">
        <v>0.0</v>
      </c>
      <c r="BM158" s="38">
        <v>0.0</v>
      </c>
      <c r="BN158" s="38">
        <v>0.0</v>
      </c>
      <c r="BO158" s="38">
        <v>157323.0</v>
      </c>
      <c r="BP158" s="38">
        <v>0.0</v>
      </c>
      <c r="BQ158" s="38">
        <v>609209.0</v>
      </c>
      <c r="BR158" s="38">
        <v>1673911.0</v>
      </c>
      <c r="BS158" s="38">
        <v>467368.0</v>
      </c>
      <c r="BT158" s="38">
        <v>0.0</v>
      </c>
      <c r="BU158" s="38">
        <v>0.0</v>
      </c>
      <c r="BV158" s="38">
        <v>0.0</v>
      </c>
      <c r="BW158" s="38">
        <v>61516.0</v>
      </c>
      <c r="BX158" s="38">
        <v>137447.0</v>
      </c>
      <c r="BY158" s="38">
        <v>53443.0</v>
      </c>
      <c r="BZ158" s="38">
        <v>121290.0</v>
      </c>
      <c r="CA158" s="38">
        <v>0.0</v>
      </c>
      <c r="CB158" s="38">
        <v>0.0</v>
      </c>
      <c r="CC158" s="38">
        <v>0.0</v>
      </c>
      <c r="CD158" s="38">
        <v>0.0</v>
      </c>
      <c r="CE158" s="38">
        <v>38687.0</v>
      </c>
      <c r="CF158" s="38">
        <v>0.0</v>
      </c>
      <c r="CG158" s="38">
        <v>0.0</v>
      </c>
      <c r="CH158" s="38">
        <v>0.0</v>
      </c>
      <c r="CI158" s="38">
        <v>0.0</v>
      </c>
      <c r="CJ158" s="38">
        <v>0.0</v>
      </c>
    </row>
    <row r="159" ht="15.75" customHeight="1">
      <c r="A159" s="15"/>
      <c r="B159" s="53" t="s">
        <v>345</v>
      </c>
      <c r="C159" s="38">
        <v>468852.0</v>
      </c>
      <c r="D159" s="38">
        <v>1231564.0</v>
      </c>
      <c r="E159" s="98">
        <f>179385+84094</f>
        <v>263479</v>
      </c>
      <c r="F159" s="38">
        <v>472419.0</v>
      </c>
      <c r="G159" s="38">
        <v>441617.0</v>
      </c>
      <c r="H159" s="38">
        <v>63002.0</v>
      </c>
      <c r="I159" s="38">
        <v>172529.0</v>
      </c>
      <c r="J159" s="38">
        <v>1486059.0</v>
      </c>
      <c r="K159" s="38">
        <v>1011873.0</v>
      </c>
      <c r="L159" s="38">
        <v>1001939.0</v>
      </c>
      <c r="M159" s="38">
        <v>1105426.0</v>
      </c>
      <c r="N159" s="38">
        <v>649616.0</v>
      </c>
      <c r="O159" s="38">
        <v>5987171.0</v>
      </c>
      <c r="P159" s="38">
        <v>1380110.0</v>
      </c>
      <c r="Q159" s="102">
        <v>2503356.0</v>
      </c>
      <c r="R159" s="38">
        <v>0.0</v>
      </c>
      <c r="S159" s="38">
        <v>685612.0</v>
      </c>
      <c r="T159" s="38">
        <v>0.0</v>
      </c>
      <c r="U159" s="38">
        <v>0.0</v>
      </c>
      <c r="V159" s="38">
        <v>1340075.0</v>
      </c>
      <c r="W159" s="38">
        <v>723161.0</v>
      </c>
      <c r="X159" s="38">
        <v>102408.0</v>
      </c>
      <c r="Y159" s="38">
        <v>488262.0</v>
      </c>
      <c r="Z159" s="38">
        <v>488262.0</v>
      </c>
      <c r="AA159" s="38">
        <v>460169.0</v>
      </c>
      <c r="AB159" s="98">
        <f>44879+160723</f>
        <v>205602</v>
      </c>
      <c r="AC159" s="38">
        <v>1150029.0</v>
      </c>
      <c r="AD159" s="38">
        <v>230225.0</v>
      </c>
      <c r="AE159" s="38">
        <v>250846.0</v>
      </c>
      <c r="AF159" s="38">
        <v>549156.0</v>
      </c>
      <c r="AG159" s="38">
        <v>129880.0</v>
      </c>
      <c r="AH159" s="38">
        <v>430913.0</v>
      </c>
      <c r="AI159" s="38">
        <v>447732.0</v>
      </c>
      <c r="AJ159" s="38">
        <v>447732.0</v>
      </c>
      <c r="AK159" s="38">
        <v>549140.0</v>
      </c>
      <c r="AL159" s="38">
        <v>330903.0</v>
      </c>
      <c r="AM159" s="38">
        <v>404987.0</v>
      </c>
      <c r="AN159" s="38">
        <v>188236.0</v>
      </c>
      <c r="AO159" s="38">
        <v>562297.0</v>
      </c>
      <c r="AP159" s="38">
        <v>107026.0</v>
      </c>
      <c r="AQ159" s="38">
        <v>1.2052178E7</v>
      </c>
      <c r="AR159" s="38">
        <v>28264.0</v>
      </c>
      <c r="AT159" s="98">
        <v>3344643.0</v>
      </c>
      <c r="AU159" s="38">
        <v>75153.0</v>
      </c>
      <c r="AV159" s="38">
        <v>0.0</v>
      </c>
      <c r="AX159" s="38">
        <v>174116.0</v>
      </c>
      <c r="AY159" s="38">
        <v>687012.0</v>
      </c>
      <c r="AZ159" s="38">
        <v>85533.0</v>
      </c>
      <c r="BA159" s="38">
        <v>143233.0</v>
      </c>
      <c r="BB159" s="38">
        <v>135462.0</v>
      </c>
      <c r="BC159" s="38">
        <v>152775.0</v>
      </c>
      <c r="BD159" s="38">
        <v>205970.0</v>
      </c>
      <c r="BE159" s="38">
        <v>0.0</v>
      </c>
      <c r="BF159" s="38">
        <v>129880.0</v>
      </c>
      <c r="BG159" s="38">
        <v>0.0</v>
      </c>
      <c r="BH159" s="38">
        <v>1255092.0</v>
      </c>
      <c r="BI159" s="38">
        <v>0.0</v>
      </c>
      <c r="BJ159" s="38">
        <v>6365.0</v>
      </c>
      <c r="BK159" s="38">
        <v>24170.0</v>
      </c>
      <c r="BL159" s="38">
        <v>0.0</v>
      </c>
      <c r="BM159" s="38">
        <v>0.0</v>
      </c>
      <c r="BN159" s="38">
        <v>0.0</v>
      </c>
      <c r="BO159" s="38">
        <v>159897.0</v>
      </c>
      <c r="BP159" s="38">
        <v>0.0</v>
      </c>
      <c r="BQ159" s="38">
        <v>882985.0</v>
      </c>
      <c r="BR159" s="38">
        <v>2505398.0</v>
      </c>
      <c r="BS159" s="38">
        <v>558882.0</v>
      </c>
      <c r="BT159" s="38">
        <v>0.0</v>
      </c>
      <c r="BU159" s="38">
        <v>0.0</v>
      </c>
      <c r="BV159" s="38">
        <v>0.0</v>
      </c>
      <c r="BW159" s="38">
        <v>76725.0</v>
      </c>
      <c r="BX159" s="38">
        <v>157520.0</v>
      </c>
      <c r="BY159" s="38">
        <v>81953.0</v>
      </c>
      <c r="BZ159" s="38">
        <v>149317.0</v>
      </c>
      <c r="CA159" s="38">
        <v>0.0</v>
      </c>
      <c r="CB159" s="38">
        <v>0.0</v>
      </c>
      <c r="CC159" s="38">
        <v>0.0</v>
      </c>
      <c r="CD159" s="38">
        <v>0.0</v>
      </c>
      <c r="CE159" s="38">
        <v>46753.0</v>
      </c>
      <c r="CF159" s="38">
        <v>0.0</v>
      </c>
      <c r="CG159" s="38">
        <v>0.0</v>
      </c>
      <c r="CH159" s="38">
        <v>0.0</v>
      </c>
      <c r="CI159" s="38">
        <v>0.0</v>
      </c>
      <c r="CJ159" s="38">
        <v>0.0</v>
      </c>
    </row>
    <row r="160" ht="15.75" customHeight="1">
      <c r="A160" s="15"/>
      <c r="B160" s="53" t="s">
        <v>346</v>
      </c>
      <c r="C160" s="38">
        <v>620237.0</v>
      </c>
      <c r="D160" s="38">
        <v>1446049.0</v>
      </c>
      <c r="E160" s="98">
        <f>179385+84094+8794</f>
        <v>272273</v>
      </c>
      <c r="F160" s="38">
        <v>633535.0</v>
      </c>
      <c r="G160" s="38">
        <v>568764.0</v>
      </c>
      <c r="H160" s="38">
        <v>41890.0</v>
      </c>
      <c r="I160" s="38">
        <v>206352.0</v>
      </c>
      <c r="J160" s="38">
        <v>1758922.0</v>
      </c>
      <c r="K160" s="38">
        <v>1082286.0</v>
      </c>
      <c r="L160" s="38">
        <v>1374806.0</v>
      </c>
      <c r="M160" s="38">
        <v>1312365.0</v>
      </c>
      <c r="N160" s="38">
        <v>848381.0</v>
      </c>
      <c r="O160" s="38">
        <v>6567745.0</v>
      </c>
      <c r="P160" s="38">
        <v>1699027.0</v>
      </c>
      <c r="Q160" s="102">
        <v>3536340.0</v>
      </c>
      <c r="R160" s="38">
        <v>0.0</v>
      </c>
      <c r="S160" s="38">
        <v>806142.0</v>
      </c>
      <c r="T160" s="38">
        <v>0.0</v>
      </c>
      <c r="U160" s="38">
        <v>0.0</v>
      </c>
      <c r="V160" s="38">
        <v>1456078.0</v>
      </c>
      <c r="W160" s="38">
        <v>817506.0</v>
      </c>
      <c r="X160" s="38">
        <v>99633.0</v>
      </c>
      <c r="Y160" s="38">
        <v>452990.0</v>
      </c>
      <c r="Z160" s="38">
        <v>452990.0</v>
      </c>
      <c r="AA160" s="38">
        <v>460673.0</v>
      </c>
      <c r="AB160" s="98">
        <f>58165+153326</f>
        <v>211491</v>
      </c>
      <c r="AC160" s="38">
        <v>1407430.0</v>
      </c>
      <c r="AD160" s="38">
        <v>160444.0</v>
      </c>
      <c r="AE160" s="38">
        <v>244910.0</v>
      </c>
      <c r="AF160" s="38">
        <v>597064.0</v>
      </c>
      <c r="AG160" s="38">
        <v>159633.0</v>
      </c>
      <c r="AH160" s="38">
        <v>5509549.0</v>
      </c>
      <c r="AI160" s="38">
        <v>523580.0</v>
      </c>
      <c r="AJ160" s="38">
        <v>523580.0</v>
      </c>
      <c r="AK160" s="38">
        <v>672837.0</v>
      </c>
      <c r="AL160" s="38">
        <v>410171.0</v>
      </c>
      <c r="AM160" s="38">
        <v>557958.0</v>
      </c>
      <c r="AN160" s="38">
        <v>261298.0</v>
      </c>
      <c r="AO160" s="38">
        <v>271350.0</v>
      </c>
      <c r="AP160" s="38">
        <v>154626.0</v>
      </c>
      <c r="AQ160" s="38">
        <v>1.2582012E7</v>
      </c>
      <c r="AR160" s="38">
        <v>25045.0</v>
      </c>
      <c r="AT160" s="98">
        <v>2957431.0</v>
      </c>
      <c r="AU160" s="38">
        <v>67196.0</v>
      </c>
      <c r="AV160" s="38">
        <v>0.0</v>
      </c>
      <c r="AX160" s="38">
        <v>225941.0</v>
      </c>
      <c r="AY160" s="38">
        <v>731275.0</v>
      </c>
      <c r="AZ160" s="38">
        <v>103227.0</v>
      </c>
      <c r="BA160" s="38">
        <v>157306.0</v>
      </c>
      <c r="BB160" s="38">
        <v>73121.0</v>
      </c>
      <c r="BC160" s="38">
        <v>140378.0</v>
      </c>
      <c r="BD160" s="38">
        <v>2199361.0</v>
      </c>
      <c r="BE160" s="38">
        <v>0.0</v>
      </c>
      <c r="BF160" s="38">
        <v>159463.0</v>
      </c>
      <c r="BG160" s="38">
        <v>0.0</v>
      </c>
      <c r="BH160" s="38">
        <v>1534618.0</v>
      </c>
      <c r="BI160" s="38">
        <v>0.0</v>
      </c>
      <c r="BJ160" s="38">
        <v>2190.0</v>
      </c>
      <c r="BK160" s="38">
        <v>23111.0</v>
      </c>
      <c r="BL160" s="38">
        <v>0.0</v>
      </c>
      <c r="BM160" s="38">
        <v>0.0</v>
      </c>
      <c r="BN160" s="38">
        <v>0.0</v>
      </c>
      <c r="BO160" s="38">
        <v>156092.0</v>
      </c>
      <c r="BP160" s="38">
        <v>0.0</v>
      </c>
      <c r="BQ160" s="38">
        <v>694255.0</v>
      </c>
      <c r="BR160" s="38">
        <v>2191289.0</v>
      </c>
      <c r="BS160" s="38">
        <v>430107.0</v>
      </c>
      <c r="BU160" s="38">
        <v>0.0</v>
      </c>
      <c r="BV160" s="38">
        <v>0.0</v>
      </c>
      <c r="BW160" s="38">
        <v>72450.0</v>
      </c>
      <c r="BX160" s="38">
        <v>186786.0</v>
      </c>
      <c r="BY160" s="38">
        <v>71275.0</v>
      </c>
      <c r="BZ160" s="38">
        <v>115858.0</v>
      </c>
      <c r="CA160" s="38">
        <v>0.0</v>
      </c>
      <c r="CB160" s="38">
        <v>0.0</v>
      </c>
      <c r="CC160" s="38">
        <v>0.0</v>
      </c>
      <c r="CD160" s="38">
        <v>0.0</v>
      </c>
      <c r="CE160" s="38">
        <v>49652.0</v>
      </c>
      <c r="CF160" s="38">
        <v>0.0</v>
      </c>
      <c r="CG160" s="38">
        <v>0.0</v>
      </c>
      <c r="CH160" s="38">
        <v>0.0</v>
      </c>
      <c r="CI160" s="38">
        <v>0.0</v>
      </c>
      <c r="CJ160" s="38">
        <v>0.0</v>
      </c>
    </row>
    <row r="161" ht="15.75" customHeight="1">
      <c r="A161" s="15"/>
      <c r="B161" s="53" t="s">
        <v>347</v>
      </c>
      <c r="C161" s="38">
        <v>413201.0</v>
      </c>
      <c r="D161" s="38">
        <v>1220466.0</v>
      </c>
      <c r="E161" s="98">
        <f>68775+2718+50905</f>
        <v>122398</v>
      </c>
      <c r="F161" s="38">
        <v>326182.0</v>
      </c>
      <c r="G161" s="38">
        <v>390304.0</v>
      </c>
      <c r="H161" s="38">
        <v>77701.0</v>
      </c>
      <c r="I161" s="38">
        <v>83842.0</v>
      </c>
      <c r="J161" s="38">
        <v>1191437.0</v>
      </c>
      <c r="K161" s="38">
        <v>643966.0</v>
      </c>
      <c r="L161" s="38">
        <v>901646.0</v>
      </c>
      <c r="M161" s="38">
        <v>778930.0</v>
      </c>
      <c r="N161" s="38">
        <v>508947.0</v>
      </c>
      <c r="O161" s="38">
        <v>4649053.0</v>
      </c>
      <c r="P161" s="38">
        <v>1083454.0</v>
      </c>
      <c r="Q161" s="102">
        <v>2084473.0</v>
      </c>
      <c r="R161" s="38">
        <v>0.0</v>
      </c>
      <c r="S161" s="38">
        <v>469959.0</v>
      </c>
      <c r="T161" s="38">
        <v>0.0</v>
      </c>
      <c r="U161" s="38">
        <v>0.0</v>
      </c>
      <c r="V161" s="38">
        <v>792868.0</v>
      </c>
      <c r="W161" s="38">
        <v>424347.0</v>
      </c>
      <c r="X161" s="38">
        <v>88925.0</v>
      </c>
      <c r="Y161" s="38">
        <v>364258.0</v>
      </c>
      <c r="Z161" s="38">
        <v>364258.0</v>
      </c>
      <c r="AA161" s="38">
        <v>326529.0</v>
      </c>
      <c r="AB161" s="98">
        <f>41484+109519</f>
        <v>151003</v>
      </c>
      <c r="AC161" s="38">
        <v>674228.0</v>
      </c>
      <c r="AD161" s="38">
        <v>121192.0</v>
      </c>
      <c r="AE161" s="38">
        <v>173787.0</v>
      </c>
      <c r="AF161" s="38">
        <v>399152.0</v>
      </c>
      <c r="AG161" s="38">
        <v>102504.0</v>
      </c>
      <c r="AH161" s="38">
        <v>256321.0</v>
      </c>
      <c r="AI161" s="38">
        <v>336487.0</v>
      </c>
      <c r="AJ161" s="38">
        <v>74088.0</v>
      </c>
      <c r="AK161" s="38">
        <v>457462.0</v>
      </c>
      <c r="AL161" s="38">
        <v>248029.0</v>
      </c>
      <c r="AM161" s="38">
        <v>415693.0</v>
      </c>
      <c r="AN161" s="38">
        <v>137109.0</v>
      </c>
      <c r="AO161" s="38">
        <v>158180.0</v>
      </c>
      <c r="AP161" s="38">
        <v>138580.0</v>
      </c>
      <c r="AQ161" s="38">
        <v>1.28592E7</v>
      </c>
      <c r="AR161" s="38">
        <v>20064.0</v>
      </c>
      <c r="AT161" s="98">
        <v>2655667.0</v>
      </c>
      <c r="AU161" s="38">
        <v>75186.0</v>
      </c>
      <c r="AV161" s="38">
        <v>0.0</v>
      </c>
      <c r="AX161" s="38">
        <v>134791.0</v>
      </c>
      <c r="AY161" s="38">
        <v>611553.0</v>
      </c>
      <c r="AZ161" s="38">
        <v>82117.0</v>
      </c>
      <c r="BA161" s="38">
        <v>84171.0</v>
      </c>
      <c r="BB161" s="38">
        <v>88159.0</v>
      </c>
      <c r="BC161" s="38">
        <v>130792.0</v>
      </c>
      <c r="BD161" s="38">
        <v>1374053.0</v>
      </c>
      <c r="BE161" s="38">
        <v>0.0</v>
      </c>
      <c r="BF161" s="38">
        <v>102489.0</v>
      </c>
      <c r="BG161" s="38">
        <v>0.0</v>
      </c>
      <c r="BH161" s="38">
        <v>720791.0</v>
      </c>
      <c r="BI161" s="38">
        <v>0.0</v>
      </c>
      <c r="BJ161" s="38">
        <v>3332.0</v>
      </c>
      <c r="BK161" s="38">
        <v>23994.0</v>
      </c>
      <c r="BL161" s="38">
        <v>0.0</v>
      </c>
      <c r="BM161" s="38">
        <v>0.0</v>
      </c>
      <c r="BN161" s="38">
        <v>0.0</v>
      </c>
      <c r="BO161" s="38">
        <v>203658.0</v>
      </c>
      <c r="BP161" s="38">
        <v>0.0</v>
      </c>
      <c r="BQ161" s="38">
        <v>535983.0</v>
      </c>
      <c r="BR161" s="38">
        <v>1534708.0</v>
      </c>
      <c r="BS161" s="38">
        <v>283921.0</v>
      </c>
      <c r="BT161" s="38">
        <v>0.0</v>
      </c>
      <c r="BU161" s="38">
        <v>0.0</v>
      </c>
      <c r="BV161" s="38">
        <v>0.0</v>
      </c>
      <c r="BW161" s="38">
        <v>72601.0</v>
      </c>
      <c r="BX161" s="38">
        <v>120013.0</v>
      </c>
      <c r="BY161" s="38">
        <v>34990.0</v>
      </c>
      <c r="BZ161" s="38">
        <v>81853.0</v>
      </c>
      <c r="CA161" s="38">
        <v>0.0</v>
      </c>
      <c r="CB161" s="38">
        <v>0.0</v>
      </c>
      <c r="CC161" s="38">
        <v>0.0</v>
      </c>
      <c r="CD161" s="38">
        <v>0.0</v>
      </c>
      <c r="CE161" s="38">
        <v>45398.0</v>
      </c>
      <c r="CF161" s="38">
        <v>0.0</v>
      </c>
      <c r="CG161" s="38">
        <v>0.0</v>
      </c>
      <c r="CH161" s="38">
        <v>0.0</v>
      </c>
      <c r="CI161" s="38">
        <v>0.0</v>
      </c>
      <c r="CJ161" s="38">
        <v>0.0</v>
      </c>
    </row>
    <row r="162" ht="15.75" customHeight="1">
      <c r="A162" s="15"/>
      <c r="B162" s="53" t="s">
        <v>348</v>
      </c>
      <c r="C162" s="38">
        <v>317609.0</v>
      </c>
      <c r="D162" s="38">
        <v>1167289.0</v>
      </c>
      <c r="E162" s="98">
        <f>2144+11144+4132+53173+27690+63786</f>
        <v>162069</v>
      </c>
      <c r="F162" s="38">
        <v>233881.0</v>
      </c>
      <c r="G162" s="38">
        <v>441151.0</v>
      </c>
      <c r="H162" s="38">
        <v>61115.0</v>
      </c>
      <c r="I162" s="38">
        <v>119063.0</v>
      </c>
      <c r="J162" s="38">
        <v>944944.0</v>
      </c>
      <c r="K162" s="38">
        <v>699152.0</v>
      </c>
      <c r="L162" s="38">
        <v>106922.0</v>
      </c>
      <c r="M162" s="38">
        <v>336750.0</v>
      </c>
      <c r="N162" s="38">
        <v>789458.0</v>
      </c>
      <c r="O162" s="38">
        <v>3796968.0</v>
      </c>
      <c r="P162" s="38">
        <v>632669.0</v>
      </c>
      <c r="Q162" s="102">
        <v>1071515.0</v>
      </c>
      <c r="R162" s="38">
        <v>0.0</v>
      </c>
      <c r="S162" s="38">
        <v>238222.0</v>
      </c>
      <c r="T162" s="38">
        <v>0.0</v>
      </c>
      <c r="U162" s="38">
        <v>0.0</v>
      </c>
      <c r="V162" s="38">
        <v>1057784.0</v>
      </c>
      <c r="W162" s="38">
        <v>541122.0</v>
      </c>
      <c r="X162" s="38">
        <v>72747.0</v>
      </c>
      <c r="Y162" s="38">
        <v>255304.0</v>
      </c>
      <c r="Z162" s="38">
        <v>255304.0</v>
      </c>
      <c r="AA162" s="38">
        <v>248512.0</v>
      </c>
      <c r="AB162" s="98">
        <f>15387+105601</f>
        <v>120988</v>
      </c>
      <c r="AC162" s="38">
        <v>343073.0</v>
      </c>
      <c r="AD162" s="38">
        <v>13693.0</v>
      </c>
      <c r="AE162" s="38">
        <v>162579.0</v>
      </c>
      <c r="AF162" s="38">
        <v>364634.0</v>
      </c>
      <c r="AG162" s="38">
        <v>133801.0</v>
      </c>
      <c r="AH162" s="38">
        <v>172639.0</v>
      </c>
      <c r="AI162" s="38">
        <v>301888.0</v>
      </c>
      <c r="AJ162" s="38">
        <v>31346.0</v>
      </c>
      <c r="AK162" s="38">
        <v>458416.0</v>
      </c>
      <c r="AL162" s="38">
        <v>216326.0</v>
      </c>
      <c r="AM162" s="38">
        <v>397190.0</v>
      </c>
      <c r="AN162" s="38">
        <v>124802.0</v>
      </c>
      <c r="AO162" s="38">
        <v>126969.0</v>
      </c>
      <c r="AP162" s="38">
        <v>92548.0</v>
      </c>
      <c r="AQ162" s="38">
        <v>1.0569025E7</v>
      </c>
      <c r="AR162" s="38">
        <v>15293.0</v>
      </c>
      <c r="AT162" s="98">
        <v>3731554.0</v>
      </c>
      <c r="AU162" s="38">
        <v>77454.0</v>
      </c>
      <c r="AV162" s="38">
        <v>0.0</v>
      </c>
      <c r="AX162" s="38">
        <v>0.0</v>
      </c>
      <c r="AY162" s="38">
        <v>594342.0</v>
      </c>
      <c r="AZ162" s="38">
        <v>75690.0</v>
      </c>
      <c r="BA162" s="38">
        <v>114895.0</v>
      </c>
      <c r="BB162" s="38">
        <v>106388.0</v>
      </c>
      <c r="BC162" s="38">
        <v>0.0</v>
      </c>
      <c r="BD162" s="38">
        <v>944875.0</v>
      </c>
      <c r="BE162" s="38">
        <v>0.0</v>
      </c>
      <c r="BF162" s="38">
        <v>91952.0</v>
      </c>
      <c r="BG162" s="38">
        <v>0.0</v>
      </c>
      <c r="BH162" s="38">
        <v>935314.0</v>
      </c>
      <c r="BI162" s="38">
        <v>0.0</v>
      </c>
      <c r="BJ162" s="38">
        <v>5542.0</v>
      </c>
      <c r="BK162" s="38">
        <v>24795.0</v>
      </c>
      <c r="BL162" s="38">
        <v>0.0</v>
      </c>
      <c r="BM162" s="38">
        <v>0.0</v>
      </c>
      <c r="BN162" s="38">
        <v>0.0</v>
      </c>
      <c r="BO162" s="38">
        <v>154529.0</v>
      </c>
      <c r="BP162" s="38">
        <v>0.0</v>
      </c>
      <c r="BQ162" s="38">
        <v>374262.0</v>
      </c>
      <c r="BR162" s="38">
        <v>846925.0</v>
      </c>
      <c r="BS162" s="38">
        <v>205342.0</v>
      </c>
      <c r="BT162" s="38">
        <v>0.0</v>
      </c>
      <c r="BU162" s="38">
        <v>0.0</v>
      </c>
      <c r="BV162" s="38">
        <v>0.0</v>
      </c>
      <c r="BW162" s="38">
        <v>61028.0</v>
      </c>
      <c r="BX162" s="38">
        <v>107523.0</v>
      </c>
      <c r="BY162" s="38">
        <v>50560.0</v>
      </c>
      <c r="BZ162" s="38">
        <v>109042.0</v>
      </c>
      <c r="CA162" s="38">
        <v>0.0</v>
      </c>
      <c r="CB162" s="38">
        <v>0.0</v>
      </c>
      <c r="CC162" s="38">
        <v>0.0</v>
      </c>
      <c r="CD162" s="38">
        <v>0.0</v>
      </c>
      <c r="CE162" s="38">
        <v>28583.0</v>
      </c>
      <c r="CF162" s="38">
        <v>0.0</v>
      </c>
      <c r="CG162" s="38">
        <v>0.0</v>
      </c>
      <c r="CH162" s="38">
        <v>0.0</v>
      </c>
      <c r="CI162" s="38">
        <v>0.0</v>
      </c>
      <c r="CJ162" s="38">
        <v>0.0</v>
      </c>
    </row>
    <row r="163" ht="15.75" customHeight="1">
      <c r="A163" s="15"/>
      <c r="B163" s="53" t="s">
        <v>349</v>
      </c>
      <c r="C163" s="38">
        <v>325447.0</v>
      </c>
      <c r="D163" s="38">
        <v>1257432.0</v>
      </c>
      <c r="E163" s="98">
        <f>1866+58382+53173</f>
        <v>113421</v>
      </c>
      <c r="F163" s="38">
        <v>212044.0</v>
      </c>
      <c r="G163" s="38">
        <v>193361.0</v>
      </c>
      <c r="H163" s="38">
        <v>31776.0</v>
      </c>
      <c r="I163" s="38">
        <v>89020.0</v>
      </c>
      <c r="J163" s="38">
        <v>706202.0</v>
      </c>
      <c r="K163" s="38">
        <v>477364.0</v>
      </c>
      <c r="L163" s="38">
        <v>530311.0</v>
      </c>
      <c r="M163" s="38">
        <v>523493.0</v>
      </c>
      <c r="N163" s="38">
        <v>372988.0</v>
      </c>
      <c r="O163" s="38">
        <v>3063312.0</v>
      </c>
      <c r="P163" s="38">
        <v>663078.0</v>
      </c>
      <c r="Q163" s="102">
        <v>1235418.0</v>
      </c>
      <c r="R163" s="38">
        <v>0.0</v>
      </c>
      <c r="S163" s="38">
        <v>304708.0</v>
      </c>
      <c r="T163" s="38">
        <v>0.0</v>
      </c>
      <c r="U163" s="38">
        <v>0.0</v>
      </c>
      <c r="V163" s="38">
        <v>538669.0</v>
      </c>
      <c r="W163" s="38">
        <v>301293.0</v>
      </c>
      <c r="X163" s="38">
        <v>0.0</v>
      </c>
      <c r="Y163" s="38">
        <v>266636.0</v>
      </c>
      <c r="Z163" s="38">
        <v>266636.0</v>
      </c>
      <c r="AA163" s="38">
        <v>217315.0</v>
      </c>
      <c r="AB163" s="98">
        <f>26338+85155</f>
        <v>111493</v>
      </c>
      <c r="AC163" s="38">
        <v>527346.0</v>
      </c>
      <c r="AD163" s="38">
        <v>98081.0</v>
      </c>
      <c r="AE163" s="38">
        <v>121018.0</v>
      </c>
      <c r="AF163" s="38">
        <v>374238.0</v>
      </c>
      <c r="AG163" s="38">
        <v>69261.0</v>
      </c>
      <c r="AH163" s="38">
        <v>306056.0</v>
      </c>
      <c r="AI163" s="38">
        <v>209791.0</v>
      </c>
      <c r="AJ163" s="38">
        <v>77792.0</v>
      </c>
      <c r="AK163" s="38">
        <v>310244.0</v>
      </c>
      <c r="AL163" s="38">
        <v>213985.0</v>
      </c>
      <c r="AM163" s="38">
        <v>306896.0</v>
      </c>
      <c r="AN163" s="38">
        <v>143949.0</v>
      </c>
      <c r="AO163" s="38">
        <v>116524.0</v>
      </c>
      <c r="AP163" s="38">
        <v>82138.0</v>
      </c>
      <c r="AQ163" s="38">
        <v>1.0259565E7</v>
      </c>
      <c r="AR163" s="38">
        <v>35081.0</v>
      </c>
      <c r="AT163" s="98">
        <v>3102029.0</v>
      </c>
      <c r="AU163" s="38">
        <v>65684.0</v>
      </c>
      <c r="AV163" s="38">
        <v>0.0</v>
      </c>
      <c r="AX163" s="38">
        <v>111576.0</v>
      </c>
      <c r="AY163" s="38">
        <v>575718.0</v>
      </c>
      <c r="AZ163" s="38">
        <v>64770.0</v>
      </c>
      <c r="BA163" s="38">
        <v>111237.0</v>
      </c>
      <c r="BB163" s="38">
        <v>85514.0</v>
      </c>
      <c r="BC163" s="38">
        <v>103845.0</v>
      </c>
      <c r="BD163" s="38">
        <v>984684.0</v>
      </c>
      <c r="BE163" s="38">
        <v>0.0</v>
      </c>
      <c r="BF163" s="38">
        <v>73443.0</v>
      </c>
      <c r="BG163" s="38">
        <v>0.0</v>
      </c>
      <c r="BH163" s="38">
        <v>576634.0</v>
      </c>
      <c r="BI163" s="38">
        <v>0.0</v>
      </c>
      <c r="BJ163" s="38">
        <v>3710.0</v>
      </c>
      <c r="BK163" s="38">
        <v>23438.0</v>
      </c>
      <c r="BL163" s="38">
        <v>0.0</v>
      </c>
      <c r="BM163" s="38">
        <v>0.0</v>
      </c>
      <c r="BN163" s="38">
        <v>0.0</v>
      </c>
      <c r="BO163" s="38">
        <v>64381.0</v>
      </c>
      <c r="BP163" s="38">
        <v>0.0</v>
      </c>
      <c r="BQ163" s="38">
        <v>387641.0</v>
      </c>
      <c r="BR163" s="38">
        <v>923943.0</v>
      </c>
      <c r="BS163" s="38">
        <v>230262.0</v>
      </c>
      <c r="BT163" s="38">
        <v>0.0</v>
      </c>
      <c r="BU163" s="38">
        <v>0.0</v>
      </c>
      <c r="BV163" s="38">
        <v>0.0</v>
      </c>
      <c r="BW163" s="38">
        <v>60065.0</v>
      </c>
      <c r="BX163" s="38">
        <v>89130.0</v>
      </c>
      <c r="BY163" s="38">
        <v>23871.0</v>
      </c>
      <c r="BZ163" s="38">
        <v>94129.0</v>
      </c>
      <c r="CA163" s="38">
        <v>0.0</v>
      </c>
      <c r="CB163" s="38">
        <v>0.0</v>
      </c>
      <c r="CC163" s="38">
        <v>0.0</v>
      </c>
      <c r="CD163" s="38">
        <v>0.0</v>
      </c>
      <c r="CE163" s="38">
        <v>41037.0</v>
      </c>
      <c r="CF163" s="38">
        <v>0.0</v>
      </c>
      <c r="CG163" s="38">
        <v>0.0</v>
      </c>
      <c r="CH163" s="38">
        <v>0.0</v>
      </c>
      <c r="CI163" s="38">
        <v>0.0</v>
      </c>
      <c r="CJ163" s="38">
        <v>0.0</v>
      </c>
    </row>
    <row r="164" ht="15.75" customHeight="1">
      <c r="A164" s="15"/>
      <c r="B164" s="53" t="s">
        <v>350</v>
      </c>
      <c r="C164" s="38">
        <v>150154.0</v>
      </c>
      <c r="D164" s="38">
        <v>1365489.0</v>
      </c>
      <c r="E164" s="98">
        <f>66073+4522+17398+978+3177+45894</f>
        <v>138042</v>
      </c>
      <c r="F164" s="38">
        <v>60456.0</v>
      </c>
      <c r="G164" s="38">
        <v>172625.0</v>
      </c>
      <c r="H164" s="38">
        <v>34098.0</v>
      </c>
      <c r="I164" s="38">
        <v>44838.0</v>
      </c>
      <c r="J164" s="38">
        <v>336074.0</v>
      </c>
      <c r="K164" s="38">
        <v>279456.0</v>
      </c>
      <c r="L164" s="38">
        <v>420721.0</v>
      </c>
      <c r="M164" s="38">
        <v>306867.0</v>
      </c>
      <c r="N164" s="38">
        <v>250228.0</v>
      </c>
      <c r="O164" s="38">
        <v>1214440.0</v>
      </c>
      <c r="P164" s="38">
        <v>376775.0</v>
      </c>
      <c r="Q164" s="102">
        <v>914106.0</v>
      </c>
      <c r="R164" s="38">
        <v>0.0</v>
      </c>
      <c r="S164" s="38">
        <v>144562.0</v>
      </c>
      <c r="T164" s="38">
        <v>0.0</v>
      </c>
      <c r="U164" s="38">
        <v>0.0</v>
      </c>
      <c r="V164" s="38">
        <v>244123.0</v>
      </c>
      <c r="W164" s="38">
        <v>202640.0</v>
      </c>
      <c r="X164" s="38">
        <v>61752.0</v>
      </c>
      <c r="Y164" s="38">
        <v>466673.0</v>
      </c>
      <c r="Z164" s="38">
        <v>466673.0</v>
      </c>
      <c r="AA164" s="38">
        <v>344326.0</v>
      </c>
      <c r="AB164" s="98">
        <f>29781+118865</f>
        <v>148646</v>
      </c>
      <c r="AC164" s="38">
        <v>470350.0</v>
      </c>
      <c r="AD164" s="38">
        <v>87275.0</v>
      </c>
      <c r="AE164" s="38">
        <v>130811.0</v>
      </c>
      <c r="AF164" s="38">
        <v>484512.0</v>
      </c>
      <c r="AG164" s="38">
        <v>85804.0</v>
      </c>
      <c r="AH164" s="38">
        <v>379884.0</v>
      </c>
      <c r="AI164" s="38">
        <v>132447.0</v>
      </c>
      <c r="AJ164" s="38">
        <v>132447.0</v>
      </c>
      <c r="AK164" s="38">
        <v>271658.0</v>
      </c>
      <c r="AL164" s="38">
        <v>149506.0</v>
      </c>
      <c r="AM164" s="38">
        <v>207066.0</v>
      </c>
      <c r="AN164" s="38">
        <v>79413.0</v>
      </c>
      <c r="AO164" s="38">
        <v>92473.0</v>
      </c>
      <c r="AP164" s="38">
        <v>69906.0</v>
      </c>
      <c r="AQ164" s="38">
        <v>1.438233E7</v>
      </c>
      <c r="AR164" s="38">
        <v>19389.0</v>
      </c>
      <c r="AT164" s="98">
        <v>5538814.0</v>
      </c>
      <c r="AU164" s="38">
        <v>70293.0</v>
      </c>
      <c r="AV164" s="38">
        <v>0.0</v>
      </c>
      <c r="AX164" s="38">
        <v>170855.0</v>
      </c>
      <c r="AY164" s="38">
        <v>619166.0</v>
      </c>
      <c r="AZ164" s="38">
        <v>119858.0</v>
      </c>
      <c r="BA164" s="38">
        <v>107082.0</v>
      </c>
      <c r="BB164" s="38">
        <v>68071.0</v>
      </c>
      <c r="BC164" s="38">
        <v>150923.0</v>
      </c>
      <c r="BD164" s="38">
        <v>642029.0</v>
      </c>
      <c r="BE164" s="38">
        <v>0.0</v>
      </c>
      <c r="BF164" s="38">
        <v>85850.0</v>
      </c>
      <c r="BG164" s="38">
        <v>0.0</v>
      </c>
      <c r="BH164" s="38">
        <v>303358.0</v>
      </c>
      <c r="BI164" s="38">
        <v>0.0</v>
      </c>
      <c r="BJ164" s="38">
        <v>3895.0</v>
      </c>
      <c r="BK164" s="38">
        <v>24642.0</v>
      </c>
      <c r="BL164" s="38">
        <v>0.0</v>
      </c>
      <c r="BM164" s="38">
        <v>0.0</v>
      </c>
      <c r="BN164" s="38">
        <v>0.0</v>
      </c>
      <c r="BO164" s="38">
        <v>57508.0</v>
      </c>
      <c r="BP164" s="38">
        <v>0.0</v>
      </c>
      <c r="BQ164" s="38">
        <v>327900.0</v>
      </c>
      <c r="BR164" s="38">
        <v>837106.0</v>
      </c>
      <c r="BS164" s="38">
        <v>218329.0</v>
      </c>
      <c r="BT164" s="38">
        <v>0.0</v>
      </c>
      <c r="BU164" s="38">
        <v>0.0</v>
      </c>
      <c r="BV164" s="38">
        <v>0.0</v>
      </c>
      <c r="BW164" s="38">
        <v>50597.0</v>
      </c>
      <c r="BX164" s="38">
        <v>59345.0</v>
      </c>
      <c r="BY164" s="38">
        <v>0.0</v>
      </c>
      <c r="BZ164" s="38">
        <v>32005.0</v>
      </c>
      <c r="CA164" s="38">
        <v>0.0</v>
      </c>
      <c r="CB164" s="38">
        <v>0.0</v>
      </c>
      <c r="CC164" s="38">
        <v>0.0</v>
      </c>
      <c r="CD164" s="38">
        <v>0.0</v>
      </c>
      <c r="CE164" s="38">
        <v>21352.0</v>
      </c>
      <c r="CF164" s="38">
        <v>0.0</v>
      </c>
      <c r="CG164" s="38">
        <v>0.0</v>
      </c>
      <c r="CH164" s="38">
        <v>0.0</v>
      </c>
      <c r="CI164" s="38">
        <v>0.0</v>
      </c>
      <c r="CJ164" s="38">
        <v>0.0</v>
      </c>
    </row>
    <row r="165" ht="15.75" customHeight="1">
      <c r="A165" s="16"/>
      <c r="B165" s="53" t="s">
        <v>351</v>
      </c>
      <c r="C165" s="38">
        <v>0.0</v>
      </c>
      <c r="D165" s="38">
        <v>976808.0</v>
      </c>
      <c r="E165" s="38">
        <v>6813.0</v>
      </c>
      <c r="F165" s="38">
        <v>0.0</v>
      </c>
      <c r="G165" s="38">
        <v>0.0</v>
      </c>
      <c r="H165" s="38">
        <v>0.0</v>
      </c>
      <c r="I165" s="38">
        <v>0.0</v>
      </c>
      <c r="J165" s="38">
        <v>0.0</v>
      </c>
      <c r="K165" s="38">
        <v>0.0</v>
      </c>
      <c r="L165" s="38">
        <v>0.0</v>
      </c>
      <c r="M165" s="38">
        <v>0.0</v>
      </c>
      <c r="N165" s="38">
        <v>0.0</v>
      </c>
      <c r="O165" s="38">
        <v>0.0</v>
      </c>
      <c r="P165" s="38">
        <v>0.0</v>
      </c>
      <c r="Q165" s="38">
        <v>0.0</v>
      </c>
      <c r="R165" s="38">
        <v>0.0</v>
      </c>
      <c r="S165" s="38">
        <v>0.0</v>
      </c>
      <c r="T165" s="38">
        <v>0.0</v>
      </c>
      <c r="U165" s="38">
        <v>0.0</v>
      </c>
      <c r="V165" s="38">
        <v>0.0</v>
      </c>
      <c r="W165" s="38">
        <v>0.0</v>
      </c>
      <c r="X165" s="38">
        <v>26984.0</v>
      </c>
      <c r="Y165" s="38">
        <v>189901.0</v>
      </c>
      <c r="Z165" s="38">
        <v>189901.0</v>
      </c>
      <c r="AA165" s="38">
        <v>106960.0</v>
      </c>
      <c r="AB165" s="98">
        <f>50213</f>
        <v>50213</v>
      </c>
      <c r="AC165" s="38">
        <v>164064.0</v>
      </c>
      <c r="AD165" s="38">
        <v>0.0</v>
      </c>
      <c r="AE165" s="38">
        <v>42233.0</v>
      </c>
      <c r="AF165" s="38">
        <v>231100.0</v>
      </c>
      <c r="AG165" s="38">
        <v>2541.0</v>
      </c>
      <c r="AH165" s="38">
        <v>125947.0</v>
      </c>
      <c r="AI165" s="38">
        <v>0.0</v>
      </c>
      <c r="AJ165" s="38">
        <v>10405.0</v>
      </c>
      <c r="AK165" s="38">
        <v>62040.0</v>
      </c>
      <c r="AL165" s="38">
        <v>80872.0</v>
      </c>
      <c r="AM165" s="38">
        <v>0.0</v>
      </c>
      <c r="AN165" s="38">
        <v>39689.0</v>
      </c>
      <c r="AO165" s="38">
        <v>16172.0</v>
      </c>
      <c r="AP165" s="38">
        <v>13373.0</v>
      </c>
      <c r="AQ165" s="38">
        <v>1.1516238E7</v>
      </c>
      <c r="AR165" s="38">
        <v>14220.0</v>
      </c>
      <c r="AT165" s="98">
        <v>3119958.0</v>
      </c>
      <c r="AU165" s="38">
        <v>72959.0</v>
      </c>
      <c r="AV165" s="38">
        <v>0.0</v>
      </c>
      <c r="AX165" s="38">
        <v>78466.0</v>
      </c>
      <c r="AY165" s="38">
        <v>437666.0</v>
      </c>
      <c r="AZ165" s="38">
        <v>42646.0</v>
      </c>
      <c r="BA165" s="38">
        <v>18313.0</v>
      </c>
      <c r="BB165" s="38">
        <v>82578.0</v>
      </c>
      <c r="BC165" s="38">
        <v>76923.0</v>
      </c>
      <c r="BD165" s="38">
        <v>0.0</v>
      </c>
      <c r="BE165" s="38">
        <v>0.0</v>
      </c>
      <c r="BF165" s="38">
        <v>0.0</v>
      </c>
      <c r="BG165" s="38">
        <v>0.0</v>
      </c>
      <c r="BH165" s="38">
        <v>0.0</v>
      </c>
      <c r="BI165" s="38">
        <v>0.0</v>
      </c>
      <c r="BJ165" s="38">
        <v>1556.0</v>
      </c>
      <c r="BK165" s="38">
        <v>27124.0</v>
      </c>
      <c r="BL165" s="38">
        <v>0.0</v>
      </c>
      <c r="BM165" s="38">
        <v>0.0</v>
      </c>
      <c r="BN165" s="38">
        <v>0.0</v>
      </c>
      <c r="BO165" s="38">
        <v>0.0</v>
      </c>
      <c r="BP165" s="38">
        <v>0.0</v>
      </c>
      <c r="BQ165" s="38">
        <v>162226.0</v>
      </c>
      <c r="BR165" s="38">
        <v>304179.0</v>
      </c>
      <c r="BS165" s="38">
        <v>186851.0</v>
      </c>
      <c r="BT165" s="38">
        <v>0.0</v>
      </c>
      <c r="BU165" s="38">
        <v>0.0</v>
      </c>
      <c r="BV165" s="38">
        <v>0.0</v>
      </c>
      <c r="BW165" s="38">
        <v>40500.0</v>
      </c>
      <c r="BX165" s="38">
        <v>28029.0</v>
      </c>
      <c r="BY165" s="38">
        <v>0.0</v>
      </c>
      <c r="BZ165" s="38">
        <v>18100.0</v>
      </c>
      <c r="CA165" s="38">
        <v>0.0</v>
      </c>
      <c r="CB165" s="38">
        <v>0.0</v>
      </c>
      <c r="CC165" s="38">
        <v>0.0</v>
      </c>
      <c r="CD165" s="38">
        <v>0.0</v>
      </c>
      <c r="CE165" s="38">
        <v>16139.0</v>
      </c>
      <c r="CF165" s="38">
        <v>0.0</v>
      </c>
      <c r="CG165" s="38">
        <v>0.0</v>
      </c>
      <c r="CH165" s="38">
        <v>0.0</v>
      </c>
      <c r="CI165" s="38">
        <v>0.0</v>
      </c>
      <c r="CJ165" s="38">
        <v>0.0</v>
      </c>
    </row>
    <row r="166" ht="15.75" customHeight="1">
      <c r="A166" s="8" t="s">
        <v>61</v>
      </c>
      <c r="B166" s="53" t="s">
        <v>352</v>
      </c>
    </row>
    <row r="167" ht="15.75" customHeight="1">
      <c r="A167" s="15"/>
      <c r="B167" s="53" t="s">
        <v>353</v>
      </c>
    </row>
    <row r="168" ht="15.75" customHeight="1">
      <c r="A168" s="15"/>
      <c r="B168" s="53" t="s">
        <v>354</v>
      </c>
    </row>
    <row r="169" ht="15.75" customHeight="1">
      <c r="A169" s="15"/>
      <c r="B169" s="53" t="s">
        <v>355</v>
      </c>
    </row>
    <row r="170" ht="15.75" customHeight="1">
      <c r="A170" s="15"/>
      <c r="B170" s="53" t="s">
        <v>356</v>
      </c>
    </row>
    <row r="171" ht="15.75" customHeight="1">
      <c r="A171" s="15"/>
      <c r="B171" s="53" t="s">
        <v>357</v>
      </c>
    </row>
    <row r="172" ht="15.75" customHeight="1">
      <c r="A172" s="15"/>
      <c r="B172" s="53" t="s">
        <v>358</v>
      </c>
    </row>
    <row r="173" ht="15.75" customHeight="1">
      <c r="A173" s="16"/>
      <c r="B173" s="53" t="s">
        <v>313</v>
      </c>
    </row>
    <row r="174" ht="15.75" customHeight="1">
      <c r="A174" s="8" t="s">
        <v>70</v>
      </c>
      <c r="B174" s="53" t="s">
        <v>359</v>
      </c>
    </row>
    <row r="175" ht="15.75" customHeight="1">
      <c r="A175" s="15"/>
      <c r="B175" s="53" t="s">
        <v>360</v>
      </c>
    </row>
    <row r="176" ht="15.75" customHeight="1">
      <c r="A176" s="15"/>
      <c r="B176" s="53" t="s">
        <v>361</v>
      </c>
    </row>
    <row r="177" ht="15.75" customHeight="1">
      <c r="A177" s="15"/>
      <c r="B177" s="53" t="s">
        <v>362</v>
      </c>
    </row>
    <row r="178" ht="15.75" customHeight="1">
      <c r="A178" s="15"/>
      <c r="B178" s="53" t="s">
        <v>363</v>
      </c>
    </row>
    <row r="179" ht="15.75" customHeight="1">
      <c r="A179" s="15"/>
      <c r="B179" s="53" t="s">
        <v>364</v>
      </c>
    </row>
    <row r="180" ht="15.75" customHeight="1">
      <c r="A180" s="15"/>
      <c r="B180" s="53" t="s">
        <v>365</v>
      </c>
    </row>
    <row r="181" ht="15.75" customHeight="1">
      <c r="A181" s="16"/>
      <c r="B181" s="53" t="s">
        <v>313</v>
      </c>
    </row>
    <row r="182" ht="15.75" customHeight="1">
      <c r="A182" s="8" t="s">
        <v>79</v>
      </c>
      <c r="B182" s="53" t="s">
        <v>366</v>
      </c>
    </row>
    <row r="183" ht="15.75" customHeight="1">
      <c r="A183" s="15"/>
      <c r="B183" s="53" t="s">
        <v>367</v>
      </c>
    </row>
    <row r="184" ht="15.75" customHeight="1">
      <c r="A184" s="15"/>
      <c r="B184" s="53" t="s">
        <v>368</v>
      </c>
    </row>
    <row r="185" ht="15.75" customHeight="1">
      <c r="A185" s="15"/>
      <c r="B185" s="53" t="s">
        <v>369</v>
      </c>
    </row>
    <row r="186" ht="15.75" customHeight="1">
      <c r="A186" s="15"/>
      <c r="B186" s="53" t="s">
        <v>370</v>
      </c>
    </row>
    <row r="187" ht="15.75" customHeight="1">
      <c r="A187" s="15"/>
      <c r="B187" s="53" t="s">
        <v>371</v>
      </c>
    </row>
    <row r="188" ht="15.75" customHeight="1">
      <c r="A188" s="15"/>
      <c r="B188" s="53" t="s">
        <v>372</v>
      </c>
    </row>
    <row r="189" ht="15.75" customHeight="1">
      <c r="A189" s="16"/>
      <c r="B189" s="53" t="s">
        <v>313</v>
      </c>
    </row>
    <row r="190" ht="15.75" customHeight="1">
      <c r="A190" s="8" t="s">
        <v>189</v>
      </c>
      <c r="B190" s="53" t="s">
        <v>373</v>
      </c>
      <c r="C190" s="38">
        <v>24304.0</v>
      </c>
      <c r="D190" s="38">
        <v>1166592.0</v>
      </c>
      <c r="E190" s="38">
        <v>17863.0</v>
      </c>
      <c r="F190" s="38">
        <v>14870.0</v>
      </c>
      <c r="G190" s="38">
        <v>78966.0</v>
      </c>
      <c r="H190" s="38">
        <v>0.0</v>
      </c>
      <c r="I190" s="38">
        <v>0.0</v>
      </c>
      <c r="J190" s="38">
        <v>0.0</v>
      </c>
      <c r="K190" s="38">
        <v>75884.0</v>
      </c>
      <c r="L190" s="38">
        <v>107791.0</v>
      </c>
      <c r="M190" s="38">
        <v>0.0</v>
      </c>
      <c r="N190" s="38">
        <v>36265.0</v>
      </c>
      <c r="O190" s="38">
        <v>53863.0</v>
      </c>
      <c r="P190" s="38">
        <v>0.0</v>
      </c>
      <c r="Q190" s="38">
        <v>0.0</v>
      </c>
      <c r="R190" s="38">
        <v>0.0</v>
      </c>
      <c r="S190" s="38">
        <v>0.0</v>
      </c>
      <c r="T190" s="38">
        <v>0.0</v>
      </c>
      <c r="U190" s="38">
        <v>0.0</v>
      </c>
      <c r="V190" s="38">
        <v>63216.0</v>
      </c>
      <c r="W190" s="38">
        <v>0.0</v>
      </c>
      <c r="X190" s="38">
        <v>153934.0</v>
      </c>
      <c r="Y190" s="38">
        <v>141489.0</v>
      </c>
      <c r="Z190" s="38">
        <v>835663.0</v>
      </c>
      <c r="AA190" s="38">
        <v>396165.0</v>
      </c>
      <c r="AB190" s="38">
        <v>89782.0</v>
      </c>
      <c r="AC190" s="38">
        <v>904792.0</v>
      </c>
      <c r="AD190" s="38">
        <v>56347.0</v>
      </c>
      <c r="AE190" s="38">
        <v>131943.0</v>
      </c>
      <c r="AF190" s="38">
        <v>362860.0</v>
      </c>
      <c r="AG190" s="38">
        <v>33953.0</v>
      </c>
      <c r="AH190" s="38">
        <v>211843.0</v>
      </c>
      <c r="AI190" s="38">
        <v>71067.0</v>
      </c>
      <c r="AJ190" s="38">
        <v>30836.0</v>
      </c>
      <c r="AK190" s="38">
        <v>215854.0</v>
      </c>
      <c r="AL190" s="38">
        <v>118530.0</v>
      </c>
      <c r="AM190" s="38">
        <v>63333.0</v>
      </c>
      <c r="AN190" s="38">
        <v>63360.0</v>
      </c>
      <c r="AO190" s="38">
        <v>37110.0</v>
      </c>
      <c r="AP190" s="38">
        <v>34016.0</v>
      </c>
      <c r="AQ190" s="38">
        <v>1.1015484E7</v>
      </c>
      <c r="AR190" s="38">
        <v>80238.0</v>
      </c>
      <c r="AT190" s="98">
        <v>3008027.0</v>
      </c>
      <c r="AU190" s="38">
        <v>71251.0</v>
      </c>
      <c r="AV190" s="38">
        <v>0.0</v>
      </c>
      <c r="AX190" s="38">
        <v>210320.0</v>
      </c>
      <c r="AY190" s="38">
        <v>402660.0</v>
      </c>
      <c r="AZ190" s="38">
        <v>15296.0</v>
      </c>
      <c r="BA190" s="38">
        <v>0.0</v>
      </c>
      <c r="BB190" s="38">
        <v>0.0</v>
      </c>
      <c r="BC190" s="38">
        <v>532972.0</v>
      </c>
      <c r="BD190" s="38">
        <v>295106.0</v>
      </c>
      <c r="BE190" s="38">
        <v>53027.0</v>
      </c>
      <c r="BF190" s="38">
        <v>63684.0</v>
      </c>
      <c r="BG190" s="38">
        <v>0.0</v>
      </c>
      <c r="BH190" s="38">
        <v>97497.0</v>
      </c>
      <c r="BI190" s="38">
        <v>15747.0</v>
      </c>
      <c r="BJ190" s="38">
        <v>6759.0</v>
      </c>
      <c r="BK190" s="38">
        <v>26213.0</v>
      </c>
      <c r="BL190" s="38">
        <v>51966.0</v>
      </c>
      <c r="BM190" s="38">
        <v>0.0</v>
      </c>
      <c r="BN190" s="38">
        <v>0.0</v>
      </c>
      <c r="BO190" s="38">
        <v>19294.0</v>
      </c>
      <c r="BP190" s="38">
        <v>0.0</v>
      </c>
      <c r="BQ190" s="38">
        <v>1204223.0</v>
      </c>
      <c r="BR190" s="38">
        <v>2431073.0</v>
      </c>
      <c r="BS190" s="38">
        <v>251063.0</v>
      </c>
      <c r="BT190" s="38">
        <v>160429.0</v>
      </c>
      <c r="BU190" s="38">
        <v>37746.0</v>
      </c>
      <c r="BV190" s="38">
        <v>72575.0</v>
      </c>
      <c r="BW190" s="38">
        <v>103241.0</v>
      </c>
      <c r="BX190" s="38">
        <v>117892.0</v>
      </c>
      <c r="BY190" s="38">
        <v>47972.0</v>
      </c>
      <c r="BZ190" s="38">
        <v>2078508.0</v>
      </c>
      <c r="CA190" s="38">
        <v>0.0</v>
      </c>
      <c r="CB190" s="38">
        <v>0.0</v>
      </c>
      <c r="CC190" s="38">
        <v>0.0</v>
      </c>
      <c r="CD190" s="38">
        <v>0.0</v>
      </c>
      <c r="CE190" s="38">
        <v>30950.0</v>
      </c>
      <c r="CF190" s="38">
        <v>0.0</v>
      </c>
      <c r="CG190" s="39">
        <v>0.0</v>
      </c>
      <c r="CH190" s="38">
        <v>0.0</v>
      </c>
      <c r="CI190" s="38">
        <v>0.0</v>
      </c>
      <c r="CJ190" s="38">
        <v>0.0</v>
      </c>
    </row>
    <row r="191" ht="15.75" customHeight="1">
      <c r="A191" s="15"/>
      <c r="B191" s="53" t="s">
        <v>374</v>
      </c>
      <c r="C191" s="38">
        <v>71684.0</v>
      </c>
      <c r="D191" s="38">
        <v>1244523.0</v>
      </c>
      <c r="E191" s="38">
        <v>37947.0</v>
      </c>
      <c r="F191" s="38">
        <v>8893.0</v>
      </c>
      <c r="G191" s="38">
        <v>81713.0</v>
      </c>
      <c r="H191" s="38">
        <v>0.0</v>
      </c>
      <c r="I191" s="38">
        <v>0.0</v>
      </c>
      <c r="J191" s="38">
        <v>0.0</v>
      </c>
      <c r="K191" s="38">
        <v>140534.0</v>
      </c>
      <c r="L191" s="38">
        <v>92264.0</v>
      </c>
      <c r="M191" s="38">
        <v>27953.0</v>
      </c>
      <c r="N191" s="38">
        <v>86580.0</v>
      </c>
      <c r="O191" s="38">
        <v>162123.0</v>
      </c>
      <c r="P191" s="38">
        <v>0.0</v>
      </c>
      <c r="Q191" s="38">
        <v>0.0</v>
      </c>
      <c r="R191" s="38">
        <v>0.0</v>
      </c>
      <c r="S191" s="38">
        <v>0.0</v>
      </c>
      <c r="T191" s="38">
        <v>0.0</v>
      </c>
      <c r="U191" s="38">
        <v>0.0</v>
      </c>
      <c r="V191" s="38">
        <v>216468.0</v>
      </c>
      <c r="W191" s="38">
        <v>0.0</v>
      </c>
      <c r="X191" s="38">
        <v>209518.0</v>
      </c>
      <c r="Y191" s="38">
        <v>185375.0</v>
      </c>
      <c r="Z191" s="38">
        <v>1022141.0</v>
      </c>
      <c r="AA191" s="38">
        <v>630327.0</v>
      </c>
      <c r="AB191" s="38">
        <v>116895.0</v>
      </c>
      <c r="AC191" s="38">
        <v>1349813.0</v>
      </c>
      <c r="AD191" s="38">
        <v>134238.0</v>
      </c>
      <c r="AE191" s="38">
        <v>176206.0</v>
      </c>
      <c r="AF191" s="38">
        <v>487177.0</v>
      </c>
      <c r="AG191" s="38">
        <v>51127.0</v>
      </c>
      <c r="AH191" s="38">
        <v>333458.0</v>
      </c>
      <c r="AI191" s="38">
        <v>225099.0</v>
      </c>
      <c r="AJ191" s="38">
        <v>43188.0</v>
      </c>
      <c r="AK191" s="38">
        <v>393260.0</v>
      </c>
      <c r="AL191" s="38">
        <v>201663.0</v>
      </c>
      <c r="AM191" s="38">
        <v>125598.0</v>
      </c>
      <c r="AN191" s="38">
        <v>106840.0</v>
      </c>
      <c r="AO191" s="38">
        <v>64948.0</v>
      </c>
      <c r="AP191" s="38">
        <v>52651.0</v>
      </c>
      <c r="AQ191" s="38">
        <v>3.1464491E7</v>
      </c>
      <c r="AR191" s="38">
        <v>45795.0</v>
      </c>
      <c r="AT191" s="98">
        <v>1.0414379E7</v>
      </c>
      <c r="AU191" s="38">
        <v>76260.0</v>
      </c>
      <c r="AV191" s="38">
        <v>0.0</v>
      </c>
      <c r="AX191" s="38">
        <v>199172.0</v>
      </c>
      <c r="AY191" s="38">
        <v>590033.0</v>
      </c>
      <c r="AZ191" s="38">
        <v>24160.0</v>
      </c>
      <c r="BA191" s="38">
        <v>0.0</v>
      </c>
      <c r="BB191" s="38">
        <v>0.0</v>
      </c>
      <c r="BC191" s="38">
        <v>542366.0</v>
      </c>
      <c r="BD191" s="38">
        <v>302276.0</v>
      </c>
      <c r="BE191" s="38">
        <v>32002.0</v>
      </c>
      <c r="BF191" s="38">
        <v>195195.0</v>
      </c>
      <c r="BG191" s="38">
        <v>0.0</v>
      </c>
      <c r="BH191" s="38">
        <v>238754.0</v>
      </c>
      <c r="BI191" s="38">
        <v>21729.0</v>
      </c>
      <c r="BJ191" s="38">
        <v>4877.0</v>
      </c>
      <c r="BK191" s="38">
        <v>22208.0</v>
      </c>
      <c r="BL191" s="38">
        <v>70632.0</v>
      </c>
      <c r="BM191" s="38">
        <v>0.0</v>
      </c>
      <c r="BN191" s="38">
        <v>0.0</v>
      </c>
      <c r="BO191" s="38">
        <v>20096.0</v>
      </c>
      <c r="BP191" s="38">
        <v>0.0</v>
      </c>
      <c r="BQ191" s="38">
        <v>1647013.0</v>
      </c>
      <c r="BR191" s="38">
        <v>3244158.0</v>
      </c>
      <c r="BS191" s="38">
        <v>299390.0</v>
      </c>
      <c r="BT191" s="38">
        <v>325785.0</v>
      </c>
      <c r="BU191" s="38">
        <v>66908.0</v>
      </c>
      <c r="BV191" s="38">
        <v>155320.0</v>
      </c>
      <c r="BW191" s="38">
        <v>172112.0</v>
      </c>
      <c r="BX191" s="38">
        <v>178146.0</v>
      </c>
      <c r="BY191" s="38">
        <v>111894.0</v>
      </c>
      <c r="BZ191" s="38">
        <v>2891255.0</v>
      </c>
      <c r="CA191" s="38">
        <v>0.0</v>
      </c>
      <c r="CB191" s="38">
        <v>0.0</v>
      </c>
      <c r="CC191" s="38">
        <v>0.0</v>
      </c>
      <c r="CD191" s="38">
        <v>0.0</v>
      </c>
      <c r="CE191" s="38">
        <v>10671.0</v>
      </c>
      <c r="CF191" s="38">
        <v>0.0</v>
      </c>
      <c r="CG191" s="38">
        <v>0.0</v>
      </c>
      <c r="CH191" s="38">
        <v>0.0</v>
      </c>
      <c r="CI191" s="38">
        <v>0.0</v>
      </c>
      <c r="CJ191" s="38">
        <v>0.0</v>
      </c>
    </row>
    <row r="192" ht="15.75" customHeight="1">
      <c r="A192" s="15"/>
      <c r="B192" s="53" t="s">
        <v>375</v>
      </c>
      <c r="C192" s="38">
        <v>64562.0</v>
      </c>
      <c r="D192" s="38">
        <v>1077634.0</v>
      </c>
      <c r="E192" s="38">
        <v>28513.0</v>
      </c>
      <c r="F192" s="38">
        <v>9146.0</v>
      </c>
      <c r="G192" s="38">
        <v>149216.0</v>
      </c>
      <c r="H192" s="38">
        <v>0.0</v>
      </c>
      <c r="I192" s="38">
        <v>0.0</v>
      </c>
      <c r="J192" s="38">
        <v>0.0</v>
      </c>
      <c r="K192" s="38">
        <v>123254.0</v>
      </c>
      <c r="L192" s="38">
        <v>123162.0</v>
      </c>
      <c r="M192" s="38">
        <v>23853.0</v>
      </c>
      <c r="N192" s="38">
        <v>66372.0</v>
      </c>
      <c r="O192" s="38">
        <v>124817.0</v>
      </c>
      <c r="P192" s="38">
        <v>0.0</v>
      </c>
      <c r="Q192" s="38">
        <v>0.0</v>
      </c>
      <c r="R192" s="38">
        <v>0.0</v>
      </c>
      <c r="S192" s="38">
        <v>0.0</v>
      </c>
      <c r="T192" s="38">
        <v>0.0</v>
      </c>
      <c r="U192" s="38">
        <v>0.0</v>
      </c>
      <c r="V192" s="38">
        <v>201409.0</v>
      </c>
      <c r="W192" s="38">
        <v>0.0</v>
      </c>
      <c r="X192" s="38">
        <v>97152.0</v>
      </c>
      <c r="Y192" s="38">
        <v>126156.0</v>
      </c>
      <c r="Z192" s="38">
        <v>942594.0</v>
      </c>
      <c r="AA192" s="38">
        <v>381461.0</v>
      </c>
      <c r="AB192" s="38">
        <v>89186.0</v>
      </c>
      <c r="AC192" s="38">
        <v>935218.0</v>
      </c>
      <c r="AD192" s="38">
        <v>91513.0</v>
      </c>
      <c r="AE192" s="38">
        <v>150070.0</v>
      </c>
      <c r="AF192" s="38">
        <v>354857.0</v>
      </c>
      <c r="AG192" s="38">
        <v>57884.0</v>
      </c>
      <c r="AH192" s="38">
        <v>237903.0</v>
      </c>
      <c r="AI192" s="38">
        <v>131311.0</v>
      </c>
      <c r="AJ192" s="38">
        <v>43012.0</v>
      </c>
      <c r="AK192" s="38">
        <v>350963.0</v>
      </c>
      <c r="AL192" s="38">
        <v>134575.0</v>
      </c>
      <c r="AM192" s="38">
        <v>133923.0</v>
      </c>
      <c r="AN192" s="38">
        <v>84674.0</v>
      </c>
      <c r="AO192" s="38">
        <v>54635.0</v>
      </c>
      <c r="AP192" s="38">
        <v>47968.0</v>
      </c>
      <c r="AQ192" s="38">
        <v>1.1454667E7</v>
      </c>
      <c r="AR192" s="38">
        <v>78663.0</v>
      </c>
      <c r="AT192" s="98">
        <v>2905379.0</v>
      </c>
      <c r="AU192" s="38">
        <v>72176.0</v>
      </c>
      <c r="AV192" s="38">
        <v>0.0</v>
      </c>
      <c r="AX192" s="38">
        <v>193118.0</v>
      </c>
      <c r="AY192" s="38">
        <v>522874.0</v>
      </c>
      <c r="AZ192" s="38">
        <v>32492.0</v>
      </c>
      <c r="BA192" s="38">
        <v>0.0</v>
      </c>
      <c r="BB192" s="38">
        <v>0.0</v>
      </c>
      <c r="BC192" s="38">
        <v>476099.0</v>
      </c>
      <c r="BD192" s="38">
        <v>383578.0</v>
      </c>
      <c r="BE192" s="38">
        <v>16773.0</v>
      </c>
      <c r="BF192" s="38">
        <v>100334.0</v>
      </c>
      <c r="BG192" s="38">
        <v>0.0</v>
      </c>
      <c r="BH192" s="38">
        <v>220585.0</v>
      </c>
      <c r="BI192" s="38">
        <v>18025.0</v>
      </c>
      <c r="BJ192" s="38">
        <v>6464.0</v>
      </c>
      <c r="BK192" s="38">
        <v>22106.0</v>
      </c>
      <c r="BL192" s="38">
        <v>60084.0</v>
      </c>
      <c r="BM192" s="38">
        <v>0.0</v>
      </c>
      <c r="BN192" s="38">
        <v>0.0</v>
      </c>
      <c r="BO192" s="38">
        <v>11189.0</v>
      </c>
      <c r="BP192" s="38">
        <v>0.0</v>
      </c>
      <c r="BQ192" s="38">
        <v>722903.0</v>
      </c>
      <c r="BR192" s="38">
        <v>1271832.0</v>
      </c>
      <c r="BS192" s="38">
        <v>230444.0</v>
      </c>
      <c r="BT192" s="38">
        <v>180599.0</v>
      </c>
      <c r="BU192" s="38">
        <v>56046.0</v>
      </c>
      <c r="BV192" s="38">
        <v>113252.0</v>
      </c>
      <c r="BW192" s="38">
        <v>147812.0</v>
      </c>
      <c r="BX192" s="38">
        <v>102241.0</v>
      </c>
      <c r="BY192" s="38">
        <v>56563.0</v>
      </c>
      <c r="BZ192" s="38">
        <v>2409022.0</v>
      </c>
      <c r="CA192" s="38">
        <v>0.0</v>
      </c>
      <c r="CB192" s="38">
        <v>0.0</v>
      </c>
      <c r="CC192" s="38">
        <v>0.0</v>
      </c>
      <c r="CD192" s="38">
        <v>0.0</v>
      </c>
      <c r="CE192" s="38">
        <v>14238.0</v>
      </c>
      <c r="CF192" s="38">
        <v>0.0</v>
      </c>
      <c r="CG192" s="38">
        <v>0.0</v>
      </c>
      <c r="CH192" s="38">
        <v>0.0</v>
      </c>
      <c r="CI192" s="38">
        <v>0.0</v>
      </c>
      <c r="CJ192" s="38">
        <v>0.0</v>
      </c>
    </row>
    <row r="193" ht="15.75" customHeight="1">
      <c r="A193" s="15"/>
      <c r="B193" s="53" t="s">
        <v>376</v>
      </c>
      <c r="C193" s="38">
        <v>66513.0</v>
      </c>
      <c r="D193" s="38">
        <v>1292211.0</v>
      </c>
      <c r="E193" s="38">
        <v>24003.0</v>
      </c>
      <c r="F193" s="38">
        <v>3427.0</v>
      </c>
      <c r="G193" s="38">
        <v>205790.0</v>
      </c>
      <c r="H193" s="38">
        <v>0.0</v>
      </c>
      <c r="I193" s="38">
        <v>0.0</v>
      </c>
      <c r="J193" s="38">
        <v>0.0</v>
      </c>
      <c r="K193" s="38">
        <v>141454.0</v>
      </c>
      <c r="L193" s="38">
        <v>123375.0</v>
      </c>
      <c r="M193" s="38">
        <v>20608.0</v>
      </c>
      <c r="N193" s="38">
        <v>55373.0</v>
      </c>
      <c r="O193" s="38">
        <v>114954.0</v>
      </c>
      <c r="P193" s="38">
        <v>0.0</v>
      </c>
      <c r="Q193" s="38">
        <v>0.0</v>
      </c>
      <c r="R193" s="38">
        <v>0.0</v>
      </c>
      <c r="S193" s="38">
        <v>0.0</v>
      </c>
      <c r="T193" s="38">
        <v>0.0</v>
      </c>
      <c r="U193" s="38">
        <v>0.0</v>
      </c>
      <c r="V193" s="38">
        <v>227026.0</v>
      </c>
      <c r="W193" s="38">
        <v>0.0</v>
      </c>
      <c r="X193" s="38">
        <v>293976.0</v>
      </c>
      <c r="Y193" s="38">
        <v>192610.0</v>
      </c>
      <c r="Z193" s="38">
        <v>404666.0</v>
      </c>
      <c r="AA193" s="38">
        <v>508347.0</v>
      </c>
      <c r="AB193" s="38">
        <v>120114.0</v>
      </c>
      <c r="AC193" s="38">
        <v>1069403.0</v>
      </c>
      <c r="AD193" s="38">
        <v>89236.0</v>
      </c>
      <c r="AE193" s="38">
        <v>207885.0</v>
      </c>
      <c r="AF193" s="38">
        <v>424986.0</v>
      </c>
      <c r="AG193" s="38">
        <v>96462.0</v>
      </c>
      <c r="AH193" s="38">
        <v>303599.0</v>
      </c>
      <c r="AI193" s="38">
        <v>184669.0</v>
      </c>
      <c r="AJ193" s="38">
        <v>50240.0</v>
      </c>
      <c r="AK193" s="38">
        <v>440225.0</v>
      </c>
      <c r="AL193" s="38">
        <v>183343.0</v>
      </c>
      <c r="AM193" s="38">
        <v>180803.0</v>
      </c>
      <c r="AN193" s="38">
        <v>80296.0</v>
      </c>
      <c r="AO193" s="38">
        <v>73819.0</v>
      </c>
      <c r="AP193" s="38">
        <v>50294.0</v>
      </c>
      <c r="AQ193" s="38">
        <v>1.177032E7</v>
      </c>
      <c r="AR193" s="38">
        <v>116629.0</v>
      </c>
      <c r="AT193" s="98">
        <v>5178159.0</v>
      </c>
      <c r="AU193" s="38">
        <v>77315.0</v>
      </c>
      <c r="AV193" s="38">
        <v>0.0</v>
      </c>
      <c r="AX193" s="38">
        <v>199347.0</v>
      </c>
      <c r="AY193" s="38">
        <v>558294.0</v>
      </c>
      <c r="AZ193" s="38">
        <v>58959.0</v>
      </c>
      <c r="BA193" s="38">
        <v>0.0</v>
      </c>
      <c r="BB193" s="38">
        <v>0.0</v>
      </c>
      <c r="BC193" s="38">
        <v>543456.0</v>
      </c>
      <c r="BD193" s="38">
        <v>276249.0</v>
      </c>
      <c r="BE193" s="38">
        <v>26880.0</v>
      </c>
      <c r="BF193" s="38">
        <v>172401.0</v>
      </c>
      <c r="BG193" s="38">
        <v>0.0</v>
      </c>
      <c r="BH193" s="38">
        <v>244356.0</v>
      </c>
      <c r="BI193" s="38">
        <v>12430.0</v>
      </c>
      <c r="BJ193" s="38">
        <v>7687.0</v>
      </c>
      <c r="BK193" s="38">
        <v>23401.0</v>
      </c>
      <c r="BL193" s="38">
        <v>74665.0</v>
      </c>
      <c r="BM193" s="38">
        <v>0.0</v>
      </c>
      <c r="BN193" s="38">
        <v>0.0</v>
      </c>
      <c r="BO193" s="38">
        <v>27412.0</v>
      </c>
      <c r="BP193" s="38">
        <v>0.0</v>
      </c>
      <c r="BQ193" s="38">
        <v>2337496.0</v>
      </c>
      <c r="BR193" s="38">
        <v>4663646.0</v>
      </c>
      <c r="BS193" s="38">
        <v>370589.0</v>
      </c>
      <c r="BT193" s="38">
        <v>299448.0</v>
      </c>
      <c r="BU193" s="38">
        <v>91644.0</v>
      </c>
      <c r="BV193" s="38">
        <v>171953.0</v>
      </c>
      <c r="BW193" s="38">
        <v>159255.0</v>
      </c>
      <c r="BX193" s="38">
        <v>192394.0</v>
      </c>
      <c r="BY193" s="38">
        <v>154868.0</v>
      </c>
      <c r="BZ193" s="38">
        <v>2367926.0</v>
      </c>
      <c r="CA193" s="38">
        <v>0.0</v>
      </c>
      <c r="CB193" s="38">
        <v>0.0</v>
      </c>
      <c r="CC193" s="38">
        <v>0.0</v>
      </c>
      <c r="CD193" s="38">
        <v>0.0</v>
      </c>
      <c r="CE193" s="38">
        <v>24773.0</v>
      </c>
      <c r="CF193" s="38">
        <v>0.0</v>
      </c>
      <c r="CG193" s="38">
        <v>0.0</v>
      </c>
      <c r="CH193" s="38">
        <v>0.0</v>
      </c>
      <c r="CI193" s="38">
        <v>0.0</v>
      </c>
      <c r="CJ193" s="38">
        <v>0.0</v>
      </c>
    </row>
    <row r="194" ht="15.75" customHeight="1">
      <c r="A194" s="15"/>
      <c r="B194" s="53" t="s">
        <v>377</v>
      </c>
      <c r="C194" s="38">
        <v>110220.0</v>
      </c>
      <c r="D194" s="38">
        <v>1119943.0</v>
      </c>
      <c r="E194" s="38">
        <v>9713.0</v>
      </c>
      <c r="F194" s="38">
        <v>17306.0</v>
      </c>
      <c r="G194" s="38">
        <v>311351.0</v>
      </c>
      <c r="H194" s="38">
        <v>0.0</v>
      </c>
      <c r="I194" s="38">
        <v>0.0</v>
      </c>
      <c r="J194" s="38">
        <v>0.0</v>
      </c>
      <c r="K194" s="38">
        <v>130474.0</v>
      </c>
      <c r="L194" s="38">
        <v>143373.0</v>
      </c>
      <c r="M194" s="38">
        <v>55895.0</v>
      </c>
      <c r="N194" s="38">
        <v>93875.0</v>
      </c>
      <c r="O194" s="38">
        <v>166293.0</v>
      </c>
      <c r="P194" s="38">
        <v>0.0</v>
      </c>
      <c r="Q194" s="38">
        <v>0.0</v>
      </c>
      <c r="R194" s="38">
        <v>0.0</v>
      </c>
      <c r="S194" s="38">
        <v>0.0</v>
      </c>
      <c r="T194" s="38">
        <v>0.0</v>
      </c>
      <c r="U194" s="38">
        <v>0.0</v>
      </c>
      <c r="V194" s="38">
        <v>332346.0</v>
      </c>
      <c r="W194" s="38">
        <v>0.0</v>
      </c>
      <c r="X194" s="38">
        <v>391879.0</v>
      </c>
      <c r="Y194" s="38">
        <v>153026.0</v>
      </c>
      <c r="Z194" s="38">
        <v>1116026.0</v>
      </c>
      <c r="AA194" s="38">
        <v>393661.0</v>
      </c>
      <c r="AB194" s="38">
        <v>152337.0</v>
      </c>
      <c r="AC194" s="38">
        <v>1119019.0</v>
      </c>
      <c r="AD194" s="38">
        <v>94160.0</v>
      </c>
      <c r="AE194" s="38">
        <v>231764.0</v>
      </c>
      <c r="AF194" s="38">
        <v>547262.0</v>
      </c>
      <c r="AG194" s="38">
        <v>70248.0</v>
      </c>
      <c r="AH194" s="38">
        <v>316006.0</v>
      </c>
      <c r="AI194" s="38">
        <v>164810.0</v>
      </c>
      <c r="AJ194" s="38">
        <v>63924.0</v>
      </c>
      <c r="AK194" s="38">
        <v>478478.0</v>
      </c>
      <c r="AL194" s="38">
        <v>199407.0</v>
      </c>
      <c r="AM194" s="38">
        <v>169350.0</v>
      </c>
      <c r="AN194" s="38">
        <v>90187.0</v>
      </c>
      <c r="AO194" s="38">
        <v>79454.0</v>
      </c>
      <c r="AP194" s="38">
        <v>55581.0</v>
      </c>
      <c r="AQ194" s="38">
        <v>9794127.0</v>
      </c>
      <c r="AR194" s="38">
        <v>56798.0</v>
      </c>
      <c r="AT194" s="98">
        <v>2129885.0</v>
      </c>
      <c r="AU194" s="38">
        <v>68722.0</v>
      </c>
      <c r="AV194" s="38">
        <v>0.0</v>
      </c>
      <c r="AX194" s="38">
        <v>207713.0</v>
      </c>
      <c r="AY194" s="38">
        <v>509497.0</v>
      </c>
      <c r="AZ194" s="38">
        <v>18503.0</v>
      </c>
      <c r="BA194" s="38">
        <v>0.0</v>
      </c>
      <c r="BB194" s="38">
        <v>0.0</v>
      </c>
      <c r="BC194" s="38">
        <v>605340.0</v>
      </c>
      <c r="BD194" s="38">
        <v>285197.0</v>
      </c>
      <c r="BE194" s="38">
        <v>34624.0</v>
      </c>
      <c r="BF194" s="38">
        <v>241919.0</v>
      </c>
      <c r="BG194" s="38">
        <v>0.0</v>
      </c>
      <c r="BH194" s="38">
        <v>331660.0</v>
      </c>
      <c r="BI194" s="38">
        <v>17541.0</v>
      </c>
      <c r="BJ194" s="38">
        <v>3745.0</v>
      </c>
      <c r="BK194" s="38">
        <v>21994.0</v>
      </c>
      <c r="BL194" s="38">
        <v>91190.0</v>
      </c>
      <c r="BM194" s="38">
        <v>0.0</v>
      </c>
      <c r="BN194" s="38">
        <v>0.0</v>
      </c>
      <c r="BO194" s="38">
        <v>10240.0</v>
      </c>
      <c r="BP194" s="38">
        <v>0.0</v>
      </c>
      <c r="BQ194" s="38">
        <v>3212340.0</v>
      </c>
      <c r="BR194" s="38">
        <v>6806264.0</v>
      </c>
      <c r="BS194" s="38">
        <v>4100975.0</v>
      </c>
      <c r="BT194" s="38">
        <v>342864.0</v>
      </c>
      <c r="BU194" s="38">
        <v>120926.0</v>
      </c>
      <c r="BV194" s="38">
        <v>133457.0</v>
      </c>
      <c r="BW194" s="38">
        <v>204131.0</v>
      </c>
      <c r="BX194" s="38">
        <v>232491.0</v>
      </c>
      <c r="BY194" s="38">
        <v>149423.0</v>
      </c>
      <c r="BZ194" s="38">
        <v>2216839.0</v>
      </c>
      <c r="CA194" s="38">
        <v>0.0</v>
      </c>
      <c r="CB194" s="38">
        <v>0.0</v>
      </c>
      <c r="CC194" s="38">
        <v>0.0</v>
      </c>
      <c r="CD194" s="38">
        <v>0.0</v>
      </c>
      <c r="CE194" s="38">
        <v>26562.0</v>
      </c>
      <c r="CF194" s="38">
        <v>0.0</v>
      </c>
      <c r="CG194" s="38">
        <v>0.0</v>
      </c>
      <c r="CH194" s="38">
        <v>0.0</v>
      </c>
      <c r="CI194" s="38">
        <v>0.0</v>
      </c>
      <c r="CJ194" s="38">
        <v>0.0</v>
      </c>
    </row>
    <row r="195" ht="15.75" customHeight="1">
      <c r="A195" s="15"/>
      <c r="B195" s="53" t="s">
        <v>378</v>
      </c>
      <c r="C195" s="38">
        <v>132346.0</v>
      </c>
      <c r="D195" s="38">
        <v>1215230.0</v>
      </c>
      <c r="E195" s="38">
        <v>10199.0</v>
      </c>
      <c r="F195" s="38">
        <v>0.0</v>
      </c>
      <c r="G195" s="38">
        <v>486307.0</v>
      </c>
      <c r="H195" s="38">
        <v>0.0</v>
      </c>
      <c r="I195" s="38">
        <v>0.0</v>
      </c>
      <c r="J195" s="38">
        <v>0.0</v>
      </c>
      <c r="K195" s="38">
        <v>203158.0</v>
      </c>
      <c r="L195" s="38">
        <v>233324.0</v>
      </c>
      <c r="M195" s="38">
        <v>62388.0</v>
      </c>
      <c r="N195" s="38">
        <v>103877.0</v>
      </c>
      <c r="O195" s="38">
        <v>194572.0</v>
      </c>
      <c r="P195" s="38">
        <v>0.0</v>
      </c>
      <c r="Q195" s="38">
        <v>0.0</v>
      </c>
      <c r="R195" s="38">
        <v>0.0</v>
      </c>
      <c r="S195" s="38">
        <v>0.0</v>
      </c>
      <c r="T195" s="38">
        <v>0.0</v>
      </c>
      <c r="U195" s="38">
        <v>0.0</v>
      </c>
      <c r="V195" s="38">
        <v>318003.0</v>
      </c>
      <c r="W195" s="38">
        <v>0.0</v>
      </c>
      <c r="X195" s="38">
        <v>290306.0</v>
      </c>
      <c r="Y195" s="38">
        <v>168006.0</v>
      </c>
      <c r="Z195" s="38">
        <v>1182296.0</v>
      </c>
      <c r="AA195" s="38">
        <v>539297.0</v>
      </c>
      <c r="AB195" s="38">
        <v>133725.0</v>
      </c>
      <c r="AC195" s="38">
        <v>1083449.0</v>
      </c>
      <c r="AD195" s="38">
        <v>122955.0</v>
      </c>
      <c r="AE195" s="38">
        <v>258927.0</v>
      </c>
      <c r="AF195" s="38">
        <v>502687.0</v>
      </c>
      <c r="AG195" s="38">
        <v>89695.0</v>
      </c>
      <c r="AH195" s="38">
        <v>365329.0</v>
      </c>
      <c r="AI195" s="38">
        <v>251446.0</v>
      </c>
      <c r="AJ195" s="38">
        <v>61591.0</v>
      </c>
      <c r="AK195" s="38">
        <v>520435.0</v>
      </c>
      <c r="AL195" s="38">
        <v>221061.0</v>
      </c>
      <c r="AM195" s="38">
        <v>191452.0</v>
      </c>
      <c r="AN195" s="38">
        <v>101888.0</v>
      </c>
      <c r="AO195" s="38">
        <v>87348.0</v>
      </c>
      <c r="AP195" s="38">
        <v>56856.0</v>
      </c>
      <c r="AQ195" s="38">
        <v>9668728.0</v>
      </c>
      <c r="AR195" s="38">
        <v>61706.0</v>
      </c>
      <c r="AT195" s="98">
        <v>2055969.0</v>
      </c>
      <c r="AU195" s="38">
        <v>77643.0</v>
      </c>
      <c r="AV195" s="38">
        <v>0.0</v>
      </c>
      <c r="AX195" s="38">
        <v>124291.0</v>
      </c>
      <c r="AY195" s="38">
        <v>545144.0</v>
      </c>
      <c r="AZ195" s="38">
        <v>29361.0</v>
      </c>
      <c r="BA195" s="38">
        <v>0.0</v>
      </c>
      <c r="BB195" s="38">
        <v>0.0</v>
      </c>
      <c r="BC195" s="38">
        <v>542422.0</v>
      </c>
      <c r="BD195" s="38">
        <v>655989.0</v>
      </c>
      <c r="BE195" s="38">
        <v>39926.0</v>
      </c>
      <c r="BF195" s="38">
        <v>234465.0</v>
      </c>
      <c r="BG195" s="38">
        <v>0.0</v>
      </c>
      <c r="BH195" s="38">
        <v>353338.0</v>
      </c>
      <c r="BI195" s="38">
        <v>12732.0</v>
      </c>
      <c r="BJ195" s="38">
        <v>6262.0</v>
      </c>
      <c r="BK195" s="38">
        <v>26725.0</v>
      </c>
      <c r="BL195" s="38">
        <v>68623.0</v>
      </c>
      <c r="BM195" s="38">
        <v>0.0</v>
      </c>
      <c r="BN195" s="38">
        <v>0.0</v>
      </c>
      <c r="BO195" s="38">
        <v>8170.0</v>
      </c>
      <c r="BP195" s="38">
        <v>0.0</v>
      </c>
      <c r="BQ195" s="38">
        <v>2011823.0</v>
      </c>
      <c r="BR195" s="38">
        <v>4145538.0</v>
      </c>
      <c r="BS195" s="38">
        <v>297727.0</v>
      </c>
      <c r="BT195" s="38">
        <v>261392.0</v>
      </c>
      <c r="BU195" s="38">
        <v>105754.0</v>
      </c>
      <c r="BV195" s="38">
        <v>153567.0</v>
      </c>
      <c r="BW195" s="38">
        <v>176695.0</v>
      </c>
      <c r="BX195" s="38">
        <v>178026.0</v>
      </c>
      <c r="BY195" s="38">
        <v>146952.0</v>
      </c>
      <c r="BZ195" s="38">
        <v>2128430.0</v>
      </c>
      <c r="CA195" s="38">
        <v>0.0</v>
      </c>
      <c r="CB195" s="38">
        <v>0.0</v>
      </c>
      <c r="CC195" s="38">
        <v>0.0</v>
      </c>
      <c r="CD195" s="38">
        <v>0.0</v>
      </c>
      <c r="CE195" s="38">
        <v>17966.0</v>
      </c>
      <c r="CF195" s="38">
        <v>0.0</v>
      </c>
      <c r="CG195" s="38">
        <v>0.0</v>
      </c>
      <c r="CH195" s="38">
        <v>0.0</v>
      </c>
      <c r="CI195" s="38">
        <v>0.0</v>
      </c>
      <c r="CJ195" s="38">
        <v>0.0</v>
      </c>
    </row>
    <row r="196" ht="15.75" customHeight="1">
      <c r="A196" s="15"/>
      <c r="B196" s="53" t="s">
        <v>379</v>
      </c>
      <c r="C196" s="38">
        <v>162867.0</v>
      </c>
      <c r="D196" s="38">
        <v>1058155.0</v>
      </c>
      <c r="E196" s="38">
        <v>27320.0</v>
      </c>
      <c r="F196" s="38">
        <v>0.0</v>
      </c>
      <c r="G196" s="38">
        <v>402863.0</v>
      </c>
      <c r="H196" s="38">
        <v>0.0</v>
      </c>
      <c r="I196" s="38">
        <v>0.0</v>
      </c>
      <c r="J196" s="38">
        <v>0.0</v>
      </c>
      <c r="K196" s="38">
        <v>255193.0</v>
      </c>
      <c r="L196" s="38">
        <v>280534.0</v>
      </c>
      <c r="M196" s="38">
        <v>65209.0</v>
      </c>
      <c r="N196" s="38">
        <v>143510.0</v>
      </c>
      <c r="O196" s="38">
        <v>249207.0</v>
      </c>
      <c r="P196" s="38">
        <v>0.0</v>
      </c>
      <c r="Q196" s="38">
        <v>0.0</v>
      </c>
      <c r="R196" s="38">
        <v>0.0</v>
      </c>
      <c r="S196" s="38">
        <v>0.0</v>
      </c>
      <c r="T196" s="38">
        <v>0.0</v>
      </c>
      <c r="U196" s="38">
        <v>0.0</v>
      </c>
      <c r="V196" s="38">
        <v>456315.0</v>
      </c>
      <c r="W196" s="38">
        <v>0.0</v>
      </c>
      <c r="X196" s="38">
        <v>131289.0</v>
      </c>
      <c r="Y196" s="38">
        <v>164924.0</v>
      </c>
      <c r="Z196" s="38">
        <v>712892.0</v>
      </c>
      <c r="AA196" s="38">
        <v>507227.0</v>
      </c>
      <c r="AB196" s="38">
        <v>139772.0</v>
      </c>
      <c r="AC196" s="38">
        <v>919026.0</v>
      </c>
      <c r="AD196" s="38">
        <v>191035.0</v>
      </c>
      <c r="AE196" s="38">
        <v>243420.0</v>
      </c>
      <c r="AF196" s="38">
        <v>503359.0</v>
      </c>
      <c r="AG196" s="38">
        <v>95553.0</v>
      </c>
      <c r="AH196" s="38">
        <v>329627.0</v>
      </c>
      <c r="AI196" s="38">
        <v>213846.0</v>
      </c>
      <c r="AJ196" s="38">
        <v>65517.0</v>
      </c>
      <c r="AK196" s="38">
        <v>597283.0</v>
      </c>
      <c r="AL196" s="38">
        <v>218183.0</v>
      </c>
      <c r="AM196" s="38">
        <v>235491.0</v>
      </c>
      <c r="AN196" s="38">
        <v>105202.0</v>
      </c>
      <c r="AO196" s="38">
        <v>102312.0</v>
      </c>
      <c r="AP196" s="38">
        <v>52341.0</v>
      </c>
      <c r="AQ196" s="38">
        <v>1.338432E7</v>
      </c>
      <c r="AR196" s="38">
        <v>92357.0</v>
      </c>
      <c r="AT196" s="98">
        <v>3193166.0</v>
      </c>
      <c r="AU196" s="38">
        <v>74669.0</v>
      </c>
      <c r="AV196" s="38">
        <v>0.0</v>
      </c>
      <c r="AX196" s="38">
        <v>133126.0</v>
      </c>
      <c r="AY196" s="38">
        <v>515938.0</v>
      </c>
      <c r="AZ196" s="38">
        <v>45015.0</v>
      </c>
      <c r="BA196" s="38">
        <v>0.0</v>
      </c>
      <c r="BB196" s="38">
        <v>0.0</v>
      </c>
      <c r="BC196" s="38">
        <v>599320.0</v>
      </c>
      <c r="BD196" s="38">
        <v>615594.0</v>
      </c>
      <c r="BE196" s="38">
        <v>20328.0</v>
      </c>
      <c r="BF196" s="38">
        <v>270434.0</v>
      </c>
      <c r="BG196" s="38">
        <v>0.0</v>
      </c>
      <c r="BH196" s="38">
        <v>441638.0</v>
      </c>
      <c r="BI196" s="38">
        <v>18765.0</v>
      </c>
      <c r="BJ196" s="38">
        <v>13377.0</v>
      </c>
      <c r="BK196" s="38">
        <v>24493.0</v>
      </c>
      <c r="BL196" s="38">
        <v>56124.0</v>
      </c>
      <c r="BM196" s="38">
        <v>0.0</v>
      </c>
      <c r="BN196" s="38">
        <v>0.0</v>
      </c>
      <c r="BO196" s="38">
        <v>0.0</v>
      </c>
      <c r="BP196" s="38">
        <v>0.0</v>
      </c>
      <c r="BQ196" s="38">
        <v>865882.0</v>
      </c>
      <c r="BR196" s="38">
        <v>1650645.0</v>
      </c>
      <c r="BS196" s="38">
        <v>241752.0</v>
      </c>
      <c r="BT196" s="38">
        <v>242932.0</v>
      </c>
      <c r="BU196" s="38">
        <v>102588.0</v>
      </c>
      <c r="BV196" s="38">
        <v>118695.0</v>
      </c>
      <c r="BW196" s="38">
        <v>199048.0</v>
      </c>
      <c r="BX196" s="38">
        <v>162749.0</v>
      </c>
      <c r="BY196" s="38">
        <v>135026.0</v>
      </c>
      <c r="BZ196" s="38">
        <v>1924653.0</v>
      </c>
      <c r="CA196" s="38">
        <v>0.0</v>
      </c>
      <c r="CB196" s="38">
        <v>0.0</v>
      </c>
      <c r="CC196" s="38">
        <v>0.0</v>
      </c>
      <c r="CD196" s="38">
        <v>0.0</v>
      </c>
      <c r="CE196" s="38">
        <v>27559.0</v>
      </c>
      <c r="CF196" s="38">
        <v>0.0</v>
      </c>
      <c r="CG196" s="38">
        <v>0.0</v>
      </c>
      <c r="CH196" s="38">
        <v>0.0</v>
      </c>
      <c r="CI196" s="38">
        <v>0.0</v>
      </c>
      <c r="CJ196" s="38">
        <v>0.0</v>
      </c>
    </row>
    <row r="197" ht="15.75" customHeight="1">
      <c r="A197" s="16"/>
      <c r="B197" s="53" t="s">
        <v>380</v>
      </c>
      <c r="C197" s="38">
        <v>14157.0</v>
      </c>
      <c r="D197" s="38">
        <v>1220779.0</v>
      </c>
      <c r="E197" s="38">
        <v>31533.0</v>
      </c>
      <c r="F197" s="38">
        <v>10177.0</v>
      </c>
      <c r="G197" s="38">
        <v>0.0</v>
      </c>
      <c r="H197" s="38">
        <v>0.0</v>
      </c>
      <c r="I197" s="38">
        <v>0.0</v>
      </c>
      <c r="J197" s="38">
        <v>0.0</v>
      </c>
      <c r="K197" s="38">
        <v>31522.0</v>
      </c>
      <c r="L197" s="38">
        <v>0.0</v>
      </c>
      <c r="M197" s="38">
        <v>0.0</v>
      </c>
      <c r="N197" s="38">
        <v>0.0</v>
      </c>
      <c r="O197" s="38">
        <v>0.0</v>
      </c>
      <c r="P197" s="38">
        <v>0.0</v>
      </c>
      <c r="Q197" s="38">
        <v>0.0</v>
      </c>
      <c r="R197" s="38">
        <v>0.0</v>
      </c>
      <c r="S197" s="38">
        <v>0.0</v>
      </c>
      <c r="T197" s="38">
        <v>0.0</v>
      </c>
      <c r="U197" s="38">
        <v>0.0</v>
      </c>
      <c r="V197" s="38">
        <v>0.0</v>
      </c>
      <c r="W197" s="38">
        <v>0.0</v>
      </c>
      <c r="X197" s="38">
        <v>35294.0</v>
      </c>
      <c r="Y197" s="38">
        <v>95055.0</v>
      </c>
      <c r="Z197" s="38">
        <v>578732.0</v>
      </c>
      <c r="AA197" s="38">
        <v>0.0</v>
      </c>
      <c r="AB197" s="38">
        <v>52638.0</v>
      </c>
      <c r="AC197" s="38">
        <v>655304.0</v>
      </c>
      <c r="AD197" s="38">
        <v>191035.0</v>
      </c>
      <c r="AE197" s="38">
        <v>243420.0</v>
      </c>
      <c r="AF197" s="38">
        <v>216902.0</v>
      </c>
      <c r="AG197" s="38">
        <v>11777.0</v>
      </c>
      <c r="AH197" s="38">
        <v>118387.0</v>
      </c>
      <c r="AI197" s="38">
        <v>9437.0</v>
      </c>
      <c r="AJ197" s="38">
        <v>6941.0</v>
      </c>
      <c r="AK197" s="38">
        <v>120271.0</v>
      </c>
      <c r="AL197" s="38">
        <v>71941.0</v>
      </c>
      <c r="AM197" s="38">
        <v>8701.0</v>
      </c>
      <c r="AN197" s="38">
        <v>47989.0</v>
      </c>
      <c r="AO197" s="38">
        <v>17508.0</v>
      </c>
      <c r="AP197" s="38">
        <v>15789.0</v>
      </c>
      <c r="AQ197" s="38">
        <v>1.6431037E7</v>
      </c>
      <c r="AR197" s="38">
        <v>62183.0</v>
      </c>
      <c r="AT197" s="98">
        <v>6691950.0</v>
      </c>
      <c r="AU197" s="38">
        <v>68241.0</v>
      </c>
      <c r="AV197" s="38">
        <v>0.0</v>
      </c>
      <c r="AX197" s="38">
        <v>175086.0</v>
      </c>
      <c r="AY197" s="38">
        <v>557871.0</v>
      </c>
      <c r="AZ197" s="38">
        <v>15535.0</v>
      </c>
      <c r="BA197" s="38">
        <v>0.0</v>
      </c>
      <c r="BB197" s="38">
        <v>0.0</v>
      </c>
      <c r="BC197" s="38">
        <v>409783.0</v>
      </c>
      <c r="BD197" s="38">
        <v>11786.0</v>
      </c>
      <c r="BE197" s="38">
        <v>9075.0</v>
      </c>
      <c r="BF197" s="38">
        <v>4777.0</v>
      </c>
      <c r="BG197" s="38">
        <v>0.0</v>
      </c>
      <c r="BH197" s="38">
        <v>24421.0</v>
      </c>
      <c r="BI197" s="38">
        <v>21464.0</v>
      </c>
      <c r="BJ197" s="38">
        <v>8867.0</v>
      </c>
      <c r="BK197" s="38">
        <v>25659.0</v>
      </c>
      <c r="BL197" s="38">
        <v>56829.0</v>
      </c>
      <c r="BM197" s="38">
        <v>0.0</v>
      </c>
      <c r="BN197" s="38">
        <v>0.0</v>
      </c>
      <c r="BO197" s="38">
        <v>0.0</v>
      </c>
      <c r="BP197" s="38">
        <v>0.0</v>
      </c>
      <c r="BQ197" s="38">
        <v>235327.0</v>
      </c>
      <c r="BR197" s="38">
        <v>449736.0</v>
      </c>
      <c r="BS197" s="38">
        <v>161723.0</v>
      </c>
      <c r="BT197" s="38">
        <v>30622.0</v>
      </c>
      <c r="BU197" s="38">
        <v>0.0</v>
      </c>
      <c r="BV197" s="38">
        <v>30003.0</v>
      </c>
      <c r="BW197" s="38">
        <v>50964.0</v>
      </c>
      <c r="BX197" s="38">
        <v>26360.0</v>
      </c>
      <c r="BY197" s="38">
        <v>0.0</v>
      </c>
      <c r="BZ197" s="38">
        <v>2312396.0</v>
      </c>
      <c r="CA197" s="38">
        <v>0.0</v>
      </c>
      <c r="CB197" s="38">
        <v>0.0</v>
      </c>
      <c r="CC197" s="38">
        <v>0.0</v>
      </c>
      <c r="CD197" s="38">
        <v>0.0</v>
      </c>
      <c r="CE197" s="38">
        <v>27030.0</v>
      </c>
      <c r="CF197" s="38">
        <v>0.0</v>
      </c>
      <c r="CG197" s="38">
        <v>0.0</v>
      </c>
      <c r="CH197" s="38">
        <v>0.0</v>
      </c>
      <c r="CI197" s="38">
        <v>0.0</v>
      </c>
      <c r="CJ197" s="38">
        <v>0.0</v>
      </c>
    </row>
    <row r="198" ht="15.75" customHeight="1">
      <c r="A198" s="21"/>
    </row>
    <row r="199" ht="15.75" customHeight="1">
      <c r="A199" s="21"/>
    </row>
    <row r="200" ht="15.75" customHeight="1">
      <c r="A200" s="1"/>
      <c r="B200" s="22" t="s">
        <v>0</v>
      </c>
      <c r="C200" s="23" t="s">
        <v>88</v>
      </c>
      <c r="D200" s="24"/>
      <c r="E200" s="24"/>
      <c r="F200" s="25"/>
      <c r="G200" s="26" t="s">
        <v>89</v>
      </c>
      <c r="H200" s="24"/>
      <c r="I200" s="24"/>
      <c r="J200" s="24"/>
      <c r="K200" s="24"/>
      <c r="L200" s="24"/>
      <c r="M200" s="24"/>
      <c r="N200" s="24"/>
      <c r="O200" s="24"/>
      <c r="P200" s="24"/>
      <c r="Q200" s="24"/>
      <c r="R200" s="24"/>
      <c r="S200" s="24"/>
      <c r="T200" s="24"/>
      <c r="U200" s="24"/>
      <c r="V200" s="24"/>
      <c r="W200" s="25"/>
      <c r="X200" s="27" t="s">
        <v>90</v>
      </c>
      <c r="Y200" s="24"/>
      <c r="Z200" s="24"/>
      <c r="AA200" s="24"/>
      <c r="AB200" s="24"/>
      <c r="AC200" s="24"/>
      <c r="AD200" s="24"/>
      <c r="AE200" s="24"/>
      <c r="AF200" s="24"/>
      <c r="AG200" s="24"/>
      <c r="AH200" s="24"/>
      <c r="AI200" s="24"/>
      <c r="AJ200" s="24"/>
      <c r="AK200" s="24"/>
      <c r="AL200" s="24"/>
      <c r="AM200" s="24"/>
      <c r="AN200" s="24"/>
      <c r="AO200" s="24"/>
      <c r="AP200" s="25"/>
      <c r="AQ200" s="27" t="s">
        <v>91</v>
      </c>
      <c r="AR200" s="24"/>
      <c r="AS200" s="24"/>
      <c r="AT200" s="24"/>
      <c r="AU200" s="24"/>
      <c r="AV200" s="24"/>
      <c r="AW200" s="24"/>
      <c r="AX200" s="24"/>
      <c r="AY200" s="24"/>
      <c r="AZ200" s="24"/>
      <c r="BA200" s="24"/>
      <c r="BB200" s="25"/>
      <c r="BC200" s="23" t="s">
        <v>92</v>
      </c>
      <c r="BD200" s="24"/>
      <c r="BE200" s="24"/>
      <c r="BF200" s="24"/>
      <c r="BG200" s="24"/>
      <c r="BH200" s="24"/>
      <c r="BI200" s="24"/>
      <c r="BJ200" s="24"/>
      <c r="BK200" s="24"/>
      <c r="BL200" s="24"/>
      <c r="BM200" s="25"/>
      <c r="BN200" s="28" t="s">
        <v>93</v>
      </c>
      <c r="BO200" s="24"/>
      <c r="BP200" s="24"/>
      <c r="BQ200" s="24"/>
      <c r="BR200" s="24"/>
      <c r="BS200" s="24"/>
      <c r="BT200" s="24"/>
      <c r="BU200" s="24"/>
      <c r="BV200" s="24"/>
      <c r="BW200" s="24"/>
      <c r="BX200" s="24"/>
      <c r="BY200" s="24"/>
      <c r="BZ200" s="24"/>
      <c r="CA200" s="24"/>
      <c r="CB200" s="25"/>
      <c r="CC200" s="29" t="s">
        <v>94</v>
      </c>
      <c r="CD200" s="24"/>
      <c r="CE200" s="24"/>
      <c r="CF200" s="24"/>
      <c r="CG200" s="24"/>
      <c r="CH200" s="24"/>
      <c r="CI200" s="24"/>
      <c r="CJ200" s="25"/>
    </row>
    <row r="201" ht="15.75" customHeight="1">
      <c r="A201" s="5" t="s">
        <v>13</v>
      </c>
      <c r="B201" s="22" t="s">
        <v>14</v>
      </c>
      <c r="C201" s="30">
        <v>138.9707</v>
      </c>
      <c r="D201" s="30">
        <v>251.0961</v>
      </c>
      <c r="E201" s="30">
        <v>269.07</v>
      </c>
      <c r="F201" s="30">
        <v>311.0442</v>
      </c>
      <c r="G201" s="30">
        <v>167.002</v>
      </c>
      <c r="H201" s="30">
        <v>179.002</v>
      </c>
      <c r="I201" s="30">
        <v>180.9812</v>
      </c>
      <c r="J201" s="30">
        <v>182.9969</v>
      </c>
      <c r="K201" s="30">
        <v>194.9969</v>
      </c>
      <c r="L201" s="30">
        <v>197.0125</v>
      </c>
      <c r="M201" s="30">
        <v>198.9918</v>
      </c>
      <c r="N201" s="30">
        <v>199.0282</v>
      </c>
      <c r="O201" s="30">
        <v>210.9919</v>
      </c>
      <c r="P201" s="30">
        <v>213.0074</v>
      </c>
      <c r="Q201" s="30">
        <v>215.0231</v>
      </c>
      <c r="R201" s="30">
        <v>224.9711</v>
      </c>
      <c r="S201" s="30">
        <v>229.0024</v>
      </c>
      <c r="T201" s="30">
        <v>240.966</v>
      </c>
      <c r="U201" s="30">
        <v>241.9976</v>
      </c>
      <c r="V201" s="30">
        <v>281.0338</v>
      </c>
      <c r="W201" s="30">
        <v>297.0284</v>
      </c>
      <c r="X201" s="30">
        <v>231.0696</v>
      </c>
      <c r="Y201" s="30">
        <v>233.0489</v>
      </c>
      <c r="Z201" s="30">
        <v>235.0646</v>
      </c>
      <c r="AA201" s="30">
        <v>247.0646</v>
      </c>
      <c r="AB201" s="30">
        <v>249.0438</v>
      </c>
      <c r="AC201" s="30">
        <v>249.0806</v>
      </c>
      <c r="AD201" s="30">
        <v>251.0595</v>
      </c>
      <c r="AE201" s="30">
        <v>251.0625</v>
      </c>
      <c r="AF201" s="30">
        <v>263.0595</v>
      </c>
      <c r="AG201" s="30">
        <v>265.0393</v>
      </c>
      <c r="AH201" s="30">
        <v>265.0752</v>
      </c>
      <c r="AI201" s="30">
        <v>267.0547</v>
      </c>
      <c r="AJ201" s="30">
        <v>267.0547</v>
      </c>
      <c r="AK201" s="30">
        <v>279.0542</v>
      </c>
      <c r="AL201" s="30">
        <v>281.07</v>
      </c>
      <c r="AM201" s="30">
        <v>283.0493</v>
      </c>
      <c r="AN201" s="30">
        <v>283.0855</v>
      </c>
      <c r="AO201" s="30">
        <v>295.049</v>
      </c>
      <c r="AP201" s="30">
        <v>297.0648</v>
      </c>
      <c r="AQ201" s="30">
        <v>293.1793</v>
      </c>
      <c r="AR201" s="30">
        <v>303.1272</v>
      </c>
      <c r="AS201" s="30">
        <v>309.1736</v>
      </c>
      <c r="AT201" s="30">
        <v>309.1741</v>
      </c>
      <c r="AU201" s="30">
        <v>315.1271</v>
      </c>
      <c r="AV201" s="30">
        <v>317.1428</v>
      </c>
      <c r="AW201" s="32">
        <v>309.1768</v>
      </c>
      <c r="AX201" s="30">
        <v>321.1384</v>
      </c>
      <c r="AY201" s="30">
        <v>323.1531</v>
      </c>
      <c r="AZ201" s="30">
        <v>333.1013</v>
      </c>
      <c r="BA201" s="30">
        <v>347.117</v>
      </c>
      <c r="BB201" s="30">
        <v>349.1326</v>
      </c>
      <c r="BC201" s="30">
        <v>211.0364</v>
      </c>
      <c r="BD201" s="30">
        <v>225.0062</v>
      </c>
      <c r="BE201" s="30">
        <v>262.0558</v>
      </c>
      <c r="BF201" s="30">
        <v>265.0391</v>
      </c>
      <c r="BG201" s="30">
        <v>278.0517</v>
      </c>
      <c r="BH201" s="30">
        <v>281.0325</v>
      </c>
      <c r="BI201" s="30">
        <v>325.0524</v>
      </c>
      <c r="BJ201" s="30">
        <v>269.9921</v>
      </c>
      <c r="BK201" s="30">
        <v>269.9921</v>
      </c>
      <c r="BL201" s="30">
        <v>310.0238</v>
      </c>
      <c r="BM201" s="30">
        <v>389.014</v>
      </c>
      <c r="BN201" s="30">
        <v>242.9816</v>
      </c>
      <c r="BO201" s="30">
        <v>260.0082</v>
      </c>
      <c r="BP201" s="30">
        <v>273.9874</v>
      </c>
      <c r="BQ201" s="30">
        <v>294.0653</v>
      </c>
      <c r="BR201" s="30">
        <v>294.0653</v>
      </c>
      <c r="BS201" s="30">
        <v>296.0446</v>
      </c>
      <c r="BT201" s="30">
        <v>310.0602</v>
      </c>
      <c r="BU201" s="30">
        <v>312.0395</v>
      </c>
      <c r="BV201" s="30">
        <v>312.0759</v>
      </c>
      <c r="BW201" s="30">
        <v>324.0394</v>
      </c>
      <c r="BX201" s="30">
        <v>326.0551</v>
      </c>
      <c r="BY201" s="30">
        <v>328.0708</v>
      </c>
      <c r="BZ201" s="30">
        <v>342.05</v>
      </c>
      <c r="CA201" s="30">
        <v>362.1279</v>
      </c>
      <c r="CB201" s="30">
        <v>382.1177</v>
      </c>
      <c r="CC201" s="33">
        <v>257.0139</v>
      </c>
      <c r="CD201" s="34">
        <v>273.0063</v>
      </c>
      <c r="CE201" s="34">
        <v>275.0228</v>
      </c>
      <c r="CF201" s="34">
        <v>320.0021</v>
      </c>
      <c r="CG201" s="34">
        <v>217.9751</v>
      </c>
      <c r="CH201" s="34">
        <v>231.0333</v>
      </c>
      <c r="CI201" s="34">
        <v>287.0243</v>
      </c>
      <c r="CJ201" s="34">
        <v>289.0387</v>
      </c>
    </row>
    <row r="202" ht="15.75" customHeight="1">
      <c r="A202" s="8" t="s">
        <v>99</v>
      </c>
      <c r="B202" s="4" t="s">
        <v>197</v>
      </c>
      <c r="C202" s="4" t="str">
        <f t="shared" ref="C202:W202" si="1">#REF!/$E3</f>
        <v>#REF!</v>
      </c>
      <c r="D202" s="4" t="str">
        <f t="shared" si="1"/>
        <v>#REF!</v>
      </c>
      <c r="E202" s="4" t="str">
        <f t="shared" si="1"/>
        <v>#REF!</v>
      </c>
      <c r="F202" s="4" t="str">
        <f t="shared" si="1"/>
        <v>#REF!</v>
      </c>
      <c r="G202" s="4" t="str">
        <f t="shared" si="1"/>
        <v>#REF!</v>
      </c>
      <c r="H202" s="4" t="str">
        <f t="shared" si="1"/>
        <v>#REF!</v>
      </c>
      <c r="I202" s="4" t="str">
        <f t="shared" si="1"/>
        <v>#REF!</v>
      </c>
      <c r="J202" s="4" t="str">
        <f t="shared" si="1"/>
        <v>#REF!</v>
      </c>
      <c r="K202" s="4" t="str">
        <f t="shared" si="1"/>
        <v>#REF!</v>
      </c>
      <c r="L202" s="4" t="str">
        <f t="shared" si="1"/>
        <v>#REF!</v>
      </c>
      <c r="M202" s="4" t="str">
        <f t="shared" si="1"/>
        <v>#REF!</v>
      </c>
      <c r="N202" s="4" t="str">
        <f t="shared" si="1"/>
        <v>#REF!</v>
      </c>
      <c r="O202" s="4" t="str">
        <f t="shared" si="1"/>
        <v>#REF!</v>
      </c>
      <c r="P202" s="4" t="str">
        <f t="shared" si="1"/>
        <v>#REF!</v>
      </c>
      <c r="Q202" s="4" t="str">
        <f t="shared" si="1"/>
        <v>#REF!</v>
      </c>
      <c r="R202" s="4" t="str">
        <f t="shared" si="1"/>
        <v>#REF!</v>
      </c>
      <c r="S202" s="4" t="str">
        <f t="shared" si="1"/>
        <v>#REF!</v>
      </c>
      <c r="T202" s="4" t="str">
        <f t="shared" si="1"/>
        <v>#REF!</v>
      </c>
      <c r="U202" s="4" t="str">
        <f t="shared" si="1"/>
        <v>#REF!</v>
      </c>
      <c r="V202" s="4" t="str">
        <f t="shared" si="1"/>
        <v>#REF!</v>
      </c>
      <c r="W202" s="4" t="str">
        <f t="shared" si="1"/>
        <v>#REF!</v>
      </c>
      <c r="X202" s="4">
        <f t="shared" ref="X202:AH202" si="2">X102/$E3</f>
        <v>0.1300120045</v>
      </c>
      <c r="Y202" s="4">
        <f t="shared" si="2"/>
        <v>0.1669160683</v>
      </c>
      <c r="Z202" s="4">
        <f t="shared" si="2"/>
        <v>0.2067769935</v>
      </c>
      <c r="AA202" s="4">
        <f t="shared" si="2"/>
        <v>0.2762535543</v>
      </c>
      <c r="AB202" s="4">
        <f t="shared" si="2"/>
        <v>0.06014128763</v>
      </c>
      <c r="AC202" s="4">
        <f t="shared" si="2"/>
        <v>0.04691147672</v>
      </c>
      <c r="AD202" s="4">
        <f t="shared" si="2"/>
        <v>0.2030249051</v>
      </c>
      <c r="AE202" s="4">
        <f t="shared" si="2"/>
        <v>0.1016147948</v>
      </c>
      <c r="AF202" s="4">
        <f t="shared" si="2"/>
        <v>0.09102928648</v>
      </c>
      <c r="AG202" s="4">
        <f t="shared" si="2"/>
        <v>0.05329956961</v>
      </c>
      <c r="AH202" s="4">
        <f t="shared" si="2"/>
        <v>0</v>
      </c>
      <c r="AI202" s="4">
        <f>AJ102/$E3</f>
        <v>0.1851717137</v>
      </c>
      <c r="AJ202" s="4" t="str">
        <f>#REF!/$E3</f>
        <v>#REF!</v>
      </c>
      <c r="AK202" s="4">
        <f t="shared" ref="AK202:BF202" si="3">AK102/$E3</f>
        <v>0.2020720158</v>
      </c>
      <c r="AL202" s="4">
        <f t="shared" si="3"/>
        <v>0.3131963422</v>
      </c>
      <c r="AM202" s="4">
        <f t="shared" si="3"/>
        <v>0</v>
      </c>
      <c r="AN202" s="4">
        <f t="shared" si="3"/>
        <v>0</v>
      </c>
      <c r="AO202" s="4">
        <f t="shared" si="3"/>
        <v>0.09776589624</v>
      </c>
      <c r="AP202" s="4">
        <f t="shared" si="3"/>
        <v>0.06577702665</v>
      </c>
      <c r="AQ202" s="4">
        <f t="shared" si="3"/>
        <v>48.64713912</v>
      </c>
      <c r="AR202" s="4">
        <f t="shared" si="3"/>
        <v>0</v>
      </c>
      <c r="AS202" s="4">
        <f t="shared" si="3"/>
        <v>0</v>
      </c>
      <c r="AT202" s="4">
        <f t="shared" si="3"/>
        <v>16.41131352</v>
      </c>
      <c r="AU202" s="4">
        <f t="shared" si="3"/>
        <v>0</v>
      </c>
      <c r="AV202" s="4">
        <f t="shared" si="3"/>
        <v>0</v>
      </c>
      <c r="AW202" s="4">
        <f t="shared" si="3"/>
        <v>0</v>
      </c>
      <c r="AX202" s="4">
        <f t="shared" si="3"/>
        <v>0</v>
      </c>
      <c r="AY202" s="4">
        <f t="shared" si="3"/>
        <v>0</v>
      </c>
      <c r="AZ202" s="4">
        <f t="shared" si="3"/>
        <v>0</v>
      </c>
      <c r="BA202" s="4">
        <f t="shared" si="3"/>
        <v>0</v>
      </c>
      <c r="BB202" s="4">
        <f t="shared" si="3"/>
        <v>0</v>
      </c>
      <c r="BC202" s="4">
        <f t="shared" si="3"/>
        <v>0</v>
      </c>
      <c r="BD202" s="4">
        <f t="shared" si="3"/>
        <v>0</v>
      </c>
      <c r="BE202" s="4">
        <f t="shared" si="3"/>
        <v>0</v>
      </c>
      <c r="BF202" s="4">
        <f t="shared" si="3"/>
        <v>0.2074643462</v>
      </c>
      <c r="BG202" s="4">
        <f t="shared" ref="BG202:BG207" si="14">BK102/$E3</f>
        <v>0</v>
      </c>
      <c r="BH202" s="4">
        <f t="shared" ref="BH202:BI202" si="4">BH102/$E3</f>
        <v>0</v>
      </c>
      <c r="BI202" s="4">
        <f t="shared" si="4"/>
        <v>0</v>
      </c>
      <c r="BJ202" s="4" t="str">
        <f t="shared" ref="BJ202:BK202" si="5">#REF!/$E3</f>
        <v>#REF!</v>
      </c>
      <c r="BK202" s="4" t="str">
        <f t="shared" si="5"/>
        <v>#REF!</v>
      </c>
      <c r="BL202" s="4">
        <f t="shared" ref="BL202:BP202" si="6">BL102/$E3</f>
        <v>0</v>
      </c>
      <c r="BM202" s="4">
        <f t="shared" si="6"/>
        <v>0</v>
      </c>
      <c r="BN202" s="4">
        <f t="shared" si="6"/>
        <v>0</v>
      </c>
      <c r="BO202" s="4">
        <f t="shared" si="6"/>
        <v>0</v>
      </c>
      <c r="BP202" s="4">
        <f t="shared" si="6"/>
        <v>0</v>
      </c>
      <c r="BQ202" s="4">
        <f>BR102/$E3</f>
        <v>2.12609119</v>
      </c>
      <c r="BR202" s="4" t="str">
        <f>#REF!/$E3</f>
        <v>#REF!</v>
      </c>
      <c r="BS202" s="4">
        <f t="shared" ref="BS202:CB202" si="7">BS102/$E3</f>
        <v>0.2709317571</v>
      </c>
      <c r="BT202" s="4">
        <f t="shared" si="7"/>
        <v>0.1774918956</v>
      </c>
      <c r="BU202" s="4">
        <f t="shared" si="7"/>
        <v>0.06072629809</v>
      </c>
      <c r="BV202" s="4">
        <f t="shared" si="7"/>
        <v>0.1033601452</v>
      </c>
      <c r="BW202" s="4">
        <f t="shared" si="7"/>
        <v>0.03976826394</v>
      </c>
      <c r="BX202" s="4">
        <f t="shared" si="7"/>
        <v>0.1006674375</v>
      </c>
      <c r="BY202" s="4">
        <f t="shared" si="7"/>
        <v>0.07617997854</v>
      </c>
      <c r="BZ202" s="4">
        <f t="shared" si="7"/>
        <v>0.1113041169</v>
      </c>
      <c r="CA202" s="4">
        <f t="shared" si="7"/>
        <v>0</v>
      </c>
      <c r="CB202" s="4">
        <f t="shared" si="7"/>
        <v>0</v>
      </c>
      <c r="CC202" s="4">
        <f t="shared" ref="CC202:CD202" si="8">CG102/$E3</f>
        <v>0</v>
      </c>
      <c r="CD202" s="4">
        <f t="shared" si="8"/>
        <v>0</v>
      </c>
      <c r="CE202" s="4">
        <f t="shared" ref="CE202:CF202" si="9">CE102/$E3</f>
        <v>0</v>
      </c>
      <c r="CF202" s="4">
        <f t="shared" si="9"/>
        <v>0</v>
      </c>
      <c r="CG202" s="4" t="str">
        <f t="shared" ref="CG202:CH202" si="10">#REF!/$E3</f>
        <v>#REF!</v>
      </c>
      <c r="CH202" s="4" t="str">
        <f t="shared" si="10"/>
        <v>#REF!</v>
      </c>
      <c r="CI202" s="4">
        <f t="shared" ref="CI202:CJ202" si="11">CI102/$E3</f>
        <v>0</v>
      </c>
      <c r="CJ202" s="4">
        <f t="shared" si="11"/>
        <v>0</v>
      </c>
    </row>
    <row r="203" ht="15.75" customHeight="1">
      <c r="A203" s="15"/>
      <c r="B203" s="4" t="s">
        <v>198</v>
      </c>
      <c r="C203" s="4">
        <f t="shared" ref="C203:AS203" si="12">C103/$E4</f>
        <v>0.1708604055</v>
      </c>
      <c r="D203" s="4">
        <f t="shared" si="12"/>
        <v>1.278579596</v>
      </c>
      <c r="E203" s="4">
        <f t="shared" si="12"/>
        <v>0.2858846419</v>
      </c>
      <c r="F203" s="4">
        <f t="shared" si="12"/>
        <v>0.1522707861</v>
      </c>
      <c r="G203" s="4">
        <f t="shared" si="12"/>
        <v>0.3784679869</v>
      </c>
      <c r="H203" s="4">
        <f t="shared" si="12"/>
        <v>0.5392354033</v>
      </c>
      <c r="I203" s="4">
        <f t="shared" si="12"/>
        <v>0</v>
      </c>
      <c r="J203" s="4">
        <f t="shared" si="12"/>
        <v>0.2793300205</v>
      </c>
      <c r="K203" s="4">
        <f t="shared" si="12"/>
        <v>0.07676438565</v>
      </c>
      <c r="L203" s="4">
        <f t="shared" si="12"/>
        <v>0</v>
      </c>
      <c r="M203" s="4">
        <f t="shared" si="12"/>
        <v>0.09709408147</v>
      </c>
      <c r="N203" s="4">
        <f t="shared" si="12"/>
        <v>0.1587671927</v>
      </c>
      <c r="O203" s="4">
        <f t="shared" si="12"/>
        <v>0.1548049486</v>
      </c>
      <c r="P203" s="4">
        <f t="shared" si="12"/>
        <v>0</v>
      </c>
      <c r="Q203" s="4">
        <f t="shared" si="12"/>
        <v>0</v>
      </c>
      <c r="R203" s="4">
        <f t="shared" si="12"/>
        <v>0</v>
      </c>
      <c r="S203" s="4">
        <f t="shared" si="12"/>
        <v>0</v>
      </c>
      <c r="T203" s="4">
        <f t="shared" si="12"/>
        <v>0</v>
      </c>
      <c r="U203" s="4">
        <f t="shared" si="12"/>
        <v>0.02068899022</v>
      </c>
      <c r="V203" s="4">
        <f t="shared" si="12"/>
        <v>0.609414241</v>
      </c>
      <c r="W203" s="4">
        <f t="shared" si="12"/>
        <v>0.02752195107</v>
      </c>
      <c r="X203" s="4">
        <f t="shared" si="12"/>
        <v>0.2907401192</v>
      </c>
      <c r="Y203" s="4">
        <f t="shared" si="12"/>
        <v>0.5789297029</v>
      </c>
      <c r="Z203" s="4">
        <f t="shared" si="12"/>
        <v>1.33311048</v>
      </c>
      <c r="AA203" s="4">
        <f t="shared" si="12"/>
        <v>0.347144792</v>
      </c>
      <c r="AB203" s="4">
        <f t="shared" si="12"/>
        <v>0.4061427518</v>
      </c>
      <c r="AC203" s="4">
        <f t="shared" si="12"/>
        <v>0.8465840199</v>
      </c>
      <c r="AD203" s="4">
        <f t="shared" si="12"/>
        <v>1.232199691</v>
      </c>
      <c r="AE203" s="4">
        <f t="shared" si="12"/>
        <v>0</v>
      </c>
      <c r="AF203" s="4">
        <f t="shared" si="12"/>
        <v>0.6530780615</v>
      </c>
      <c r="AG203" s="4">
        <f t="shared" si="12"/>
        <v>0.4228376617</v>
      </c>
      <c r="AH203" s="4">
        <f t="shared" si="12"/>
        <v>1.373840821</v>
      </c>
      <c r="AI203" s="4">
        <f t="shared" si="12"/>
        <v>0.3759310955</v>
      </c>
      <c r="AJ203" s="4">
        <f t="shared" si="12"/>
        <v>0.558530877</v>
      </c>
      <c r="AK203" s="4">
        <f t="shared" si="12"/>
        <v>1.308948614</v>
      </c>
      <c r="AL203" s="4">
        <f t="shared" si="12"/>
        <v>1.175455735</v>
      </c>
      <c r="AM203" s="4">
        <f t="shared" si="12"/>
        <v>0.2549107358</v>
      </c>
      <c r="AN203" s="4">
        <f t="shared" si="12"/>
        <v>0.3799733849</v>
      </c>
      <c r="AO203" s="4">
        <f t="shared" si="12"/>
        <v>0.3222807099</v>
      </c>
      <c r="AP203" s="4">
        <f t="shared" si="12"/>
        <v>0.2347365826</v>
      </c>
      <c r="AQ203" s="4">
        <f t="shared" si="12"/>
        <v>4.226297257</v>
      </c>
      <c r="AR203" s="4">
        <f t="shared" si="12"/>
        <v>0.0791229942</v>
      </c>
      <c r="AS203" s="4">
        <f t="shared" si="12"/>
        <v>0</v>
      </c>
      <c r="AT203" s="4">
        <f t="shared" ref="AT203:AT205" si="23">AT104/$E4</f>
        <v>3.524582559</v>
      </c>
      <c r="AU203" s="4">
        <f t="shared" ref="AU203:BF203" si="13">AU103/$E4</f>
        <v>0.07727558426</v>
      </c>
      <c r="AV203" s="4">
        <f t="shared" si="13"/>
        <v>0</v>
      </c>
      <c r="AW203" s="4">
        <f t="shared" si="13"/>
        <v>0</v>
      </c>
      <c r="AX203" s="4">
        <f t="shared" si="13"/>
        <v>0</v>
      </c>
      <c r="AY203" s="4">
        <f t="shared" si="13"/>
        <v>0</v>
      </c>
      <c r="AZ203" s="4">
        <f t="shared" si="13"/>
        <v>0</v>
      </c>
      <c r="BA203" s="4">
        <f t="shared" si="13"/>
        <v>0</v>
      </c>
      <c r="BB203" s="4">
        <f t="shared" si="13"/>
        <v>0</v>
      </c>
      <c r="BC203" s="4">
        <f t="shared" si="13"/>
        <v>0</v>
      </c>
      <c r="BD203" s="4">
        <f t="shared" si="13"/>
        <v>0</v>
      </c>
      <c r="BE203" s="4">
        <f t="shared" si="13"/>
        <v>0</v>
      </c>
      <c r="BF203" s="4">
        <f t="shared" si="13"/>
        <v>0.4230896226</v>
      </c>
      <c r="BG203" s="4">
        <f t="shared" si="14"/>
        <v>0.03765860119</v>
      </c>
      <c r="BH203" s="4">
        <f t="shared" ref="BH203:BI203" si="15">BH103/$E4</f>
        <v>0.4218243605</v>
      </c>
      <c r="BI203" s="4">
        <f t="shared" si="15"/>
        <v>0.02151127411</v>
      </c>
      <c r="BJ203" s="4" t="str">
        <f t="shared" ref="BJ203:BK203" si="16">#REF!/$E4</f>
        <v>#REF!</v>
      </c>
      <c r="BK203" s="4" t="str">
        <f t="shared" si="16"/>
        <v>#REF!</v>
      </c>
      <c r="BL203" s="4">
        <f t="shared" ref="BL203:CB203" si="17">BL103/$E4</f>
        <v>0.07171152389</v>
      </c>
      <c r="BM203" s="4">
        <f t="shared" si="17"/>
        <v>0</v>
      </c>
      <c r="BN203" s="4">
        <f t="shared" si="17"/>
        <v>0.2131443536</v>
      </c>
      <c r="BO203" s="4">
        <f t="shared" si="17"/>
        <v>0</v>
      </c>
      <c r="BP203" s="4">
        <f t="shared" si="17"/>
        <v>0</v>
      </c>
      <c r="BQ203" s="4">
        <f t="shared" si="17"/>
        <v>3.117669371</v>
      </c>
      <c r="BR203" s="4">
        <f t="shared" si="17"/>
        <v>5.159875093</v>
      </c>
      <c r="BS203" s="4">
        <f t="shared" si="17"/>
        <v>0.6240980119</v>
      </c>
      <c r="BT203" s="4">
        <f t="shared" si="17"/>
        <v>0.5104818456</v>
      </c>
      <c r="BU203" s="4">
        <f t="shared" si="17"/>
        <v>0.308943156</v>
      </c>
      <c r="BV203" s="4">
        <f t="shared" si="17"/>
        <v>0.5166744438</v>
      </c>
      <c r="BW203" s="4">
        <f t="shared" si="17"/>
        <v>0.1393370973</v>
      </c>
      <c r="BX203" s="4">
        <f t="shared" si="17"/>
        <v>0.3409931261</v>
      </c>
      <c r="BY203" s="4">
        <f t="shared" si="17"/>
        <v>0.4472141949</v>
      </c>
      <c r="BZ203" s="4">
        <f t="shared" si="17"/>
        <v>0.6677818437</v>
      </c>
      <c r="CA203" s="4">
        <f t="shared" si="17"/>
        <v>0</v>
      </c>
      <c r="CB203" s="4">
        <f t="shared" si="17"/>
        <v>0</v>
      </c>
      <c r="CC203" s="4">
        <f t="shared" ref="CC203:CD203" si="18">CG103/$E4</f>
        <v>0</v>
      </c>
      <c r="CD203" s="4">
        <f t="shared" si="18"/>
        <v>0.1051741122</v>
      </c>
      <c r="CE203" s="4">
        <f t="shared" ref="CE203:CF203" si="19">CE103/$E4</f>
        <v>0.07651333437</v>
      </c>
      <c r="CF203" s="4">
        <f t="shared" si="19"/>
        <v>0</v>
      </c>
      <c r="CG203" s="4" t="str">
        <f t="shared" ref="CG203:CH203" si="20">#REF!/$E4</f>
        <v>#REF!</v>
      </c>
      <c r="CH203" s="4" t="str">
        <f t="shared" si="20"/>
        <v>#REF!</v>
      </c>
      <c r="CI203" s="4">
        <f t="shared" ref="CI203:CJ203" si="21">CI103/$E4</f>
        <v>0.05096886691</v>
      </c>
      <c r="CJ203" s="4">
        <f t="shared" si="21"/>
        <v>0.02897732079</v>
      </c>
    </row>
    <row r="204" ht="15.75" customHeight="1">
      <c r="A204" s="15"/>
      <c r="B204" s="4" t="s">
        <v>199</v>
      </c>
      <c r="C204" s="4">
        <f t="shared" ref="C204:AS204" si="22">C104/$E5</f>
        <v>0.0608457083</v>
      </c>
      <c r="D204" s="4">
        <f t="shared" si="22"/>
        <v>0.5772966424</v>
      </c>
      <c r="E204" s="4">
        <f t="shared" si="22"/>
        <v>0.1286243841</v>
      </c>
      <c r="F204" s="4">
        <f t="shared" si="22"/>
        <v>0.04713573485</v>
      </c>
      <c r="G204" s="4">
        <f t="shared" si="22"/>
        <v>0.2247286182</v>
      </c>
      <c r="H204" s="4">
        <f t="shared" si="22"/>
        <v>0.3563438462</v>
      </c>
      <c r="I204" s="4">
        <f t="shared" si="22"/>
        <v>0</v>
      </c>
      <c r="J204" s="4">
        <f t="shared" si="22"/>
        <v>0.1209788185</v>
      </c>
      <c r="K204" s="4">
        <f t="shared" si="22"/>
        <v>0.03837689631</v>
      </c>
      <c r="L204" s="4">
        <f t="shared" si="22"/>
        <v>0</v>
      </c>
      <c r="M204" s="4">
        <f t="shared" si="22"/>
        <v>0.03559716064</v>
      </c>
      <c r="N204" s="4">
        <f t="shared" si="22"/>
        <v>0.06398303551</v>
      </c>
      <c r="O204" s="4">
        <f t="shared" si="22"/>
        <v>0.06181594462</v>
      </c>
      <c r="P204" s="4">
        <f t="shared" si="22"/>
        <v>0</v>
      </c>
      <c r="Q204" s="4">
        <f t="shared" si="22"/>
        <v>0</v>
      </c>
      <c r="R204" s="4">
        <f t="shared" si="22"/>
        <v>0</v>
      </c>
      <c r="S204" s="4">
        <f t="shared" si="22"/>
        <v>0</v>
      </c>
      <c r="T204" s="4">
        <f t="shared" si="22"/>
        <v>0</v>
      </c>
      <c r="U204" s="4">
        <f t="shared" si="22"/>
        <v>0</v>
      </c>
      <c r="V204" s="4">
        <f t="shared" si="22"/>
        <v>0.2670872747</v>
      </c>
      <c r="W204" s="4">
        <f t="shared" si="22"/>
        <v>0.1332980625</v>
      </c>
      <c r="X204" s="4">
        <f t="shared" si="22"/>
        <v>0.2304362961</v>
      </c>
      <c r="Y204" s="4">
        <f t="shared" si="22"/>
        <v>0.3515771079</v>
      </c>
      <c r="Z204" s="4">
        <f t="shared" si="22"/>
        <v>1.251708254</v>
      </c>
      <c r="AA204" s="4">
        <f t="shared" si="22"/>
        <v>0.4386820985</v>
      </c>
      <c r="AB204" s="4">
        <f t="shared" si="22"/>
        <v>0.211315058</v>
      </c>
      <c r="AC204" s="4">
        <f t="shared" si="22"/>
        <v>0.8390372774</v>
      </c>
      <c r="AD204" s="4">
        <f t="shared" si="22"/>
        <v>0.7190510985</v>
      </c>
      <c r="AE204" s="4">
        <f t="shared" si="22"/>
        <v>0</v>
      </c>
      <c r="AF204" s="4">
        <f t="shared" si="22"/>
        <v>0.4110165767</v>
      </c>
      <c r="AG204" s="4">
        <f t="shared" si="22"/>
        <v>0.156002971</v>
      </c>
      <c r="AH204" s="4">
        <f t="shared" si="22"/>
        <v>0.6600019646</v>
      </c>
      <c r="AI204" s="4">
        <f t="shared" si="22"/>
        <v>0.1282762709</v>
      </c>
      <c r="AJ204" s="4">
        <f t="shared" si="22"/>
        <v>0.1868868167</v>
      </c>
      <c r="AK204" s="4">
        <f t="shared" si="22"/>
        <v>0.5592188822</v>
      </c>
      <c r="AL204" s="4">
        <f t="shared" si="22"/>
        <v>0.5685360806</v>
      </c>
      <c r="AM204" s="4">
        <f t="shared" si="22"/>
        <v>0.08493876137</v>
      </c>
      <c r="AN204" s="4">
        <f t="shared" si="22"/>
        <v>0.2145351051</v>
      </c>
      <c r="AO204" s="4">
        <f t="shared" si="22"/>
        <v>0.1500049115</v>
      </c>
      <c r="AP204" s="4">
        <f t="shared" si="22"/>
        <v>0.111122217</v>
      </c>
      <c r="AQ204" s="4">
        <f t="shared" si="22"/>
        <v>17.49306789</v>
      </c>
      <c r="AR204" s="4">
        <f t="shared" si="22"/>
        <v>0.08196859743</v>
      </c>
      <c r="AS204" s="4">
        <f t="shared" si="22"/>
        <v>0</v>
      </c>
      <c r="AT204" s="4">
        <f t="shared" si="23"/>
        <v>2.842269388</v>
      </c>
      <c r="AU204" s="4">
        <f t="shared" ref="AU204:BF204" si="24">AU104/$E5</f>
        <v>0.04224405493</v>
      </c>
      <c r="AV204" s="4">
        <f t="shared" si="24"/>
        <v>0</v>
      </c>
      <c r="AW204" s="4">
        <f t="shared" si="24"/>
        <v>0</v>
      </c>
      <c r="AX204" s="4">
        <f t="shared" si="24"/>
        <v>0</v>
      </c>
      <c r="AY204" s="4">
        <f t="shared" si="24"/>
        <v>0</v>
      </c>
      <c r="AZ204" s="4">
        <f t="shared" si="24"/>
        <v>0</v>
      </c>
      <c r="BA204" s="4">
        <f t="shared" si="24"/>
        <v>0</v>
      </c>
      <c r="BB204" s="4">
        <f t="shared" si="24"/>
        <v>0</v>
      </c>
      <c r="BC204" s="4">
        <f t="shared" si="24"/>
        <v>0</v>
      </c>
      <c r="BD204" s="4">
        <f t="shared" si="24"/>
        <v>0</v>
      </c>
      <c r="BE204" s="4">
        <f t="shared" si="24"/>
        <v>0</v>
      </c>
      <c r="BF204" s="4">
        <f t="shared" si="24"/>
        <v>0.156101201</v>
      </c>
      <c r="BG204" s="4">
        <f t="shared" si="14"/>
        <v>0.03318363316</v>
      </c>
      <c r="BH204" s="4">
        <f t="shared" ref="BH204:BI204" si="25">BH104/$E5</f>
        <v>0.1678060768</v>
      </c>
      <c r="BI204" s="4">
        <f t="shared" si="25"/>
        <v>0.01816823519</v>
      </c>
      <c r="BJ204" s="4" t="str">
        <f t="shared" ref="BJ204:BK204" si="26">#REF!/$E5</f>
        <v>#REF!</v>
      </c>
      <c r="BK204" s="4" t="str">
        <f t="shared" si="26"/>
        <v>#REF!</v>
      </c>
      <c r="BL204" s="4">
        <f t="shared" ref="BL204:CB204" si="27">BL104/$E5</f>
        <v>0.08771332705</v>
      </c>
      <c r="BM204" s="4">
        <f t="shared" si="27"/>
        <v>0</v>
      </c>
      <c r="BN204" s="4">
        <f t="shared" si="27"/>
        <v>0.4902459368</v>
      </c>
      <c r="BO204" s="4">
        <f t="shared" si="27"/>
        <v>0</v>
      </c>
      <c r="BP204" s="4">
        <f t="shared" si="27"/>
        <v>0</v>
      </c>
      <c r="BQ204" s="4">
        <f t="shared" si="27"/>
        <v>3.834878014</v>
      </c>
      <c r="BR204" s="4">
        <f t="shared" si="27"/>
        <v>5.037809058</v>
      </c>
      <c r="BS204" s="4">
        <f t="shared" si="27"/>
        <v>0.3743457798</v>
      </c>
      <c r="BT204" s="4">
        <f t="shared" si="27"/>
        <v>0.2723658429</v>
      </c>
      <c r="BU204" s="4">
        <f t="shared" si="27"/>
        <v>0.1624439271</v>
      </c>
      <c r="BV204" s="4">
        <f t="shared" si="27"/>
        <v>0.1511655761</v>
      </c>
      <c r="BW204" s="4">
        <f t="shared" si="27"/>
        <v>0.09696503875</v>
      </c>
      <c r="BX204" s="4">
        <f t="shared" si="27"/>
        <v>0.1384603056</v>
      </c>
      <c r="BY204" s="4">
        <f t="shared" si="27"/>
        <v>0.2095538119</v>
      </c>
      <c r="BZ204" s="4">
        <f t="shared" si="27"/>
        <v>0.1750165009</v>
      </c>
      <c r="CA204" s="4">
        <f t="shared" si="27"/>
        <v>0</v>
      </c>
      <c r="CB204" s="4">
        <f t="shared" si="27"/>
        <v>0</v>
      </c>
      <c r="CC204" s="4">
        <f t="shared" ref="CC204:CD204" si="28">CG104/$E5</f>
        <v>0</v>
      </c>
      <c r="CD204" s="4">
        <f t="shared" si="28"/>
        <v>0.07937412002</v>
      </c>
      <c r="CE204" s="4">
        <f t="shared" ref="CE204:CF204" si="29">CE104/$E5</f>
        <v>0.05988408864</v>
      </c>
      <c r="CF204" s="4">
        <f t="shared" si="29"/>
        <v>0</v>
      </c>
      <c r="CG204" s="4" t="str">
        <f t="shared" ref="CG204:CH204" si="30">#REF!/$E5</f>
        <v>#REF!</v>
      </c>
      <c r="CH204" s="4" t="str">
        <f t="shared" si="30"/>
        <v>#REF!</v>
      </c>
      <c r="CI204" s="4">
        <f t="shared" ref="CI204:CJ204" si="31">CI104/$E5</f>
        <v>0.01990880123</v>
      </c>
      <c r="CJ204" s="4">
        <f t="shared" si="31"/>
        <v>0.01330929859</v>
      </c>
    </row>
    <row r="205" ht="15.75" customHeight="1">
      <c r="A205" s="15"/>
      <c r="B205" s="4" t="s">
        <v>200</v>
      </c>
      <c r="C205" s="4">
        <f t="shared" ref="C205:AC205" si="32">C105/$E6</f>
        <v>0.1443872588</v>
      </c>
      <c r="D205" s="4">
        <f t="shared" si="32"/>
        <v>1.283836968</v>
      </c>
      <c r="E205" s="4">
        <f t="shared" si="32"/>
        <v>0.2870601667</v>
      </c>
      <c r="F205" s="4">
        <f t="shared" si="32"/>
        <v>0.152896906</v>
      </c>
      <c r="G205" s="4">
        <f t="shared" si="32"/>
        <v>0.3800242037</v>
      </c>
      <c r="H205" s="4">
        <f t="shared" si="32"/>
        <v>0.5414526772</v>
      </c>
      <c r="I205" s="4">
        <f t="shared" si="32"/>
        <v>0.01082680671</v>
      </c>
      <c r="J205" s="4">
        <f t="shared" si="32"/>
        <v>0.2804785934</v>
      </c>
      <c r="K205" s="4">
        <f t="shared" si="32"/>
        <v>0.07708003197</v>
      </c>
      <c r="L205" s="4">
        <f t="shared" si="32"/>
        <v>0.3499632378</v>
      </c>
      <c r="M205" s="4">
        <f t="shared" si="32"/>
        <v>0.09749332116</v>
      </c>
      <c r="N205" s="4">
        <f t="shared" si="32"/>
        <v>0.1594200251</v>
      </c>
      <c r="O205" s="4">
        <f t="shared" si="32"/>
        <v>0.1554414888</v>
      </c>
      <c r="P205" s="4">
        <f t="shared" si="32"/>
        <v>0.113785592</v>
      </c>
      <c r="Q205" s="4">
        <f t="shared" si="32"/>
        <v>0.03394725425</v>
      </c>
      <c r="R205" s="4">
        <f t="shared" si="32"/>
        <v>0</v>
      </c>
      <c r="S205" s="4">
        <f t="shared" si="32"/>
        <v>0.03231510446</v>
      </c>
      <c r="T205" s="4">
        <f t="shared" si="32"/>
        <v>0</v>
      </c>
      <c r="U205" s="4">
        <f t="shared" si="32"/>
        <v>0</v>
      </c>
      <c r="V205" s="4">
        <f t="shared" si="32"/>
        <v>0.4165973285</v>
      </c>
      <c r="W205" s="4">
        <f t="shared" si="32"/>
        <v>0.1412928416</v>
      </c>
      <c r="X205" s="4">
        <f t="shared" si="32"/>
        <v>0.2919356091</v>
      </c>
      <c r="Y205" s="4">
        <f t="shared" si="32"/>
        <v>0.3447023633</v>
      </c>
      <c r="Z205" s="4">
        <f t="shared" si="32"/>
        <v>1.338592077</v>
      </c>
      <c r="AA205" s="4">
        <f t="shared" si="32"/>
        <v>0.2183728736</v>
      </c>
      <c r="AB205" s="4">
        <f t="shared" si="32"/>
        <v>0.407812764</v>
      </c>
      <c r="AC205" s="4">
        <f t="shared" si="32"/>
        <v>0.8500742094</v>
      </c>
      <c r="AD205" s="4">
        <f t="shared" ref="AD205:AD212" si="39">AE105/$E6</f>
        <v>1.401226624</v>
      </c>
      <c r="AE205" s="4" t="str">
        <f t="shared" ref="AE205:AE215" si="40">#REF!/$E6</f>
        <v>#REF!</v>
      </c>
      <c r="AF205" s="4">
        <f t="shared" ref="AF205:AS205" si="33">AF105/$E6</f>
        <v>0.6557634433</v>
      </c>
      <c r="AG205" s="4">
        <f t="shared" si="33"/>
        <v>0.4245763215</v>
      </c>
      <c r="AH205" s="4">
        <f t="shared" si="33"/>
        <v>0.3424326978</v>
      </c>
      <c r="AI205" s="4">
        <f t="shared" si="33"/>
        <v>0.8348313734</v>
      </c>
      <c r="AJ205" s="4">
        <f t="shared" si="33"/>
        <v>0.3774768809</v>
      </c>
      <c r="AK205" s="4">
        <f t="shared" si="33"/>
        <v>0.332402329</v>
      </c>
      <c r="AL205" s="4">
        <f t="shared" si="33"/>
        <v>1.180289074</v>
      </c>
      <c r="AM205" s="4">
        <f t="shared" si="33"/>
        <v>0.2559588994</v>
      </c>
      <c r="AN205" s="4">
        <f t="shared" si="33"/>
        <v>0.3815367051</v>
      </c>
      <c r="AO205" s="4">
        <f t="shared" si="33"/>
        <v>0.1992848499</v>
      </c>
      <c r="AP205" s="4">
        <f t="shared" si="33"/>
        <v>0.2357017924</v>
      </c>
      <c r="AQ205" s="4">
        <f t="shared" si="33"/>
        <v>0.4240611942</v>
      </c>
      <c r="AR205" s="4">
        <f t="shared" si="33"/>
        <v>0</v>
      </c>
      <c r="AS205" s="4">
        <f t="shared" si="33"/>
        <v>0</v>
      </c>
      <c r="AT205" s="4">
        <f t="shared" si="23"/>
        <v>10.14840598</v>
      </c>
      <c r="AU205" s="4">
        <f t="shared" ref="AU205:BF205" si="34">AU105/$E6</f>
        <v>0</v>
      </c>
      <c r="AV205" s="4">
        <f t="shared" si="34"/>
        <v>0</v>
      </c>
      <c r="AW205" s="4">
        <f t="shared" si="34"/>
        <v>0</v>
      </c>
      <c r="AX205" s="4">
        <f t="shared" si="34"/>
        <v>0</v>
      </c>
      <c r="AY205" s="4">
        <f t="shared" si="34"/>
        <v>0</v>
      </c>
      <c r="AZ205" s="4">
        <f t="shared" si="34"/>
        <v>0</v>
      </c>
      <c r="BA205" s="4">
        <f t="shared" si="34"/>
        <v>0</v>
      </c>
      <c r="BB205" s="4">
        <f t="shared" si="34"/>
        <v>0</v>
      </c>
      <c r="BC205" s="4">
        <f t="shared" si="34"/>
        <v>0</v>
      </c>
      <c r="BD205" s="4">
        <f t="shared" si="34"/>
        <v>0</v>
      </c>
      <c r="BE205" s="4">
        <f t="shared" si="34"/>
        <v>0</v>
      </c>
      <c r="BF205" s="4">
        <f t="shared" si="34"/>
        <v>0.4248293184</v>
      </c>
      <c r="BG205" s="4">
        <f t="shared" si="14"/>
        <v>0.03781344902</v>
      </c>
      <c r="BH205" s="4">
        <f t="shared" ref="BH205:BJ205" si="35">BH105/$E6</f>
        <v>0.4235588538</v>
      </c>
      <c r="BI205" s="4">
        <f t="shared" si="35"/>
        <v>0</v>
      </c>
      <c r="BJ205" s="4">
        <f t="shared" si="35"/>
        <v>0</v>
      </c>
      <c r="BK205" s="4" t="str">
        <f t="shared" ref="BK205:BK207" si="44">#REF!/$E6</f>
        <v>#REF!</v>
      </c>
      <c r="BL205" s="4">
        <f t="shared" ref="BL205:BP205" si="36">BL105/$E6</f>
        <v>0.07200639342</v>
      </c>
      <c r="BM205" s="4">
        <f t="shared" si="36"/>
        <v>0</v>
      </c>
      <c r="BN205" s="4">
        <f t="shared" si="36"/>
        <v>0.2140207786</v>
      </c>
      <c r="BO205" s="4">
        <f t="shared" si="36"/>
        <v>0</v>
      </c>
      <c r="BP205" s="4">
        <f t="shared" si="36"/>
        <v>0</v>
      </c>
      <c r="BQ205" s="4">
        <f>BR105/$E6</f>
        <v>5.181000571</v>
      </c>
      <c r="BR205" s="4" t="str">
        <f>#REF!/$E6</f>
        <v>#REF!</v>
      </c>
      <c r="BS205" s="4">
        <f t="shared" ref="BS205:CJ205" si="37">BS105/$E6</f>
        <v>0.6266642311</v>
      </c>
      <c r="BT205" s="4">
        <f t="shared" si="37"/>
        <v>0.5125808882</v>
      </c>
      <c r="BU205" s="4">
        <f t="shared" si="37"/>
        <v>0.3102134947</v>
      </c>
      <c r="BV205" s="4">
        <f t="shared" si="37"/>
        <v>0.203668912</v>
      </c>
      <c r="BW205" s="4">
        <f t="shared" si="37"/>
        <v>0.1399100354</v>
      </c>
      <c r="BX205" s="4">
        <f t="shared" si="37"/>
        <v>0.3423952506</v>
      </c>
      <c r="BY205" s="4">
        <f t="shared" si="37"/>
        <v>0.4490530883</v>
      </c>
      <c r="BZ205" s="4">
        <f t="shared" si="37"/>
        <v>6.705253111</v>
      </c>
      <c r="CA205" s="4">
        <f t="shared" si="37"/>
        <v>0</v>
      </c>
      <c r="CB205" s="4">
        <f t="shared" si="37"/>
        <v>0</v>
      </c>
      <c r="CC205" s="4">
        <f t="shared" si="37"/>
        <v>0</v>
      </c>
      <c r="CD205" s="4">
        <f t="shared" si="37"/>
        <v>0.02037036191</v>
      </c>
      <c r="CE205" s="4">
        <f t="shared" si="37"/>
        <v>0.0768279484</v>
      </c>
      <c r="CF205" s="4">
        <f t="shared" si="37"/>
        <v>0</v>
      </c>
      <c r="CG205" s="4">
        <f t="shared" si="37"/>
        <v>0</v>
      </c>
      <c r="CH205" s="4">
        <f t="shared" si="37"/>
        <v>0.1056065761</v>
      </c>
      <c r="CI205" s="4">
        <f t="shared" si="37"/>
        <v>0.05117844503</v>
      </c>
      <c r="CJ205" s="4">
        <f t="shared" si="37"/>
        <v>0.07681607489</v>
      </c>
    </row>
    <row r="206" ht="15.75" customHeight="1">
      <c r="A206" s="15"/>
      <c r="B206" s="4" t="s">
        <v>201</v>
      </c>
      <c r="C206" s="4">
        <f t="shared" ref="C206:C209" si="46">C106/$E7</f>
        <v>0.1590883642</v>
      </c>
      <c r="D206" s="4">
        <f>D107/$E7</f>
        <v>0.6513050718</v>
      </c>
      <c r="E206" s="4">
        <f t="shared" ref="E206:AC206" si="38">E106/$E7</f>
        <v>0.2038610331</v>
      </c>
      <c r="F206" s="4">
        <f t="shared" si="38"/>
        <v>0.2601510603</v>
      </c>
      <c r="G206" s="4">
        <f t="shared" si="38"/>
        <v>0.5000830796</v>
      </c>
      <c r="H206" s="4">
        <f t="shared" si="38"/>
        <v>0.5823318632</v>
      </c>
      <c r="I206" s="4">
        <f t="shared" si="38"/>
        <v>0.0407505337</v>
      </c>
      <c r="J206" s="4">
        <f t="shared" si="38"/>
        <v>0.5054462276</v>
      </c>
      <c r="K206" s="4">
        <f t="shared" si="38"/>
        <v>0.1968570634</v>
      </c>
      <c r="L206" s="4">
        <f t="shared" si="38"/>
        <v>0.8648584216</v>
      </c>
      <c r="M206" s="4">
        <f t="shared" si="38"/>
        <v>0.1475403026</v>
      </c>
      <c r="N206" s="4">
        <f t="shared" si="38"/>
        <v>0.3536625452</v>
      </c>
      <c r="O206" s="4">
        <f t="shared" si="38"/>
        <v>0.03872592047</v>
      </c>
      <c r="P206" s="4">
        <f t="shared" si="38"/>
        <v>0.1745176869</v>
      </c>
      <c r="Q206" s="4">
        <f t="shared" si="38"/>
        <v>0.05851872722</v>
      </c>
      <c r="R206" s="4">
        <f t="shared" si="38"/>
        <v>0</v>
      </c>
      <c r="S206" s="4">
        <f t="shared" si="38"/>
        <v>0.04238774323</v>
      </c>
      <c r="T206" s="4">
        <f t="shared" si="38"/>
        <v>0</v>
      </c>
      <c r="U206" s="4">
        <f t="shared" si="38"/>
        <v>0.01181265194</v>
      </c>
      <c r="V206" s="4">
        <f t="shared" si="38"/>
        <v>0.6027504759</v>
      </c>
      <c r="W206" s="4">
        <f t="shared" si="38"/>
        <v>0.1811532168</v>
      </c>
      <c r="X206" s="4">
        <f t="shared" si="38"/>
        <v>0.4708354555</v>
      </c>
      <c r="Y206" s="4">
        <f t="shared" si="38"/>
        <v>0.4977803304</v>
      </c>
      <c r="Z206" s="4">
        <f t="shared" si="38"/>
        <v>2.089216632</v>
      </c>
      <c r="AA206" s="4">
        <f t="shared" si="38"/>
        <v>0.3540463367</v>
      </c>
      <c r="AB206" s="4">
        <f t="shared" si="38"/>
        <v>0.5890495696</v>
      </c>
      <c r="AC206" s="4">
        <f t="shared" si="38"/>
        <v>1.660509747</v>
      </c>
      <c r="AD206" s="4">
        <f t="shared" si="39"/>
        <v>2.378720069</v>
      </c>
      <c r="AE206" s="4" t="str">
        <f t="shared" si="40"/>
        <v>#REF!</v>
      </c>
      <c r="AF206" s="4">
        <f t="shared" ref="AF206:AS206" si="41">AF106/$E7</f>
        <v>0.8758908479</v>
      </c>
      <c r="AG206" s="4">
        <f t="shared" si="41"/>
        <v>0.5766815487</v>
      </c>
      <c r="AH206" s="4">
        <f t="shared" si="41"/>
        <v>1.984725097</v>
      </c>
      <c r="AI206" s="4">
        <f t="shared" si="41"/>
        <v>0.9577838342</v>
      </c>
      <c r="AJ206" s="4">
        <f t="shared" si="41"/>
        <v>0.5375935097</v>
      </c>
      <c r="AK206" s="4">
        <f t="shared" si="41"/>
        <v>1.836467781</v>
      </c>
      <c r="AL206" s="4">
        <f t="shared" si="41"/>
        <v>1.869684261</v>
      </c>
      <c r="AM206" s="4">
        <f t="shared" si="41"/>
        <v>0.3931750126</v>
      </c>
      <c r="AN206" s="4">
        <f t="shared" si="41"/>
        <v>0.7134648519</v>
      </c>
      <c r="AO206" s="4">
        <f t="shared" si="41"/>
        <v>0.3931190241</v>
      </c>
      <c r="AP206" s="4">
        <f t="shared" si="41"/>
        <v>0.3942920717</v>
      </c>
      <c r="AQ206" s="4">
        <f t="shared" si="41"/>
        <v>9.733923198</v>
      </c>
      <c r="AR206" s="4">
        <f t="shared" si="41"/>
        <v>0</v>
      </c>
      <c r="AS206" s="4">
        <f t="shared" si="41"/>
        <v>0</v>
      </c>
      <c r="AT206" s="4" t="str">
        <f>#REF!/$E7</f>
        <v>#REF!</v>
      </c>
      <c r="AU206" s="4">
        <f t="shared" ref="AU206:BF206" si="42">AU106/$E7</f>
        <v>0</v>
      </c>
      <c r="AV206" s="4">
        <f t="shared" si="42"/>
        <v>0</v>
      </c>
      <c r="AW206" s="4">
        <f t="shared" si="42"/>
        <v>0</v>
      </c>
      <c r="AX206" s="4">
        <f t="shared" si="42"/>
        <v>0</v>
      </c>
      <c r="AY206" s="4">
        <f t="shared" si="42"/>
        <v>0</v>
      </c>
      <c r="AZ206" s="4">
        <f t="shared" si="42"/>
        <v>0</v>
      </c>
      <c r="BA206" s="4">
        <f t="shared" si="42"/>
        <v>0</v>
      </c>
      <c r="BB206" s="4">
        <f t="shared" si="42"/>
        <v>0</v>
      </c>
      <c r="BC206" s="4">
        <f t="shared" si="42"/>
        <v>0</v>
      </c>
      <c r="BD206" s="4">
        <f t="shared" si="42"/>
        <v>0</v>
      </c>
      <c r="BE206" s="4">
        <f t="shared" si="42"/>
        <v>0</v>
      </c>
      <c r="BF206" s="4">
        <f t="shared" si="42"/>
        <v>0.5766815487</v>
      </c>
      <c r="BG206" s="4">
        <f t="shared" si="14"/>
        <v>0.03281914298</v>
      </c>
      <c r="BH206" s="4">
        <f t="shared" ref="BH206:BJ206" si="43">BH106/$E7</f>
        <v>0.6001858454</v>
      </c>
      <c r="BI206" s="4">
        <f t="shared" si="43"/>
        <v>0</v>
      </c>
      <c r="BJ206" s="4">
        <f t="shared" si="43"/>
        <v>0</v>
      </c>
      <c r="BK206" s="4" t="str">
        <f t="shared" si="44"/>
        <v>#REF!</v>
      </c>
      <c r="BL206" s="4">
        <f t="shared" ref="BL206:CJ206" si="45">BL106/$E7</f>
        <v>0.01351397724</v>
      </c>
      <c r="BM206" s="4">
        <f t="shared" si="45"/>
        <v>0</v>
      </c>
      <c r="BN206" s="4">
        <f t="shared" si="45"/>
        <v>0.1450668791</v>
      </c>
      <c r="BO206" s="4">
        <f t="shared" si="45"/>
        <v>0</v>
      </c>
      <c r="BP206" s="4">
        <f t="shared" si="45"/>
        <v>0</v>
      </c>
      <c r="BQ206" s="4">
        <f t="shared" si="45"/>
        <v>5.63655664</v>
      </c>
      <c r="BR206" s="4">
        <f t="shared" si="45"/>
        <v>10.2879466</v>
      </c>
      <c r="BS206" s="4">
        <f t="shared" si="45"/>
        <v>0.7972984688</v>
      </c>
      <c r="BT206" s="4">
        <f t="shared" si="45"/>
        <v>0.8404203827</v>
      </c>
      <c r="BU206" s="4">
        <f t="shared" si="45"/>
        <v>0.3605807263</v>
      </c>
      <c r="BV206" s="4">
        <f t="shared" si="45"/>
        <v>0.3973750465</v>
      </c>
      <c r="BW206" s="4">
        <f t="shared" si="45"/>
        <v>0.1644126816</v>
      </c>
      <c r="BX206" s="4">
        <f t="shared" si="45"/>
        <v>0.5983282944</v>
      </c>
      <c r="BY206" s="4">
        <f t="shared" si="45"/>
        <v>0.6380845822</v>
      </c>
      <c r="BZ206" s="4">
        <f t="shared" si="45"/>
        <v>0.943181695</v>
      </c>
      <c r="CA206" s="4">
        <f t="shared" si="45"/>
        <v>0</v>
      </c>
      <c r="CB206" s="4">
        <f t="shared" si="45"/>
        <v>0</v>
      </c>
      <c r="CC206" s="4">
        <f t="shared" si="45"/>
        <v>0</v>
      </c>
      <c r="CD206" s="4">
        <f t="shared" si="45"/>
        <v>0</v>
      </c>
      <c r="CE206" s="4">
        <f t="shared" si="45"/>
        <v>0.0920178585</v>
      </c>
      <c r="CF206" s="4">
        <f t="shared" si="45"/>
        <v>0</v>
      </c>
      <c r="CG206" s="4">
        <f t="shared" si="45"/>
        <v>0</v>
      </c>
      <c r="CH206" s="4">
        <f t="shared" si="45"/>
        <v>0.2063272324</v>
      </c>
      <c r="CI206" s="4">
        <f t="shared" si="45"/>
        <v>0.09696651171</v>
      </c>
      <c r="CJ206" s="4">
        <f t="shared" si="45"/>
        <v>0.07594918419</v>
      </c>
    </row>
    <row r="207" ht="15.75" customHeight="1">
      <c r="A207" s="15"/>
      <c r="B207" s="4" t="s">
        <v>202</v>
      </c>
      <c r="C207" s="4">
        <f t="shared" si="46"/>
        <v>0.2232591122</v>
      </c>
      <c r="D207" s="4" t="str">
        <f>#REF!/$E8</f>
        <v>#REF!</v>
      </c>
      <c r="E207" s="4">
        <f t="shared" ref="E207:AC207" si="47">E107/$E8</f>
        <v>0.09726999863</v>
      </c>
      <c r="F207" s="4">
        <f t="shared" si="47"/>
        <v>0.1087179971</v>
      </c>
      <c r="G207" s="4">
        <f t="shared" si="47"/>
        <v>0.2200331677</v>
      </c>
      <c r="H207" s="4">
        <f t="shared" si="47"/>
        <v>0.5416215829</v>
      </c>
      <c r="I207" s="4">
        <f t="shared" si="47"/>
        <v>0.03590020356</v>
      </c>
      <c r="J207" s="4">
        <f t="shared" si="47"/>
        <v>0.2246467748</v>
      </c>
      <c r="K207" s="4">
        <f t="shared" si="47"/>
        <v>0.1557710261</v>
      </c>
      <c r="L207" s="4">
        <f t="shared" si="47"/>
        <v>0.1030477054</v>
      </c>
      <c r="M207" s="4">
        <f t="shared" si="47"/>
        <v>0.1798346158</v>
      </c>
      <c r="N207" s="4">
        <f t="shared" si="47"/>
        <v>0.1542829347</v>
      </c>
      <c r="O207" s="4">
        <f t="shared" si="47"/>
        <v>0.2733153959</v>
      </c>
      <c r="P207" s="4">
        <f t="shared" si="47"/>
        <v>0.151777457</v>
      </c>
      <c r="Q207" s="4">
        <f t="shared" si="47"/>
        <v>0.1381829042</v>
      </c>
      <c r="R207" s="4">
        <f t="shared" si="47"/>
        <v>0</v>
      </c>
      <c r="S207" s="4">
        <f t="shared" si="47"/>
        <v>0.1069521986</v>
      </c>
      <c r="T207" s="4">
        <f t="shared" si="47"/>
        <v>0</v>
      </c>
      <c r="U207" s="4">
        <f t="shared" si="47"/>
        <v>0.02438758142</v>
      </c>
      <c r="V207" s="4">
        <f t="shared" si="47"/>
        <v>0.2856917049</v>
      </c>
      <c r="W207" s="4">
        <f t="shared" si="47"/>
        <v>0.1134896703</v>
      </c>
      <c r="X207" s="4">
        <f t="shared" si="47"/>
        <v>0.2073939975</v>
      </c>
      <c r="Y207" s="4">
        <f t="shared" si="47"/>
        <v>0.2667185403</v>
      </c>
      <c r="Z207" s="4">
        <f t="shared" si="47"/>
        <v>1.608321959</v>
      </c>
      <c r="AA207" s="4">
        <f t="shared" si="47"/>
        <v>0.1608920164</v>
      </c>
      <c r="AB207" s="4">
        <f t="shared" si="47"/>
        <v>0.3013323832</v>
      </c>
      <c r="AC207" s="4">
        <f t="shared" si="47"/>
        <v>1.080001502</v>
      </c>
      <c r="AD207" s="4">
        <f t="shared" si="39"/>
        <v>1.122361454</v>
      </c>
      <c r="AE207" s="4" t="str">
        <f t="shared" si="40"/>
        <v>#REF!</v>
      </c>
      <c r="AF207" s="4">
        <f t="shared" ref="AF207:BF207" si="48">AF107/$E8</f>
        <v>0.5525508453</v>
      </c>
      <c r="AG207" s="4">
        <f t="shared" si="48"/>
        <v>0.3274158997</v>
      </c>
      <c r="AH207" s="4">
        <f t="shared" si="48"/>
        <v>0.8338638589</v>
      </c>
      <c r="AI207" s="4">
        <f t="shared" si="48"/>
        <v>0.3178253955</v>
      </c>
      <c r="AJ207" s="4">
        <f t="shared" si="48"/>
        <v>0.1744490176</v>
      </c>
      <c r="AK207" s="4">
        <f t="shared" si="48"/>
        <v>0.6749149194</v>
      </c>
      <c r="AL207" s="4">
        <f t="shared" si="48"/>
        <v>0.6995260639</v>
      </c>
      <c r="AM207" s="4">
        <f t="shared" si="48"/>
        <v>0.1463778861</v>
      </c>
      <c r="AN207" s="4">
        <f t="shared" si="48"/>
        <v>0.1905446816</v>
      </c>
      <c r="AO207" s="4">
        <f t="shared" si="48"/>
        <v>0.2265470605</v>
      </c>
      <c r="AP207" s="4">
        <f t="shared" si="48"/>
        <v>0.1905996991</v>
      </c>
      <c r="AQ207" s="4">
        <f t="shared" si="48"/>
        <v>4.31528062</v>
      </c>
      <c r="AR207" s="4">
        <f t="shared" si="48"/>
        <v>0</v>
      </c>
      <c r="AS207" s="4">
        <f t="shared" si="48"/>
        <v>0</v>
      </c>
      <c r="AT207" s="4">
        <f t="shared" si="48"/>
        <v>2.962029219</v>
      </c>
      <c r="AU207" s="4">
        <f t="shared" si="48"/>
        <v>0</v>
      </c>
      <c r="AV207" s="4">
        <f t="shared" si="48"/>
        <v>0</v>
      </c>
      <c r="AW207" s="4">
        <f t="shared" si="48"/>
        <v>0</v>
      </c>
      <c r="AX207" s="4">
        <f t="shared" si="48"/>
        <v>0</v>
      </c>
      <c r="AY207" s="4">
        <f t="shared" si="48"/>
        <v>0</v>
      </c>
      <c r="AZ207" s="4">
        <f t="shared" si="48"/>
        <v>0</v>
      </c>
      <c r="BA207" s="4">
        <f t="shared" si="48"/>
        <v>0</v>
      </c>
      <c r="BB207" s="4">
        <f t="shared" si="48"/>
        <v>0</v>
      </c>
      <c r="BC207" s="4">
        <f t="shared" si="48"/>
        <v>0</v>
      </c>
      <c r="BD207" s="4">
        <f t="shared" si="48"/>
        <v>0</v>
      </c>
      <c r="BE207" s="4">
        <f t="shared" si="48"/>
        <v>0</v>
      </c>
      <c r="BF207" s="4">
        <f t="shared" si="48"/>
        <v>0.3274158997</v>
      </c>
      <c r="BG207" s="4">
        <f t="shared" si="14"/>
        <v>0.03784240728</v>
      </c>
      <c r="BH207" s="4">
        <f t="shared" ref="BH207:BJ207" si="49">BH107/$E8</f>
        <v>0.2880399898</v>
      </c>
      <c r="BI207" s="4">
        <f t="shared" si="49"/>
        <v>0</v>
      </c>
      <c r="BJ207" s="4">
        <f t="shared" si="49"/>
        <v>0</v>
      </c>
      <c r="BK207" s="4" t="str">
        <f t="shared" si="44"/>
        <v>#REF!</v>
      </c>
      <c r="BL207" s="4">
        <f t="shared" ref="BL207:CJ207" si="50">BL107/$E8</f>
        <v>0.01593934456</v>
      </c>
      <c r="BM207" s="4">
        <f t="shared" si="50"/>
        <v>0</v>
      </c>
      <c r="BN207" s="4">
        <f t="shared" si="50"/>
        <v>0</v>
      </c>
      <c r="BO207" s="4">
        <f t="shared" si="50"/>
        <v>0</v>
      </c>
      <c r="BP207" s="4">
        <f t="shared" si="50"/>
        <v>0</v>
      </c>
      <c r="BQ207" s="4">
        <f t="shared" si="50"/>
        <v>5.450889929</v>
      </c>
      <c r="BR207" s="4">
        <f t="shared" si="50"/>
        <v>9.94906431</v>
      </c>
      <c r="BS207" s="4">
        <f t="shared" si="50"/>
        <v>0.3566930488</v>
      </c>
      <c r="BT207" s="4">
        <f t="shared" si="50"/>
        <v>0.390181217</v>
      </c>
      <c r="BU207" s="4">
        <f t="shared" si="50"/>
        <v>0.115849308</v>
      </c>
      <c r="BV207" s="4">
        <f t="shared" si="50"/>
        <v>0.04194426469</v>
      </c>
      <c r="BW207" s="4">
        <f t="shared" si="50"/>
        <v>0.0930327808</v>
      </c>
      <c r="BX207" s="4">
        <f t="shared" si="50"/>
        <v>0.1653781228</v>
      </c>
      <c r="BY207" s="4">
        <f t="shared" si="50"/>
        <v>0.1447710269</v>
      </c>
      <c r="BZ207" s="4">
        <f t="shared" si="50"/>
        <v>0.3194933852</v>
      </c>
      <c r="CA207" s="4">
        <f t="shared" si="50"/>
        <v>0</v>
      </c>
      <c r="CB207" s="4">
        <f t="shared" si="50"/>
        <v>0</v>
      </c>
      <c r="CC207" s="4">
        <f t="shared" si="50"/>
        <v>0</v>
      </c>
      <c r="CD207" s="4">
        <f t="shared" si="50"/>
        <v>0</v>
      </c>
      <c r="CE207" s="4">
        <f t="shared" si="50"/>
        <v>0.05836828689</v>
      </c>
      <c r="CF207" s="4">
        <f t="shared" si="50"/>
        <v>0</v>
      </c>
      <c r="CG207" s="4">
        <f t="shared" si="50"/>
        <v>0</v>
      </c>
      <c r="CH207" s="4">
        <f t="shared" si="50"/>
        <v>0.04710542656</v>
      </c>
      <c r="CI207" s="4">
        <f t="shared" si="50"/>
        <v>0.01200515942</v>
      </c>
      <c r="CJ207" s="4">
        <f t="shared" si="50"/>
        <v>0.02672975336</v>
      </c>
    </row>
    <row r="208" ht="15.75" customHeight="1">
      <c r="A208" s="15"/>
      <c r="B208" s="4" t="s">
        <v>203</v>
      </c>
      <c r="C208" s="4">
        <f t="shared" si="46"/>
        <v>0</v>
      </c>
      <c r="D208" s="4">
        <f t="shared" ref="D208:AC208" si="51">D108/$E9</f>
        <v>0.9707425758</v>
      </c>
      <c r="E208" s="4">
        <f t="shared" si="51"/>
        <v>0.2309978613</v>
      </c>
      <c r="F208" s="4">
        <f t="shared" si="51"/>
        <v>0.03393593205</v>
      </c>
      <c r="G208" s="4">
        <f t="shared" si="51"/>
        <v>0.1183813453</v>
      </c>
      <c r="H208" s="4">
        <f t="shared" si="51"/>
        <v>0.5367964594</v>
      </c>
      <c r="I208" s="4">
        <f t="shared" si="51"/>
        <v>0</v>
      </c>
      <c r="J208" s="4">
        <f t="shared" si="51"/>
        <v>0</v>
      </c>
      <c r="K208" s="4">
        <f t="shared" si="51"/>
        <v>0.04114531872</v>
      </c>
      <c r="L208" s="4">
        <f t="shared" si="51"/>
        <v>0</v>
      </c>
      <c r="M208" s="4">
        <f t="shared" si="51"/>
        <v>0</v>
      </c>
      <c r="N208" s="4">
        <f t="shared" si="51"/>
        <v>0.01121877049</v>
      </c>
      <c r="O208" s="4">
        <f t="shared" si="51"/>
        <v>0</v>
      </c>
      <c r="P208" s="4">
        <f t="shared" si="51"/>
        <v>0</v>
      </c>
      <c r="Q208" s="4">
        <f t="shared" si="51"/>
        <v>0.5405324762</v>
      </c>
      <c r="R208" s="4">
        <f t="shared" si="51"/>
        <v>0</v>
      </c>
      <c r="S208" s="4">
        <f t="shared" si="51"/>
        <v>0</v>
      </c>
      <c r="T208" s="4">
        <f t="shared" si="51"/>
        <v>0</v>
      </c>
      <c r="U208" s="4">
        <f t="shared" si="51"/>
        <v>0</v>
      </c>
      <c r="V208" s="4">
        <f t="shared" si="51"/>
        <v>0.09840053458</v>
      </c>
      <c r="W208" s="4">
        <f t="shared" si="51"/>
        <v>0</v>
      </c>
      <c r="X208" s="4">
        <f t="shared" si="51"/>
        <v>0.1637200793</v>
      </c>
      <c r="Y208" s="4">
        <f t="shared" si="51"/>
        <v>0.1010171757</v>
      </c>
      <c r="Z208" s="4">
        <f t="shared" si="51"/>
        <v>1.322626754</v>
      </c>
      <c r="AA208" s="4">
        <f t="shared" si="51"/>
        <v>0.1787079207</v>
      </c>
      <c r="AB208" s="4">
        <f t="shared" si="51"/>
        <v>0.1620486093</v>
      </c>
      <c r="AC208" s="4">
        <f t="shared" si="51"/>
        <v>0.5157534479</v>
      </c>
      <c r="AD208" s="4">
        <f t="shared" si="39"/>
        <v>0.6831273551</v>
      </c>
      <c r="AE208" s="4" t="str">
        <f t="shared" si="40"/>
        <v>#REF!</v>
      </c>
      <c r="AF208" s="4">
        <f t="shared" ref="AF208:AH208" si="52">AF108/$E9</f>
        <v>0.2678246949</v>
      </c>
      <c r="AG208" s="4">
        <f t="shared" si="52"/>
        <v>0.1177443821</v>
      </c>
      <c r="AH208" s="4">
        <f t="shared" si="52"/>
        <v>0.5145304429</v>
      </c>
      <c r="AI208" s="4">
        <f t="shared" ref="AI208:AI209" si="57">AJ108/$E9</f>
        <v>0.1648617888</v>
      </c>
      <c r="AJ208" s="4" t="str">
        <f t="shared" ref="AJ208:AJ209" si="58">#REF!/$E9</f>
        <v>#REF!</v>
      </c>
      <c r="AK208" s="4">
        <f t="shared" ref="AK208:BI208" si="53">AK108/$E9</f>
        <v>0.3637345516</v>
      </c>
      <c r="AL208" s="4">
        <f t="shared" si="53"/>
        <v>0.4662132585</v>
      </c>
      <c r="AM208" s="4">
        <f t="shared" si="53"/>
        <v>0.07410213208</v>
      </c>
      <c r="AN208" s="4">
        <f t="shared" si="53"/>
        <v>0.2422925671</v>
      </c>
      <c r="AO208" s="4">
        <f t="shared" si="53"/>
        <v>0.1120045668</v>
      </c>
      <c r="AP208" s="4">
        <f t="shared" si="53"/>
        <v>0.1114176316</v>
      </c>
      <c r="AQ208" s="4">
        <f t="shared" si="53"/>
        <v>8.143155907</v>
      </c>
      <c r="AR208" s="4">
        <f t="shared" si="53"/>
        <v>0.1105144483</v>
      </c>
      <c r="AS208" s="4">
        <f t="shared" si="53"/>
        <v>0</v>
      </c>
      <c r="AT208" s="4">
        <f t="shared" si="53"/>
        <v>5.90126267</v>
      </c>
      <c r="AU208" s="4">
        <f t="shared" si="53"/>
        <v>0.0526454965</v>
      </c>
      <c r="AV208" s="4">
        <f t="shared" si="53"/>
        <v>0</v>
      </c>
      <c r="AW208" s="4">
        <f t="shared" si="53"/>
        <v>0</v>
      </c>
      <c r="AX208" s="4">
        <f t="shared" si="53"/>
        <v>0</v>
      </c>
      <c r="AY208" s="4">
        <f t="shared" si="53"/>
        <v>1.166832533</v>
      </c>
      <c r="AZ208" s="4">
        <f t="shared" si="53"/>
        <v>0.4042974019</v>
      </c>
      <c r="BA208" s="4">
        <f t="shared" si="53"/>
        <v>1.013090352</v>
      </c>
      <c r="BB208" s="4">
        <f t="shared" si="53"/>
        <v>0</v>
      </c>
      <c r="BC208" s="4">
        <f t="shared" si="53"/>
        <v>0.2890365508</v>
      </c>
      <c r="BD208" s="4">
        <f t="shared" si="53"/>
        <v>0.2616694688</v>
      </c>
      <c r="BE208" s="4">
        <f t="shared" si="53"/>
        <v>0</v>
      </c>
      <c r="BF208" s="4">
        <f t="shared" si="53"/>
        <v>0.1177443821</v>
      </c>
      <c r="BG208" s="4">
        <f t="shared" si="53"/>
        <v>0</v>
      </c>
      <c r="BH208" s="4">
        <f t="shared" si="53"/>
        <v>0.1068436465</v>
      </c>
      <c r="BI208" s="4">
        <f t="shared" si="53"/>
        <v>0</v>
      </c>
      <c r="BJ208" s="4" t="str">
        <f>#REF!/$E9</f>
        <v>#REF!</v>
      </c>
      <c r="BK208" s="4">
        <f t="shared" ref="BK208:CJ208" si="54">BK108/$E9</f>
        <v>0.03667406961</v>
      </c>
      <c r="BL208" s="4">
        <f t="shared" si="54"/>
        <v>0.03388679744</v>
      </c>
      <c r="BM208" s="4">
        <f t="shared" si="54"/>
        <v>0</v>
      </c>
      <c r="BN208" s="4">
        <f t="shared" si="54"/>
        <v>0.354968938</v>
      </c>
      <c r="BO208" s="4">
        <f t="shared" si="54"/>
        <v>0</v>
      </c>
      <c r="BP208" s="4">
        <f t="shared" si="54"/>
        <v>0</v>
      </c>
      <c r="BQ208" s="4">
        <f t="shared" si="54"/>
        <v>2.281628839</v>
      </c>
      <c r="BR208" s="4">
        <f t="shared" si="54"/>
        <v>4.742868782</v>
      </c>
      <c r="BS208" s="4">
        <f t="shared" si="54"/>
        <v>0.2563906255</v>
      </c>
      <c r="BT208" s="4">
        <f t="shared" si="54"/>
        <v>0.1842958654</v>
      </c>
      <c r="BU208" s="4">
        <f t="shared" si="54"/>
        <v>0.07177315178</v>
      </c>
      <c r="BV208" s="4">
        <f t="shared" si="54"/>
        <v>0.1290283676</v>
      </c>
      <c r="BW208" s="4">
        <f t="shared" si="54"/>
        <v>0.04602929852</v>
      </c>
      <c r="BX208" s="4">
        <f t="shared" si="54"/>
        <v>0.06768961938</v>
      </c>
      <c r="BY208" s="4">
        <f t="shared" si="54"/>
        <v>0.0439200839</v>
      </c>
      <c r="BZ208" s="4">
        <f t="shared" si="54"/>
        <v>0.2499539921</v>
      </c>
      <c r="CA208" s="4">
        <f t="shared" si="54"/>
        <v>0</v>
      </c>
      <c r="CB208" s="4">
        <f t="shared" si="54"/>
        <v>0</v>
      </c>
      <c r="CC208" s="4">
        <f t="shared" si="54"/>
        <v>0</v>
      </c>
      <c r="CD208" s="4">
        <f t="shared" si="54"/>
        <v>0.02253849026</v>
      </c>
      <c r="CE208" s="4">
        <f t="shared" si="54"/>
        <v>0.02407238331</v>
      </c>
      <c r="CF208" s="4">
        <f t="shared" si="54"/>
        <v>0.02018360262</v>
      </c>
      <c r="CG208" s="4">
        <f t="shared" si="54"/>
        <v>0</v>
      </c>
      <c r="CH208" s="4">
        <f t="shared" si="54"/>
        <v>0.02026311135</v>
      </c>
      <c r="CI208" s="4">
        <f t="shared" si="54"/>
        <v>0.02018449598</v>
      </c>
      <c r="CJ208" s="4">
        <f t="shared" si="54"/>
        <v>0</v>
      </c>
    </row>
    <row r="209" ht="15.75" customHeight="1">
      <c r="A209" s="16"/>
      <c r="B209" s="4" t="s">
        <v>219</v>
      </c>
      <c r="C209" s="4">
        <f t="shared" si="46"/>
        <v>0</v>
      </c>
      <c r="D209" s="4">
        <f t="shared" ref="D209:AC209" si="55">D109/$E10</f>
        <v>0.6416788651</v>
      </c>
      <c r="E209" s="4">
        <f t="shared" si="55"/>
        <v>0.05983327263</v>
      </c>
      <c r="F209" s="4">
        <f t="shared" si="55"/>
        <v>0</v>
      </c>
      <c r="G209" s="4">
        <f t="shared" si="55"/>
        <v>0.03012631498</v>
      </c>
      <c r="H209" s="4">
        <f t="shared" si="55"/>
        <v>0.4621948059</v>
      </c>
      <c r="I209" s="4">
        <f t="shared" si="55"/>
        <v>0</v>
      </c>
      <c r="J209" s="4">
        <f t="shared" si="55"/>
        <v>0</v>
      </c>
      <c r="K209" s="4">
        <f t="shared" si="55"/>
        <v>0</v>
      </c>
      <c r="L209" s="4">
        <f t="shared" si="55"/>
        <v>0</v>
      </c>
      <c r="M209" s="4">
        <f t="shared" si="55"/>
        <v>0</v>
      </c>
      <c r="N209" s="4">
        <f t="shared" si="55"/>
        <v>0</v>
      </c>
      <c r="O209" s="4">
        <f t="shared" si="55"/>
        <v>0</v>
      </c>
      <c r="P209" s="4">
        <f t="shared" si="55"/>
        <v>0</v>
      </c>
      <c r="Q209" s="4">
        <f t="shared" si="55"/>
        <v>0.04948854165</v>
      </c>
      <c r="R209" s="4">
        <f t="shared" si="55"/>
        <v>0</v>
      </c>
      <c r="S209" s="4">
        <f t="shared" si="55"/>
        <v>0</v>
      </c>
      <c r="T209" s="4">
        <f t="shared" si="55"/>
        <v>0</v>
      </c>
      <c r="U209" s="4">
        <f t="shared" si="55"/>
        <v>0</v>
      </c>
      <c r="V209" s="4">
        <f t="shared" si="55"/>
        <v>0</v>
      </c>
      <c r="W209" s="4">
        <f t="shared" si="55"/>
        <v>0</v>
      </c>
      <c r="X209" s="4">
        <f t="shared" si="55"/>
        <v>0</v>
      </c>
      <c r="Y209" s="4">
        <f t="shared" si="55"/>
        <v>0.08482749443</v>
      </c>
      <c r="Z209" s="4">
        <f t="shared" si="55"/>
        <v>0.01779685946</v>
      </c>
      <c r="AA209" s="4">
        <f t="shared" si="55"/>
        <v>0.08354753533</v>
      </c>
      <c r="AB209" s="4">
        <f t="shared" si="55"/>
        <v>0.06094076118</v>
      </c>
      <c r="AC209" s="4">
        <f t="shared" si="55"/>
        <v>0.1554791354</v>
      </c>
      <c r="AD209" s="4">
        <f t="shared" si="39"/>
        <v>0.1385034809</v>
      </c>
      <c r="AE209" s="4" t="str">
        <f t="shared" si="40"/>
        <v>#REF!</v>
      </c>
      <c r="AF209" s="4">
        <f t="shared" ref="AF209:AH209" si="56">AF109/$E10</f>
        <v>0.0954068554</v>
      </c>
      <c r="AG209" s="4">
        <f t="shared" si="56"/>
        <v>0</v>
      </c>
      <c r="AH209" s="4">
        <f t="shared" si="56"/>
        <v>0.07108062867</v>
      </c>
      <c r="AI209" s="4">
        <f t="shared" si="57"/>
        <v>0.02825277704</v>
      </c>
      <c r="AJ209" s="4" t="str">
        <f t="shared" si="58"/>
        <v>#REF!</v>
      </c>
      <c r="AK209" s="4">
        <f t="shared" ref="AK209:BI209" si="59">AK109/$E10</f>
        <v>0.06580320498</v>
      </c>
      <c r="AL209" s="4">
        <f t="shared" si="59"/>
        <v>0.1584505316</v>
      </c>
      <c r="AM209" s="4">
        <f t="shared" si="59"/>
        <v>0</v>
      </c>
      <c r="AN209" s="4">
        <f t="shared" si="59"/>
        <v>0</v>
      </c>
      <c r="AO209" s="4">
        <f t="shared" si="59"/>
        <v>0.04141306784</v>
      </c>
      <c r="AP209" s="4">
        <f t="shared" si="59"/>
        <v>0.04353874546</v>
      </c>
      <c r="AQ209" s="4">
        <f t="shared" si="59"/>
        <v>13.00250564</v>
      </c>
      <c r="AR209" s="4">
        <f t="shared" si="59"/>
        <v>0.06369503705</v>
      </c>
      <c r="AS209" s="4">
        <f t="shared" si="59"/>
        <v>0</v>
      </c>
      <c r="AT209" s="4">
        <f t="shared" si="59"/>
        <v>11.64924743</v>
      </c>
      <c r="AU209" s="4">
        <f t="shared" si="59"/>
        <v>0.03893894718</v>
      </c>
      <c r="AV209" s="4">
        <f t="shared" si="59"/>
        <v>0</v>
      </c>
      <c r="AW209" s="4">
        <f t="shared" si="59"/>
        <v>0</v>
      </c>
      <c r="AX209" s="4">
        <f t="shared" si="59"/>
        <v>0</v>
      </c>
      <c r="AY209" s="4">
        <f t="shared" si="59"/>
        <v>1.006365652</v>
      </c>
      <c r="AZ209" s="4">
        <f t="shared" si="59"/>
        <v>0.4608833294</v>
      </c>
      <c r="BA209" s="4">
        <f t="shared" si="59"/>
        <v>0.9779185169</v>
      </c>
      <c r="BB209" s="4">
        <f t="shared" si="59"/>
        <v>0</v>
      </c>
      <c r="BC209" s="4">
        <f t="shared" si="59"/>
        <v>0.05372676463</v>
      </c>
      <c r="BD209" s="4">
        <f t="shared" si="59"/>
        <v>0.1103794002</v>
      </c>
      <c r="BE209" s="4">
        <f t="shared" si="59"/>
        <v>0</v>
      </c>
      <c r="BF209" s="4">
        <f t="shared" si="59"/>
        <v>0</v>
      </c>
      <c r="BG209" s="4">
        <f t="shared" si="59"/>
        <v>0</v>
      </c>
      <c r="BH209" s="4">
        <f t="shared" si="59"/>
        <v>0</v>
      </c>
      <c r="BI209" s="4">
        <f t="shared" si="59"/>
        <v>0</v>
      </c>
      <c r="BJ209" s="4">
        <f>BK109/$E10</f>
        <v>0.03466045189</v>
      </c>
      <c r="BK209" s="4" t="str">
        <f>#REF!/$E10</f>
        <v>#REF!</v>
      </c>
      <c r="BL209" s="4">
        <f t="shared" ref="BL209:CJ209" si="60">BL109/$E10</f>
        <v>0.03538010058</v>
      </c>
      <c r="BM209" s="4">
        <f t="shared" si="60"/>
        <v>0</v>
      </c>
      <c r="BN209" s="4">
        <f t="shared" si="60"/>
        <v>0.6398543543</v>
      </c>
      <c r="BO209" s="4">
        <f t="shared" si="60"/>
        <v>0</v>
      </c>
      <c r="BP209" s="4">
        <f t="shared" si="60"/>
        <v>0</v>
      </c>
      <c r="BQ209" s="4">
        <f t="shared" si="60"/>
        <v>0.1392852891</v>
      </c>
      <c r="BR209" s="4">
        <f t="shared" si="60"/>
        <v>0.2726934472</v>
      </c>
      <c r="BS209" s="4">
        <f t="shared" si="60"/>
        <v>0.1086293056</v>
      </c>
      <c r="BT209" s="4">
        <f t="shared" si="60"/>
        <v>0</v>
      </c>
      <c r="BU209" s="4">
        <f t="shared" si="60"/>
        <v>0</v>
      </c>
      <c r="BV209" s="4">
        <f t="shared" si="60"/>
        <v>0</v>
      </c>
      <c r="BW209" s="4">
        <f t="shared" si="60"/>
        <v>0.02183372088</v>
      </c>
      <c r="BX209" s="4">
        <f t="shared" si="60"/>
        <v>0</v>
      </c>
      <c r="BY209" s="4">
        <f t="shared" si="60"/>
        <v>0</v>
      </c>
      <c r="BZ209" s="4">
        <f t="shared" si="60"/>
        <v>0.04819632576</v>
      </c>
      <c r="CA209" s="4">
        <f t="shared" si="60"/>
        <v>0</v>
      </c>
      <c r="CB209" s="4">
        <f t="shared" si="60"/>
        <v>0</v>
      </c>
      <c r="CC209" s="4">
        <f t="shared" si="60"/>
        <v>0</v>
      </c>
      <c r="CD209" s="4">
        <f t="shared" si="60"/>
        <v>0.02201582177</v>
      </c>
      <c r="CE209" s="4">
        <f t="shared" si="60"/>
        <v>0.01447789575</v>
      </c>
      <c r="CF209" s="4">
        <f t="shared" si="60"/>
        <v>0.01169210242</v>
      </c>
      <c r="CG209" s="4">
        <f t="shared" si="60"/>
        <v>0</v>
      </c>
      <c r="CH209" s="4">
        <f t="shared" si="60"/>
        <v>0.02132769054</v>
      </c>
      <c r="CI209" s="4">
        <f t="shared" si="60"/>
        <v>0.01169210242</v>
      </c>
      <c r="CJ209" s="4">
        <f t="shared" si="60"/>
        <v>0</v>
      </c>
    </row>
    <row r="210" ht="15.75" customHeight="1">
      <c r="A210" s="8" t="s">
        <v>108</v>
      </c>
      <c r="B210" s="4" t="s">
        <v>205</v>
      </c>
      <c r="C210" s="4">
        <f t="shared" ref="C210:E210" si="61">D110/$E11</f>
        <v>0.6358896721</v>
      </c>
      <c r="D210" s="4">
        <f t="shared" si="61"/>
        <v>0.1520261048</v>
      </c>
      <c r="E210" s="4">
        <f t="shared" si="61"/>
        <v>0.04970737591</v>
      </c>
      <c r="F210" s="4" t="str">
        <f t="shared" ref="F210:F212" si="67">#REF!/$E11</f>
        <v>#REF!</v>
      </c>
      <c r="G210" s="4">
        <f t="shared" ref="G210:L210" si="62">G110/$E11</f>
        <v>0.1739859796</v>
      </c>
      <c r="H210" s="4">
        <f t="shared" si="62"/>
        <v>0.6993357636</v>
      </c>
      <c r="I210" s="4">
        <f t="shared" si="62"/>
        <v>0</v>
      </c>
      <c r="J210" s="4">
        <f t="shared" si="62"/>
        <v>0</v>
      </c>
      <c r="K210" s="4">
        <f t="shared" si="62"/>
        <v>0</v>
      </c>
      <c r="L210" s="4">
        <f t="shared" si="62"/>
        <v>0</v>
      </c>
      <c r="M210" s="4" t="str">
        <f>#REF!/$E11</f>
        <v>#REF!</v>
      </c>
      <c r="N210" s="4">
        <f t="shared" ref="N210:AC210" si="63">N110/$E11</f>
        <v>0</v>
      </c>
      <c r="O210" s="4">
        <f t="shared" si="63"/>
        <v>0</v>
      </c>
      <c r="P210" s="4">
        <f t="shared" si="63"/>
        <v>0</v>
      </c>
      <c r="Q210" s="4">
        <f t="shared" si="63"/>
        <v>0</v>
      </c>
      <c r="R210" s="4">
        <f t="shared" si="63"/>
        <v>0</v>
      </c>
      <c r="S210" s="4">
        <f t="shared" si="63"/>
        <v>0</v>
      </c>
      <c r="T210" s="4">
        <f t="shared" si="63"/>
        <v>0</v>
      </c>
      <c r="U210" s="4">
        <f t="shared" si="63"/>
        <v>0.0135906128</v>
      </c>
      <c r="V210" s="4">
        <f t="shared" si="63"/>
        <v>0</v>
      </c>
      <c r="W210" s="4">
        <f t="shared" si="63"/>
        <v>0.05160270496</v>
      </c>
      <c r="X210" s="4">
        <f t="shared" si="63"/>
        <v>0.2560252685</v>
      </c>
      <c r="Y210" s="4">
        <f t="shared" si="63"/>
        <v>0.4127548482</v>
      </c>
      <c r="Z210" s="4">
        <f t="shared" si="63"/>
        <v>1.311780661</v>
      </c>
      <c r="AA210" s="4">
        <f t="shared" si="63"/>
        <v>0.2401017941</v>
      </c>
      <c r="AB210" s="4">
        <f t="shared" si="63"/>
        <v>0.1898842862</v>
      </c>
      <c r="AC210" s="4">
        <f t="shared" si="63"/>
        <v>0.5822328873</v>
      </c>
      <c r="AD210" s="4">
        <f t="shared" si="39"/>
        <v>0.7753705959</v>
      </c>
      <c r="AE210" s="4" t="str">
        <f t="shared" si="40"/>
        <v>#REF!</v>
      </c>
      <c r="AF210" s="4">
        <f t="shared" ref="AF210:BP210" si="64">AF110/$E11</f>
        <v>0.3664122137</v>
      </c>
      <c r="AG210" s="4">
        <f t="shared" si="64"/>
        <v>0.1596296848</v>
      </c>
      <c r="AH210" s="4">
        <f t="shared" si="64"/>
        <v>0.7602428112</v>
      </c>
      <c r="AI210" s="4">
        <f t="shared" si="64"/>
        <v>0.1273132598</v>
      </c>
      <c r="AJ210" s="4">
        <f t="shared" si="64"/>
        <v>0.2461846581</v>
      </c>
      <c r="AK210" s="4">
        <f t="shared" si="64"/>
        <v>0.5356840705</v>
      </c>
      <c r="AL210" s="4">
        <f t="shared" si="64"/>
        <v>0.6039314042</v>
      </c>
      <c r="AM210" s="4">
        <f t="shared" si="64"/>
        <v>0.1015540149</v>
      </c>
      <c r="AN210" s="4">
        <f t="shared" si="64"/>
        <v>0.2258645624</v>
      </c>
      <c r="AO210" s="4">
        <f t="shared" si="64"/>
        <v>0.1339478794</v>
      </c>
      <c r="AP210" s="4">
        <f t="shared" si="64"/>
        <v>0.1199991094</v>
      </c>
      <c r="AQ210" s="4">
        <f t="shared" si="64"/>
        <v>10.95581405</v>
      </c>
      <c r="AR210" s="4">
        <f t="shared" si="64"/>
        <v>0</v>
      </c>
      <c r="AS210" s="4">
        <f t="shared" si="64"/>
        <v>0</v>
      </c>
      <c r="AT210" s="4">
        <f t="shared" si="64"/>
        <v>5.579524445</v>
      </c>
      <c r="AU210" s="4">
        <f t="shared" si="64"/>
        <v>0.1063310573</v>
      </c>
      <c r="AV210" s="4">
        <f t="shared" si="64"/>
        <v>0</v>
      </c>
      <c r="AW210" s="4">
        <f t="shared" si="64"/>
        <v>0</v>
      </c>
      <c r="AX210" s="4">
        <f t="shared" si="64"/>
        <v>0</v>
      </c>
      <c r="AY210" s="4">
        <f t="shared" si="64"/>
        <v>0</v>
      </c>
      <c r="AZ210" s="4">
        <f t="shared" si="64"/>
        <v>0.5723332294</v>
      </c>
      <c r="BA210" s="4">
        <f t="shared" si="64"/>
        <v>1.038271514</v>
      </c>
      <c r="BB210" s="4">
        <f t="shared" si="64"/>
        <v>0</v>
      </c>
      <c r="BC210" s="4">
        <f t="shared" si="64"/>
        <v>0.4208182246</v>
      </c>
      <c r="BD210" s="4">
        <f t="shared" si="64"/>
        <v>0.1946874643</v>
      </c>
      <c r="BE210" s="4">
        <f t="shared" si="64"/>
        <v>0</v>
      </c>
      <c r="BF210" s="4">
        <f t="shared" si="64"/>
        <v>0.1596296848</v>
      </c>
      <c r="BG210" s="4">
        <f t="shared" si="64"/>
        <v>0</v>
      </c>
      <c r="BH210" s="4">
        <f t="shared" si="64"/>
        <v>0.142875673</v>
      </c>
      <c r="BI210" s="4">
        <f t="shared" si="64"/>
        <v>0</v>
      </c>
      <c r="BJ210" s="4">
        <f t="shared" si="64"/>
        <v>0</v>
      </c>
      <c r="BK210" s="4">
        <f t="shared" si="64"/>
        <v>0.0408473418</v>
      </c>
      <c r="BL210" s="4">
        <f t="shared" si="64"/>
        <v>0.06280140862</v>
      </c>
      <c r="BM210" s="4">
        <f t="shared" si="64"/>
        <v>0</v>
      </c>
      <c r="BN210" s="4">
        <f t="shared" si="64"/>
        <v>0.5407360227</v>
      </c>
      <c r="BO210" s="4">
        <f t="shared" si="64"/>
        <v>0</v>
      </c>
      <c r="BP210" s="4">
        <f t="shared" si="64"/>
        <v>0</v>
      </c>
      <c r="BQ210" s="4">
        <f t="shared" ref="BQ210:BQ213" si="71">BR110/$E11</f>
        <v>3.194960438</v>
      </c>
      <c r="BR210" s="4" t="str">
        <f t="shared" ref="BR210:BR213" si="72">#REF!/$E11</f>
        <v>#REF!</v>
      </c>
      <c r="BS210" s="4">
        <f t="shared" ref="BS210:CJ210" si="65">BS110/$E11</f>
        <v>0.5425422964</v>
      </c>
      <c r="BT210" s="4">
        <f t="shared" si="65"/>
        <v>0.3332129796</v>
      </c>
      <c r="BU210" s="4">
        <f t="shared" si="65"/>
        <v>0.1840221244</v>
      </c>
      <c r="BV210" s="4">
        <f t="shared" si="65"/>
        <v>0.194091181</v>
      </c>
      <c r="BW210" s="4">
        <f t="shared" si="65"/>
        <v>0.1054346963</v>
      </c>
      <c r="BX210" s="4">
        <f t="shared" si="65"/>
        <v>0.1560016495</v>
      </c>
      <c r="BY210" s="4">
        <f t="shared" si="65"/>
        <v>0.2299775619</v>
      </c>
      <c r="BZ210" s="4">
        <f t="shared" si="65"/>
        <v>0.3769768824</v>
      </c>
      <c r="CA210" s="4">
        <f t="shared" si="65"/>
        <v>0</v>
      </c>
      <c r="CB210" s="4">
        <f t="shared" si="65"/>
        <v>0</v>
      </c>
      <c r="CC210" s="4">
        <f t="shared" si="65"/>
        <v>0</v>
      </c>
      <c r="CD210" s="4">
        <f t="shared" si="65"/>
        <v>0.01411236068</v>
      </c>
      <c r="CE210" s="4">
        <f t="shared" si="65"/>
        <v>0.06137458788</v>
      </c>
      <c r="CF210" s="4">
        <f t="shared" si="65"/>
        <v>0</v>
      </c>
      <c r="CG210" s="4">
        <f t="shared" si="65"/>
        <v>0</v>
      </c>
      <c r="CH210" s="4">
        <f t="shared" si="65"/>
        <v>0.0343685689</v>
      </c>
      <c r="CI210" s="4">
        <f t="shared" si="65"/>
        <v>0.02928854497</v>
      </c>
      <c r="CJ210" s="4">
        <f t="shared" si="65"/>
        <v>0</v>
      </c>
    </row>
    <row r="211" ht="15.75" customHeight="1">
      <c r="A211" s="15"/>
      <c r="B211" s="4" t="s">
        <v>206</v>
      </c>
      <c r="C211" s="4">
        <f t="shared" ref="C211:E211" si="66">D111/$E12</f>
        <v>0.9035296099</v>
      </c>
      <c r="D211" s="4">
        <f t="shared" si="66"/>
        <v>0.0847671032</v>
      </c>
      <c r="E211" s="4">
        <f t="shared" si="66"/>
        <v>0.01335664613</v>
      </c>
      <c r="F211" s="4" t="str">
        <f t="shared" si="67"/>
        <v>#REF!</v>
      </c>
      <c r="G211" s="4">
        <f t="shared" ref="G211:L211" si="68">G111/$E12</f>
        <v>0.1365403285</v>
      </c>
      <c r="H211" s="4">
        <f t="shared" si="68"/>
        <v>0.7050680562</v>
      </c>
      <c r="I211" s="4">
        <f t="shared" si="68"/>
        <v>0</v>
      </c>
      <c r="J211" s="4">
        <f t="shared" si="68"/>
        <v>0</v>
      </c>
      <c r="K211" s="4">
        <f t="shared" si="68"/>
        <v>0</v>
      </c>
      <c r="L211" s="4">
        <f t="shared" si="68"/>
        <v>0</v>
      </c>
      <c r="M211" s="4">
        <f t="shared" ref="M211:M212" si="76">M110/$E12</f>
        <v>0.07625463119</v>
      </c>
      <c r="N211" s="4">
        <f t="shared" ref="N211:AC211" si="69">N111/$E12</f>
        <v>0</v>
      </c>
      <c r="O211" s="4">
        <f t="shared" si="69"/>
        <v>0</v>
      </c>
      <c r="P211" s="4">
        <f t="shared" si="69"/>
        <v>0</v>
      </c>
      <c r="Q211" s="4">
        <f t="shared" si="69"/>
        <v>0</v>
      </c>
      <c r="R211" s="4">
        <f t="shared" si="69"/>
        <v>0</v>
      </c>
      <c r="S211" s="4">
        <f t="shared" si="69"/>
        <v>0</v>
      </c>
      <c r="T211" s="4">
        <f t="shared" si="69"/>
        <v>0</v>
      </c>
      <c r="U211" s="4">
        <f t="shared" si="69"/>
        <v>0</v>
      </c>
      <c r="V211" s="4">
        <f t="shared" si="69"/>
        <v>0</v>
      </c>
      <c r="W211" s="4">
        <f t="shared" si="69"/>
        <v>0.02473995998</v>
      </c>
      <c r="X211" s="4">
        <f t="shared" si="69"/>
        <v>0.1862282805</v>
      </c>
      <c r="Y211" s="4">
        <f t="shared" si="69"/>
        <v>0.4224070295</v>
      </c>
      <c r="Z211" s="4">
        <f t="shared" si="69"/>
        <v>0.7269351931</v>
      </c>
      <c r="AA211" s="4">
        <f t="shared" si="69"/>
        <v>0.1461405108</v>
      </c>
      <c r="AB211" s="4">
        <f t="shared" si="69"/>
        <v>0.1200225863</v>
      </c>
      <c r="AC211" s="4">
        <f t="shared" si="69"/>
        <v>0.3250381392</v>
      </c>
      <c r="AD211" s="4">
        <f t="shared" si="39"/>
        <v>0.4360341173</v>
      </c>
      <c r="AE211" s="4" t="str">
        <f t="shared" si="40"/>
        <v>#REF!</v>
      </c>
      <c r="AF211" s="4">
        <f t="shared" ref="AF211:BP211" si="70">AF111/$E12</f>
        <v>0.1897331246</v>
      </c>
      <c r="AG211" s="4">
        <f t="shared" si="70"/>
        <v>0.05398529907</v>
      </c>
      <c r="AH211" s="4">
        <f t="shared" si="70"/>
        <v>0.09039981772</v>
      </c>
      <c r="AI211" s="4">
        <f t="shared" si="70"/>
        <v>0.062812791</v>
      </c>
      <c r="AJ211" s="4">
        <f t="shared" si="70"/>
        <v>0.07579497949</v>
      </c>
      <c r="AK211" s="4">
        <f t="shared" si="70"/>
        <v>0.1998474432</v>
      </c>
      <c r="AL211" s="4">
        <f t="shared" si="70"/>
        <v>0.2834673984</v>
      </c>
      <c r="AM211" s="4">
        <f t="shared" si="70"/>
        <v>0.02511045509</v>
      </c>
      <c r="AN211" s="4">
        <f t="shared" si="70"/>
        <v>0.2015919402</v>
      </c>
      <c r="AO211" s="4">
        <f t="shared" si="70"/>
        <v>0.5340706913</v>
      </c>
      <c r="AP211" s="4">
        <f t="shared" si="70"/>
        <v>0.07143522279</v>
      </c>
      <c r="AQ211" s="4">
        <f t="shared" si="70"/>
        <v>7.527764349</v>
      </c>
      <c r="AR211" s="4">
        <f t="shared" si="70"/>
        <v>0</v>
      </c>
      <c r="AS211" s="4">
        <f t="shared" si="70"/>
        <v>0</v>
      </c>
      <c r="AT211" s="4">
        <f t="shared" si="70"/>
        <v>5.991103164</v>
      </c>
      <c r="AU211" s="4">
        <f t="shared" si="70"/>
        <v>0.1070948824</v>
      </c>
      <c r="AV211" s="4">
        <f t="shared" si="70"/>
        <v>0</v>
      </c>
      <c r="AW211" s="4">
        <f t="shared" si="70"/>
        <v>0</v>
      </c>
      <c r="AX211" s="4">
        <f t="shared" si="70"/>
        <v>0</v>
      </c>
      <c r="AY211" s="4">
        <f t="shared" si="70"/>
        <v>0</v>
      </c>
      <c r="AZ211" s="4">
        <f t="shared" si="70"/>
        <v>0.5402849048</v>
      </c>
      <c r="BA211" s="4">
        <f t="shared" si="70"/>
        <v>1.125620629</v>
      </c>
      <c r="BB211" s="4">
        <f t="shared" si="70"/>
        <v>0</v>
      </c>
      <c r="BC211" s="4">
        <f t="shared" si="70"/>
        <v>0.2261199057</v>
      </c>
      <c r="BD211" s="4">
        <f t="shared" si="70"/>
        <v>0.1313207061</v>
      </c>
      <c r="BE211" s="4">
        <f t="shared" si="70"/>
        <v>0</v>
      </c>
      <c r="BF211" s="4">
        <f t="shared" si="70"/>
        <v>0.05422899372</v>
      </c>
      <c r="BG211" s="4">
        <f t="shared" si="70"/>
        <v>0</v>
      </c>
      <c r="BH211" s="4">
        <f t="shared" si="70"/>
        <v>0.05944069106</v>
      </c>
      <c r="BI211" s="4">
        <f t="shared" si="70"/>
        <v>0</v>
      </c>
      <c r="BJ211" s="4">
        <f t="shared" si="70"/>
        <v>0</v>
      </c>
      <c r="BK211" s="4">
        <f t="shared" si="70"/>
        <v>0.0381481188</v>
      </c>
      <c r="BL211" s="4">
        <f t="shared" si="70"/>
        <v>0.02422087056</v>
      </c>
      <c r="BM211" s="4">
        <f t="shared" si="70"/>
        <v>0</v>
      </c>
      <c r="BN211" s="4">
        <f t="shared" si="70"/>
        <v>0.006169635251</v>
      </c>
      <c r="BO211" s="4">
        <f t="shared" si="70"/>
        <v>0</v>
      </c>
      <c r="BP211" s="4">
        <f t="shared" si="70"/>
        <v>0</v>
      </c>
      <c r="BQ211" s="4">
        <f t="shared" si="71"/>
        <v>2.661973729</v>
      </c>
      <c r="BR211" s="4" t="str">
        <f t="shared" si="72"/>
        <v>#REF!</v>
      </c>
      <c r="BS211" s="4">
        <f t="shared" ref="BS211:CJ211" si="73">BS111/$E12</f>
        <v>0.2899510629</v>
      </c>
      <c r="BT211" s="4">
        <f t="shared" si="73"/>
        <v>0.09776514176</v>
      </c>
      <c r="BU211" s="4">
        <f t="shared" si="73"/>
        <v>0.05183266301</v>
      </c>
      <c r="BV211" s="4">
        <f t="shared" si="73"/>
        <v>0.07866384007</v>
      </c>
      <c r="BW211" s="4">
        <f t="shared" si="73"/>
        <v>0.03947159868</v>
      </c>
      <c r="BX211" s="4">
        <f t="shared" si="73"/>
        <v>0.04761555683</v>
      </c>
      <c r="BY211" s="4">
        <f t="shared" si="73"/>
        <v>0.01910130169</v>
      </c>
      <c r="BZ211" s="4">
        <f t="shared" si="73"/>
        <v>0.1850702356</v>
      </c>
      <c r="CA211" s="4">
        <f t="shared" si="73"/>
        <v>0</v>
      </c>
      <c r="CB211" s="4">
        <f t="shared" si="73"/>
        <v>0</v>
      </c>
      <c r="CC211" s="4">
        <f t="shared" si="73"/>
        <v>0</v>
      </c>
      <c r="CD211" s="4">
        <f t="shared" si="73"/>
        <v>0.02670932974</v>
      </c>
      <c r="CE211" s="4">
        <f t="shared" si="73"/>
        <v>0.04099419492</v>
      </c>
      <c r="CF211" s="4">
        <f t="shared" si="73"/>
        <v>0</v>
      </c>
      <c r="CG211" s="4">
        <f t="shared" si="73"/>
        <v>0</v>
      </c>
      <c r="CH211" s="4">
        <f t="shared" si="73"/>
        <v>0.03911398173</v>
      </c>
      <c r="CI211" s="4">
        <f t="shared" si="73"/>
        <v>0.01635428843</v>
      </c>
      <c r="CJ211" s="4">
        <f t="shared" si="73"/>
        <v>0</v>
      </c>
    </row>
    <row r="212" ht="15.75" customHeight="1">
      <c r="A212" s="15"/>
      <c r="B212" s="4" t="s">
        <v>207</v>
      </c>
      <c r="C212" s="4">
        <f t="shared" ref="C212:E212" si="74">D112/$E13</f>
        <v>1.068744261</v>
      </c>
      <c r="D212" s="4">
        <f t="shared" si="74"/>
        <v>0.02132208909</v>
      </c>
      <c r="E212" s="4">
        <f t="shared" si="74"/>
        <v>0.01798823577</v>
      </c>
      <c r="F212" s="4" t="str">
        <f t="shared" si="67"/>
        <v>#REF!</v>
      </c>
      <c r="G212" s="4">
        <f t="shared" ref="G212:L212" si="75">G112/$E13</f>
        <v>0.1405710987</v>
      </c>
      <c r="H212" s="4">
        <f t="shared" si="75"/>
        <v>0.6894294711</v>
      </c>
      <c r="I212" s="4">
        <f t="shared" si="75"/>
        <v>0</v>
      </c>
      <c r="J212" s="4">
        <f t="shared" si="75"/>
        <v>0</v>
      </c>
      <c r="K212" s="4">
        <f t="shared" si="75"/>
        <v>0</v>
      </c>
      <c r="L212" s="4">
        <f t="shared" si="75"/>
        <v>0</v>
      </c>
      <c r="M212" s="4">
        <f t="shared" si="76"/>
        <v>0.01571366786</v>
      </c>
      <c r="N212" s="4">
        <f t="shared" ref="N212:AC212" si="77">N112/$E13</f>
        <v>0</v>
      </c>
      <c r="O212" s="4">
        <f t="shared" si="77"/>
        <v>0</v>
      </c>
      <c r="P212" s="4">
        <f t="shared" si="77"/>
        <v>0</v>
      </c>
      <c r="Q212" s="4">
        <f t="shared" si="77"/>
        <v>0</v>
      </c>
      <c r="R212" s="4">
        <f t="shared" si="77"/>
        <v>0</v>
      </c>
      <c r="S212" s="4">
        <f t="shared" si="77"/>
        <v>0</v>
      </c>
      <c r="T212" s="4">
        <f t="shared" si="77"/>
        <v>0</v>
      </c>
      <c r="U212" s="4">
        <f t="shared" si="77"/>
        <v>0</v>
      </c>
      <c r="V212" s="4">
        <f t="shared" si="77"/>
        <v>0</v>
      </c>
      <c r="W212" s="4">
        <f t="shared" si="77"/>
        <v>0</v>
      </c>
      <c r="X212" s="4">
        <f t="shared" si="77"/>
        <v>0.1647889416</v>
      </c>
      <c r="Y212" s="4">
        <f t="shared" si="77"/>
        <v>0.2106277901</v>
      </c>
      <c r="Z212" s="4">
        <f t="shared" si="77"/>
        <v>0.996488665</v>
      </c>
      <c r="AA212" s="4">
        <f t="shared" si="77"/>
        <v>0.2101028179</v>
      </c>
      <c r="AB212" s="4">
        <f t="shared" si="77"/>
        <v>0.1292337555</v>
      </c>
      <c r="AC212" s="4">
        <f t="shared" si="77"/>
        <v>0.4519655162</v>
      </c>
      <c r="AD212" s="4">
        <f t="shared" si="39"/>
        <v>0.3537751755</v>
      </c>
      <c r="AE212" s="4" t="str">
        <f t="shared" si="40"/>
        <v>#REF!</v>
      </c>
      <c r="AF212" s="4">
        <f t="shared" ref="AF212:BP212" si="78">AF112/$E13</f>
        <v>0.2148042143</v>
      </c>
      <c r="AG212" s="4">
        <f t="shared" si="78"/>
        <v>0.07408365739</v>
      </c>
      <c r="AH212" s="4">
        <f t="shared" si="78"/>
        <v>0.3454204588</v>
      </c>
      <c r="AI212" s="4">
        <f t="shared" si="78"/>
        <v>0.06018310505</v>
      </c>
      <c r="AJ212" s="4">
        <f t="shared" si="78"/>
        <v>0.0998829555</v>
      </c>
      <c r="AK212" s="4">
        <f t="shared" si="78"/>
        <v>0.2734768569</v>
      </c>
      <c r="AL212" s="4">
        <f t="shared" si="78"/>
        <v>0.3551501915</v>
      </c>
      <c r="AM212" s="4">
        <f t="shared" si="78"/>
        <v>0.03815949625</v>
      </c>
      <c r="AN212" s="4">
        <f t="shared" si="78"/>
        <v>0.1770734765</v>
      </c>
      <c r="AO212" s="4">
        <f t="shared" si="78"/>
        <v>0.07580709796</v>
      </c>
      <c r="AP212" s="4">
        <f t="shared" si="78"/>
        <v>0.8084318746</v>
      </c>
      <c r="AQ212" s="4">
        <f t="shared" si="78"/>
        <v>41.33738614</v>
      </c>
      <c r="AR212" s="4">
        <f t="shared" si="78"/>
        <v>0</v>
      </c>
      <c r="AS212" s="4">
        <f t="shared" si="78"/>
        <v>0</v>
      </c>
      <c r="AT212" s="4">
        <f t="shared" si="78"/>
        <v>17.92781726</v>
      </c>
      <c r="AU212" s="4">
        <f t="shared" si="78"/>
        <v>0.09828468623</v>
      </c>
      <c r="AV212" s="4">
        <f t="shared" si="78"/>
        <v>0</v>
      </c>
      <c r="AW212" s="4">
        <f t="shared" si="78"/>
        <v>0</v>
      </c>
      <c r="AX212" s="4">
        <f t="shared" si="78"/>
        <v>0</v>
      </c>
      <c r="AY212" s="4">
        <f t="shared" si="78"/>
        <v>0</v>
      </c>
      <c r="AZ212" s="4">
        <f t="shared" si="78"/>
        <v>0.4618372343</v>
      </c>
      <c r="BA212" s="4">
        <f t="shared" si="78"/>
        <v>1.077742582</v>
      </c>
      <c r="BB212" s="4">
        <f t="shared" si="78"/>
        <v>0</v>
      </c>
      <c r="BC212" s="4">
        <f t="shared" si="78"/>
        <v>0.220579842</v>
      </c>
      <c r="BD212" s="4">
        <f t="shared" si="78"/>
        <v>0.1299175271</v>
      </c>
      <c r="BE212" s="4">
        <f t="shared" si="78"/>
        <v>0</v>
      </c>
      <c r="BF212" s="4">
        <f t="shared" si="78"/>
        <v>0.07408365739</v>
      </c>
      <c r="BG212" s="4">
        <f t="shared" si="78"/>
        <v>0</v>
      </c>
      <c r="BH212" s="4">
        <f t="shared" si="78"/>
        <v>0.02606085006</v>
      </c>
      <c r="BI212" s="4">
        <f t="shared" si="78"/>
        <v>0</v>
      </c>
      <c r="BJ212" s="4">
        <f t="shared" si="78"/>
        <v>0</v>
      </c>
      <c r="BK212" s="4">
        <f t="shared" si="78"/>
        <v>0.02909391864</v>
      </c>
      <c r="BL212" s="4">
        <f t="shared" si="78"/>
        <v>0.02625888226</v>
      </c>
      <c r="BM212" s="4">
        <f t="shared" si="78"/>
        <v>0</v>
      </c>
      <c r="BN212" s="4">
        <f t="shared" si="78"/>
        <v>0.1414547707</v>
      </c>
      <c r="BO212" s="4">
        <f t="shared" si="78"/>
        <v>0</v>
      </c>
      <c r="BP212" s="4">
        <f t="shared" si="78"/>
        <v>0</v>
      </c>
      <c r="BQ212" s="4">
        <f t="shared" si="71"/>
        <v>1.16572399</v>
      </c>
      <c r="BR212" s="4" t="str">
        <f t="shared" si="72"/>
        <v>#REF!</v>
      </c>
      <c r="BS212" s="4">
        <f t="shared" ref="BS212:CJ212" si="79">BS112/$E13</f>
        <v>0.2606318535</v>
      </c>
      <c r="BT212" s="4">
        <f t="shared" si="79"/>
        <v>0.1886863833</v>
      </c>
      <c r="BU212" s="4">
        <f t="shared" si="79"/>
        <v>0.05651390476</v>
      </c>
      <c r="BV212" s="4">
        <f t="shared" si="79"/>
        <v>0.02740036972</v>
      </c>
      <c r="BW212" s="4">
        <f t="shared" si="79"/>
        <v>0.07354280531</v>
      </c>
      <c r="BX212" s="4">
        <f t="shared" si="79"/>
        <v>3.099807292</v>
      </c>
      <c r="BY212" s="4">
        <f t="shared" si="79"/>
        <v>0.08933026819</v>
      </c>
      <c r="BZ212" s="4">
        <f t="shared" si="79"/>
        <v>0.1718863407</v>
      </c>
      <c r="CA212" s="4">
        <f t="shared" si="79"/>
        <v>0</v>
      </c>
      <c r="CB212" s="4">
        <f t="shared" si="79"/>
        <v>0</v>
      </c>
      <c r="CC212" s="4">
        <f t="shared" si="79"/>
        <v>0</v>
      </c>
      <c r="CD212" s="4">
        <f t="shared" si="79"/>
        <v>0.01292907365</v>
      </c>
      <c r="CE212" s="4">
        <f t="shared" si="79"/>
        <v>0.04992279547</v>
      </c>
      <c r="CF212" s="4">
        <f t="shared" si="79"/>
        <v>0</v>
      </c>
      <c r="CG212" s="4">
        <f t="shared" si="79"/>
        <v>0</v>
      </c>
      <c r="CH212" s="4">
        <f t="shared" si="79"/>
        <v>0.03017095223</v>
      </c>
      <c r="CI212" s="4">
        <f t="shared" si="79"/>
        <v>0.02603562898</v>
      </c>
      <c r="CJ212" s="4">
        <f t="shared" si="79"/>
        <v>0.01733061942</v>
      </c>
    </row>
    <row r="213" ht="15.75" customHeight="1">
      <c r="A213" s="15"/>
      <c r="B213" s="4" t="s">
        <v>208</v>
      </c>
      <c r="C213" s="4">
        <f t="shared" ref="C213:E213" si="80">C113/$E14</f>
        <v>0.09806464223</v>
      </c>
      <c r="D213" s="4">
        <f t="shared" si="80"/>
        <v>1.933172085</v>
      </c>
      <c r="E213" s="4">
        <f t="shared" si="80"/>
        <v>0.003177046334</v>
      </c>
      <c r="F213" s="4">
        <f>F116/$E14</f>
        <v>0.1110603686</v>
      </c>
      <c r="G213" s="4">
        <f t="shared" ref="G213:AA213" si="81">G113/$E14</f>
        <v>0.248219313</v>
      </c>
      <c r="H213" s="4">
        <f t="shared" si="81"/>
        <v>1.468833749</v>
      </c>
      <c r="I213" s="4">
        <f t="shared" si="81"/>
        <v>0</v>
      </c>
      <c r="J213" s="4">
        <f t="shared" si="81"/>
        <v>0.1647534853</v>
      </c>
      <c r="K213" s="4">
        <f t="shared" si="81"/>
        <v>0.1570208871</v>
      </c>
      <c r="L213" s="4">
        <f t="shared" si="81"/>
        <v>0</v>
      </c>
      <c r="M213" s="4">
        <f t="shared" si="81"/>
        <v>0.0398338276</v>
      </c>
      <c r="N213" s="4">
        <f t="shared" si="81"/>
        <v>0.07406436408</v>
      </c>
      <c r="O213" s="4">
        <f t="shared" si="81"/>
        <v>0.1466571947</v>
      </c>
      <c r="P213" s="4">
        <f t="shared" si="81"/>
        <v>0</v>
      </c>
      <c r="Q213" s="4">
        <f t="shared" si="81"/>
        <v>0</v>
      </c>
      <c r="R213" s="4">
        <f t="shared" si="81"/>
        <v>0</v>
      </c>
      <c r="S213" s="4">
        <f t="shared" si="81"/>
        <v>0</v>
      </c>
      <c r="T213" s="4">
        <f t="shared" si="81"/>
        <v>0</v>
      </c>
      <c r="U213" s="4">
        <f t="shared" si="81"/>
        <v>0</v>
      </c>
      <c r="V213" s="4">
        <f t="shared" si="81"/>
        <v>0.132448346</v>
      </c>
      <c r="W213" s="4">
        <f t="shared" si="81"/>
        <v>0.03222056839</v>
      </c>
      <c r="X213" s="4">
        <f t="shared" si="81"/>
        <v>0.33174528</v>
      </c>
      <c r="Y213" s="4">
        <f t="shared" si="81"/>
        <v>0.5034129051</v>
      </c>
      <c r="Z213" s="4">
        <f t="shared" si="81"/>
        <v>1.533662032</v>
      </c>
      <c r="AA213" s="4">
        <f t="shared" si="81"/>
        <v>0.8762991028</v>
      </c>
      <c r="AB213" s="4">
        <f>AB114/$E14</f>
        <v>0.4663107172</v>
      </c>
      <c r="AC213" s="4" t="str">
        <f>#REF!/$E14</f>
        <v>#REF!</v>
      </c>
      <c r="AD213" s="4">
        <f t="shared" ref="AD213:AD214" si="88">AF113/$E14</f>
        <v>0.8945363448</v>
      </c>
      <c r="AE213" s="4" t="str">
        <f t="shared" si="40"/>
        <v>#REF!</v>
      </c>
      <c r="AF213" s="4" t="str">
        <f>#REF!/$E14</f>
        <v>#REF!</v>
      </c>
      <c r="AG213" s="4">
        <f>AG116/$E14</f>
        <v>0.2318416908</v>
      </c>
      <c r="AH213" s="4" t="str">
        <f t="shared" ref="AH213:AH214" si="90">#REF!/$E14</f>
        <v>#REF!</v>
      </c>
      <c r="AI213" s="4">
        <f t="shared" ref="AI213:AI214" si="91">AI113/$E14</f>
        <v>0.1530563919</v>
      </c>
      <c r="AJ213" s="4" t="str">
        <f t="shared" ref="AJ213:AJ215" si="92">#REF!/$E14</f>
        <v>#REF!</v>
      </c>
      <c r="AK213" s="4">
        <f t="shared" ref="AK213:BP213" si="82">AK113/$E14</f>
        <v>0.6651255972</v>
      </c>
      <c r="AL213" s="4">
        <f t="shared" si="82"/>
        <v>0.5683407944</v>
      </c>
      <c r="AM213" s="4">
        <f t="shared" si="82"/>
        <v>0.03310762303</v>
      </c>
      <c r="AN213" s="4">
        <f t="shared" si="82"/>
        <v>0.2553495785</v>
      </c>
      <c r="AO213" s="4">
        <f t="shared" si="82"/>
        <v>0.133406816</v>
      </c>
      <c r="AP213" s="4">
        <f t="shared" si="82"/>
        <v>0.09537246898</v>
      </c>
      <c r="AQ213" s="4">
        <f t="shared" si="82"/>
        <v>19.5548555</v>
      </c>
      <c r="AR213" s="4">
        <f t="shared" si="82"/>
        <v>0</v>
      </c>
      <c r="AS213" s="4">
        <f t="shared" si="82"/>
        <v>0</v>
      </c>
      <c r="AT213" s="4">
        <f t="shared" si="82"/>
        <v>3.804516273</v>
      </c>
      <c r="AU213" s="4">
        <f t="shared" si="82"/>
        <v>0.07945810734</v>
      </c>
      <c r="AV213" s="4">
        <f t="shared" si="82"/>
        <v>0</v>
      </c>
      <c r="AW213" s="4">
        <f t="shared" si="82"/>
        <v>0</v>
      </c>
      <c r="AX213" s="4">
        <f t="shared" si="82"/>
        <v>0</v>
      </c>
      <c r="AY213" s="4">
        <f t="shared" si="82"/>
        <v>0</v>
      </c>
      <c r="AZ213" s="4">
        <f t="shared" si="82"/>
        <v>0.03627433292</v>
      </c>
      <c r="BA213" s="4">
        <f t="shared" si="82"/>
        <v>0.01003856432</v>
      </c>
      <c r="BB213" s="4">
        <f t="shared" si="82"/>
        <v>0.09249893817</v>
      </c>
      <c r="BC213" s="4">
        <f t="shared" si="82"/>
        <v>0.192531263</v>
      </c>
      <c r="BD213" s="4">
        <f t="shared" si="82"/>
        <v>0</v>
      </c>
      <c r="BE213" s="4">
        <f t="shared" si="82"/>
        <v>0</v>
      </c>
      <c r="BF213" s="4">
        <f t="shared" si="82"/>
        <v>0.1287930043</v>
      </c>
      <c r="BG213" s="4">
        <f t="shared" si="82"/>
        <v>0</v>
      </c>
      <c r="BH213" s="4">
        <f t="shared" si="82"/>
        <v>0.132448346</v>
      </c>
      <c r="BI213" s="4">
        <f t="shared" si="82"/>
        <v>0.01850129112</v>
      </c>
      <c r="BJ213" s="4">
        <f t="shared" si="82"/>
        <v>0</v>
      </c>
      <c r="BK213" s="4">
        <f t="shared" si="82"/>
        <v>0.031611658</v>
      </c>
      <c r="BL213" s="4">
        <f t="shared" si="82"/>
        <v>0.0679029051</v>
      </c>
      <c r="BM213" s="4">
        <f t="shared" si="82"/>
        <v>0</v>
      </c>
      <c r="BN213" s="4">
        <f t="shared" si="82"/>
        <v>0.2809444877</v>
      </c>
      <c r="BO213" s="4">
        <f t="shared" si="82"/>
        <v>0</v>
      </c>
      <c r="BP213" s="4">
        <f t="shared" si="82"/>
        <v>0</v>
      </c>
      <c r="BQ213" s="4">
        <f t="shared" si="71"/>
        <v>3.799277577</v>
      </c>
      <c r="BR213" s="4" t="str">
        <f t="shared" si="72"/>
        <v>#REF!</v>
      </c>
      <c r="BS213" s="4">
        <f t="shared" ref="BS213:BS214" si="94">BT113/$E14</f>
        <v>0.4770117535</v>
      </c>
      <c r="BT213" s="4" t="str">
        <f t="shared" ref="BT213:BT215" si="95">#REF!/$E14</f>
        <v>#REF!</v>
      </c>
      <c r="BU213" s="4">
        <f t="shared" ref="BU213:CB213" si="83">BU113/$E14</f>
        <v>0.2039727644</v>
      </c>
      <c r="BV213" s="4">
        <f t="shared" si="83"/>
        <v>0.08165413138</v>
      </c>
      <c r="BW213" s="4">
        <f t="shared" si="83"/>
        <v>0.2996816376</v>
      </c>
      <c r="BX213" s="4">
        <f t="shared" si="83"/>
        <v>0.1854977842</v>
      </c>
      <c r="BY213" s="4">
        <f t="shared" si="83"/>
        <v>0.2571302655</v>
      </c>
      <c r="BZ213" s="4">
        <f t="shared" si="83"/>
        <v>0.3008844235</v>
      </c>
      <c r="CA213" s="4">
        <f t="shared" si="83"/>
        <v>0</v>
      </c>
      <c r="CB213" s="4">
        <f t="shared" si="83"/>
        <v>0</v>
      </c>
      <c r="CC213" s="4">
        <f t="shared" ref="CC213:CC214" si="97">CG113/$E14</f>
        <v>0</v>
      </c>
      <c r="CD213" s="4">
        <f t="shared" ref="CD213:CF213" si="84">CD113/$E14</f>
        <v>0.03554514394</v>
      </c>
      <c r="CE213" s="4">
        <f t="shared" si="84"/>
        <v>0.04029990716</v>
      </c>
      <c r="CF213" s="4">
        <f t="shared" si="84"/>
        <v>0</v>
      </c>
      <c r="CG213" s="4" t="str">
        <f t="shared" ref="CG213:CG215" si="99">#REF!/$E14</f>
        <v>#REF!</v>
      </c>
      <c r="CH213" s="4">
        <f t="shared" ref="CH213:CJ213" si="85">CH113/$E14</f>
        <v>0.05809925991</v>
      </c>
      <c r="CI213" s="4">
        <f t="shared" si="85"/>
        <v>0</v>
      </c>
      <c r="CJ213" s="4">
        <f t="shared" si="85"/>
        <v>0.02070107386</v>
      </c>
    </row>
    <row r="214" ht="15.75" customHeight="1">
      <c r="A214" s="15"/>
      <c r="B214" s="4" t="s">
        <v>209</v>
      </c>
      <c r="C214" s="4">
        <f t="shared" ref="C214:D214" si="86">C114/$E15</f>
        <v>0.2106012178</v>
      </c>
      <c r="D214" s="4">
        <f t="shared" si="86"/>
        <v>0.1863650857</v>
      </c>
      <c r="E214" s="4">
        <f>E116/$E15</f>
        <v>0.003742544075</v>
      </c>
      <c r="F214" s="4" t="str">
        <f>#REF!/$E15</f>
        <v>#REF!</v>
      </c>
      <c r="G214" s="4">
        <f t="shared" ref="G214:AA214" si="87">G114/$E15</f>
        <v>0.3106603209</v>
      </c>
      <c r="H214" s="4">
        <f t="shared" si="87"/>
        <v>1.584897425</v>
      </c>
      <c r="I214" s="4">
        <f t="shared" si="87"/>
        <v>0.009569247758</v>
      </c>
      <c r="J214" s="4">
        <f t="shared" si="87"/>
        <v>0.2817046948</v>
      </c>
      <c r="K214" s="4">
        <f t="shared" si="87"/>
        <v>0.3006886281</v>
      </c>
      <c r="L214" s="4">
        <f t="shared" si="87"/>
        <v>0</v>
      </c>
      <c r="M214" s="4">
        <f t="shared" si="87"/>
        <v>0.1062863075</v>
      </c>
      <c r="N214" s="4">
        <f t="shared" si="87"/>
        <v>0.1364745429</v>
      </c>
      <c r="O214" s="4">
        <f t="shared" si="87"/>
        <v>0.2981621678</v>
      </c>
      <c r="P214" s="4">
        <f t="shared" si="87"/>
        <v>0</v>
      </c>
      <c r="Q214" s="4">
        <f t="shared" si="87"/>
        <v>0</v>
      </c>
      <c r="R214" s="4">
        <f t="shared" si="87"/>
        <v>0</v>
      </c>
      <c r="S214" s="4">
        <f t="shared" si="87"/>
        <v>0</v>
      </c>
      <c r="T214" s="4">
        <f t="shared" si="87"/>
        <v>0</v>
      </c>
      <c r="U214" s="4">
        <f t="shared" si="87"/>
        <v>0</v>
      </c>
      <c r="V214" s="4">
        <f t="shared" si="87"/>
        <v>0.3747851682</v>
      </c>
      <c r="W214" s="4">
        <f t="shared" si="87"/>
        <v>0.03746821268</v>
      </c>
      <c r="X214" s="4">
        <f t="shared" si="87"/>
        <v>0.2993733912</v>
      </c>
      <c r="Y214" s="4">
        <f t="shared" si="87"/>
        <v>0.6795011626</v>
      </c>
      <c r="Z214" s="4">
        <f t="shared" si="87"/>
        <v>1.932416459</v>
      </c>
      <c r="AA214" s="4">
        <f t="shared" si="87"/>
        <v>1.157880923</v>
      </c>
      <c r="AB214" s="4">
        <f>AB116/$E15</f>
        <v>0.4289111044</v>
      </c>
      <c r="AC214" s="4">
        <f>AC114/$E15</f>
        <v>0.8700559535</v>
      </c>
      <c r="AD214" s="4">
        <f t="shared" si="88"/>
        <v>1.219173102</v>
      </c>
      <c r="AE214" s="4" t="str">
        <f t="shared" si="40"/>
        <v>#REF!</v>
      </c>
      <c r="AF214" s="4">
        <f t="shared" ref="AF214:AG214" si="89">AG113/$E15</f>
        <v>0.1332355411</v>
      </c>
      <c r="AG214" s="4">
        <f t="shared" si="89"/>
        <v>0.6926049273</v>
      </c>
      <c r="AH214" s="4" t="str">
        <f t="shared" si="90"/>
        <v>#REF!</v>
      </c>
      <c r="AI214" s="4">
        <f t="shared" si="91"/>
        <v>0.2860596552</v>
      </c>
      <c r="AJ214" s="4" t="str">
        <f t="shared" si="92"/>
        <v>#REF!</v>
      </c>
      <c r="AK214" s="4">
        <f t="shared" ref="AK214:BR214" si="93">AK114/$E15</f>
        <v>1.077206254</v>
      </c>
      <c r="AL214" s="4">
        <f t="shared" si="93"/>
        <v>0.7367290359</v>
      </c>
      <c r="AM214" s="4">
        <f t="shared" si="93"/>
        <v>0.110859988</v>
      </c>
      <c r="AN214" s="4">
        <f t="shared" si="93"/>
        <v>0.3801579062</v>
      </c>
      <c r="AO214" s="4">
        <f t="shared" si="93"/>
        <v>0.2336339034</v>
      </c>
      <c r="AP214" s="4">
        <f t="shared" si="93"/>
        <v>0.1737493098</v>
      </c>
      <c r="AQ214" s="4">
        <f t="shared" si="93"/>
        <v>34.67601622</v>
      </c>
      <c r="AR214" s="4">
        <f t="shared" si="93"/>
        <v>0</v>
      </c>
      <c r="AS214" s="4">
        <f t="shared" si="93"/>
        <v>0</v>
      </c>
      <c r="AT214" s="4">
        <f t="shared" si="93"/>
        <v>15.05962991</v>
      </c>
      <c r="AU214" s="4">
        <f t="shared" si="93"/>
        <v>0.08240109963</v>
      </c>
      <c r="AV214" s="4">
        <f t="shared" si="93"/>
        <v>0</v>
      </c>
      <c r="AW214" s="4">
        <f t="shared" si="93"/>
        <v>0</v>
      </c>
      <c r="AX214" s="4">
        <f t="shared" si="93"/>
        <v>0</v>
      </c>
      <c r="AY214" s="4">
        <f t="shared" si="93"/>
        <v>0</v>
      </c>
      <c r="AZ214" s="4">
        <f t="shared" si="93"/>
        <v>0.1222995357</v>
      </c>
      <c r="BA214" s="4">
        <f t="shared" si="93"/>
        <v>0.02094074921</v>
      </c>
      <c r="BB214" s="4">
        <f t="shared" si="93"/>
        <v>0.1134058901</v>
      </c>
      <c r="BC214" s="4">
        <f t="shared" si="93"/>
        <v>0.1414360871</v>
      </c>
      <c r="BD214" s="4">
        <f t="shared" si="93"/>
        <v>0</v>
      </c>
      <c r="BE214" s="4">
        <f t="shared" si="93"/>
        <v>0</v>
      </c>
      <c r="BF214" s="4">
        <f t="shared" si="93"/>
        <v>0.251174284</v>
      </c>
      <c r="BG214" s="4">
        <f t="shared" si="93"/>
        <v>0</v>
      </c>
      <c r="BH214" s="4">
        <f t="shared" si="93"/>
        <v>0.3860604329</v>
      </c>
      <c r="BI214" s="4">
        <f t="shared" si="93"/>
        <v>0.02311434104</v>
      </c>
      <c r="BJ214" s="4">
        <f t="shared" si="93"/>
        <v>0.00137356228</v>
      </c>
      <c r="BK214" s="4">
        <f t="shared" si="93"/>
        <v>0.03180384792</v>
      </c>
      <c r="BL214" s="4">
        <f t="shared" si="93"/>
        <v>0.08948471487</v>
      </c>
      <c r="BM214" s="4">
        <f t="shared" si="93"/>
        <v>0</v>
      </c>
      <c r="BN214" s="4">
        <f t="shared" si="93"/>
        <v>0.2149960339</v>
      </c>
      <c r="BO214" s="4">
        <f t="shared" si="93"/>
        <v>0</v>
      </c>
      <c r="BP214" s="4">
        <f t="shared" si="93"/>
        <v>0</v>
      </c>
      <c r="BQ214" s="4">
        <f t="shared" si="93"/>
        <v>0.1127487577</v>
      </c>
      <c r="BR214" s="4">
        <f t="shared" si="93"/>
        <v>5.291148543</v>
      </c>
      <c r="BS214" s="4">
        <f t="shared" si="94"/>
        <v>0.5348231575</v>
      </c>
      <c r="BT214" s="4" t="str">
        <f t="shared" si="95"/>
        <v>#REF!</v>
      </c>
      <c r="BU214" s="4">
        <f t="shared" ref="BU214:CB214" si="96">BU114/$E15</f>
        <v>0.2783257122</v>
      </c>
      <c r="BV214" s="4">
        <f t="shared" si="96"/>
        <v>0.2912710263</v>
      </c>
      <c r="BW214" s="4">
        <f t="shared" si="96"/>
        <v>0.3354136046</v>
      </c>
      <c r="BX214" s="4">
        <f t="shared" si="96"/>
        <v>0.2895008516</v>
      </c>
      <c r="BY214" s="4">
        <f t="shared" si="96"/>
        <v>0.3785860377</v>
      </c>
      <c r="BZ214" s="4">
        <f t="shared" si="96"/>
        <v>0.3837594973</v>
      </c>
      <c r="CA214" s="4">
        <f t="shared" si="96"/>
        <v>0</v>
      </c>
      <c r="CB214" s="4">
        <f t="shared" si="96"/>
        <v>0</v>
      </c>
      <c r="CC214" s="4">
        <f t="shared" si="97"/>
        <v>0</v>
      </c>
      <c r="CD214" s="4">
        <f t="shared" ref="CD214:CF214" si="98">CD114/$E15</f>
        <v>0.02566315937</v>
      </c>
      <c r="CE214" s="4">
        <f t="shared" si="98"/>
        <v>0.06493556992</v>
      </c>
      <c r="CF214" s="4">
        <f t="shared" si="98"/>
        <v>0</v>
      </c>
      <c r="CG214" s="4" t="str">
        <f t="shared" si="99"/>
        <v>#REF!</v>
      </c>
      <c r="CH214" s="4">
        <f t="shared" ref="CH214:CJ214" si="100">CH114/$E15</f>
        <v>0.04960572055</v>
      </c>
      <c r="CI214" s="4">
        <f t="shared" si="100"/>
        <v>0</v>
      </c>
      <c r="CJ214" s="4">
        <f t="shared" si="100"/>
        <v>0.02528987705</v>
      </c>
    </row>
    <row r="215" ht="15.75" customHeight="1">
      <c r="A215" s="15"/>
      <c r="B215" s="4" t="s">
        <v>210</v>
      </c>
      <c r="C215" s="4">
        <f t="shared" ref="C215:D215" si="101">C116/$E16</f>
        <v>0.2538312288</v>
      </c>
      <c r="D215" s="4">
        <f t="shared" si="101"/>
        <v>2.523996261</v>
      </c>
      <c r="E215" s="4" t="str">
        <f t="shared" ref="E215:F215" si="102">#REF!/$E16</f>
        <v>#REF!</v>
      </c>
      <c r="F215" s="4" t="str">
        <f t="shared" si="102"/>
        <v>#REF!</v>
      </c>
      <c r="G215" s="4">
        <f t="shared" ref="G215:AA215" si="103">G116/$E16</f>
        <v>0.2304817193</v>
      </c>
      <c r="H215" s="4">
        <f t="shared" si="103"/>
        <v>1.732778574</v>
      </c>
      <c r="I215" s="4">
        <f t="shared" si="103"/>
        <v>0.03045934877</v>
      </c>
      <c r="J215" s="4">
        <f t="shared" si="103"/>
        <v>0.3247424621</v>
      </c>
      <c r="K215" s="4">
        <f t="shared" si="103"/>
        <v>0.3460896991</v>
      </c>
      <c r="L215" s="4">
        <f t="shared" si="103"/>
        <v>0</v>
      </c>
      <c r="M215" s="4">
        <f t="shared" si="103"/>
        <v>0.1113121751</v>
      </c>
      <c r="N215" s="4">
        <f t="shared" si="103"/>
        <v>1.831481305</v>
      </c>
      <c r="O215" s="4">
        <f t="shared" si="103"/>
        <v>0.3321668176</v>
      </c>
      <c r="P215" s="4">
        <f t="shared" si="103"/>
        <v>0</v>
      </c>
      <c r="Q215" s="4">
        <f t="shared" si="103"/>
        <v>0</v>
      </c>
      <c r="R215" s="4">
        <f t="shared" si="103"/>
        <v>0</v>
      </c>
      <c r="S215" s="4">
        <f t="shared" si="103"/>
        <v>0</v>
      </c>
      <c r="T215" s="4">
        <f t="shared" si="103"/>
        <v>0</v>
      </c>
      <c r="U215" s="4">
        <f t="shared" si="103"/>
        <v>0</v>
      </c>
      <c r="V215" s="4">
        <f t="shared" si="103"/>
        <v>0.3573425148</v>
      </c>
      <c r="W215" s="4">
        <f t="shared" si="103"/>
        <v>0.1218661888</v>
      </c>
      <c r="X215" s="4">
        <f t="shared" si="103"/>
        <v>0.3410607614</v>
      </c>
      <c r="Y215" s="4">
        <f t="shared" si="103"/>
        <v>0.5603273184</v>
      </c>
      <c r="Z215" s="4">
        <f t="shared" si="103"/>
        <v>1.327286278</v>
      </c>
      <c r="AA215" s="4">
        <f t="shared" si="103"/>
        <v>0.8439678219</v>
      </c>
      <c r="AB215" s="4">
        <f>AC113/$E16</f>
        <v>1.005099815</v>
      </c>
      <c r="AC215" s="4">
        <f>AC116/$E16</f>
        <v>0.5256574386</v>
      </c>
      <c r="AD215" s="4">
        <f>AF116/$E16</f>
        <v>0.9708020386</v>
      </c>
      <c r="AE215" s="4" t="str">
        <f t="shared" si="40"/>
        <v>#REF!</v>
      </c>
      <c r="AF215" s="4">
        <f t="shared" ref="AF215:AG215" si="104">AG114/$E16</f>
        <v>0.2861499888</v>
      </c>
      <c r="AG215" s="4">
        <f t="shared" si="104"/>
        <v>1.002654561</v>
      </c>
      <c r="AH215" s="4">
        <f t="shared" ref="AH215:AI215" si="105">AH116/$E16</f>
        <v>1.033190324</v>
      </c>
      <c r="AI215" s="4">
        <f t="shared" si="105"/>
        <v>0.3144752784</v>
      </c>
      <c r="AJ215" s="4" t="str">
        <f t="shared" si="92"/>
        <v>#REF!</v>
      </c>
      <c r="AK215" s="4">
        <f t="shared" ref="AK215:AS215" si="106">AK116/$E16</f>
        <v>0.8006819687</v>
      </c>
      <c r="AL215" s="4">
        <f t="shared" si="106"/>
        <v>0.9252669512</v>
      </c>
      <c r="AM215" s="4">
        <f t="shared" si="106"/>
        <v>0.07178833499</v>
      </c>
      <c r="AN215" s="4">
        <f t="shared" si="106"/>
        <v>0.3603104851</v>
      </c>
      <c r="AO215" s="4">
        <f t="shared" si="106"/>
        <v>0.241837528</v>
      </c>
      <c r="AP215" s="4">
        <f t="shared" si="106"/>
        <v>0.213395956</v>
      </c>
      <c r="AQ215" s="4">
        <f t="shared" si="106"/>
        <v>20.95639077</v>
      </c>
      <c r="AR215" s="4">
        <f t="shared" si="106"/>
        <v>0</v>
      </c>
      <c r="AS215" s="4">
        <f t="shared" si="106"/>
        <v>0</v>
      </c>
      <c r="AT215" s="4" t="str">
        <f>#REF!/$E16</f>
        <v>#REF!</v>
      </c>
      <c r="AU215" s="4">
        <f t="shared" ref="AU215:BR215" si="107">AU116/$E16</f>
        <v>0.09414667532</v>
      </c>
      <c r="AV215" s="4">
        <f t="shared" si="107"/>
        <v>0</v>
      </c>
      <c r="AW215" s="4">
        <f t="shared" si="107"/>
        <v>0</v>
      </c>
      <c r="AX215" s="4">
        <f t="shared" si="107"/>
        <v>0</v>
      </c>
      <c r="AY215" s="4">
        <f t="shared" si="107"/>
        <v>0</v>
      </c>
      <c r="AZ215" s="4">
        <f t="shared" si="107"/>
        <v>0.09866175549</v>
      </c>
      <c r="BA215" s="4">
        <f t="shared" si="107"/>
        <v>0.04206987134</v>
      </c>
      <c r="BB215" s="4">
        <f t="shared" si="107"/>
        <v>0.0806612372</v>
      </c>
      <c r="BC215" s="4">
        <f t="shared" si="107"/>
        <v>0.166091161</v>
      </c>
      <c r="BD215" s="4">
        <f t="shared" si="107"/>
        <v>0</v>
      </c>
      <c r="BE215" s="4">
        <f t="shared" si="107"/>
        <v>0</v>
      </c>
      <c r="BF215" s="4">
        <f t="shared" si="107"/>
        <v>0.2736889434</v>
      </c>
      <c r="BG215" s="4">
        <f t="shared" si="107"/>
        <v>0</v>
      </c>
      <c r="BH215" s="4">
        <f t="shared" si="107"/>
        <v>0.3573425148</v>
      </c>
      <c r="BI215" s="4">
        <f t="shared" si="107"/>
        <v>0.05965509527</v>
      </c>
      <c r="BJ215" s="4">
        <f t="shared" si="107"/>
        <v>0.005902717022</v>
      </c>
      <c r="BK215" s="4">
        <f t="shared" si="107"/>
        <v>0.03250148952</v>
      </c>
      <c r="BL215" s="4">
        <f t="shared" si="107"/>
        <v>0.03513168707</v>
      </c>
      <c r="BM215" s="4">
        <f t="shared" si="107"/>
        <v>0</v>
      </c>
      <c r="BN215" s="4">
        <f t="shared" si="107"/>
        <v>0.3926347824</v>
      </c>
      <c r="BO215" s="4">
        <f t="shared" si="107"/>
        <v>0</v>
      </c>
      <c r="BP215" s="4">
        <f t="shared" si="107"/>
        <v>0</v>
      </c>
      <c r="BQ215" s="4">
        <f t="shared" si="107"/>
        <v>2.032293289</v>
      </c>
      <c r="BR215" s="4">
        <f t="shared" si="107"/>
        <v>3.873855726</v>
      </c>
      <c r="BS215" s="4">
        <f>BT116/$E16</f>
        <v>0.3099923143</v>
      </c>
      <c r="BT215" s="4" t="str">
        <f t="shared" si="95"/>
        <v>#REF!</v>
      </c>
      <c r="BU215" s="4">
        <f t="shared" ref="BU215:CB215" si="108">BU116/$E16</f>
        <v>0.2062562156</v>
      </c>
      <c r="BV215" s="4">
        <f t="shared" si="108"/>
        <v>0.2724707467</v>
      </c>
      <c r="BW215" s="4">
        <f t="shared" si="108"/>
        <v>0.1274034468</v>
      </c>
      <c r="BX215" s="4">
        <f t="shared" si="108"/>
        <v>0.182712902</v>
      </c>
      <c r="BY215" s="4">
        <f t="shared" si="108"/>
        <v>0.2069871336</v>
      </c>
      <c r="BZ215" s="4">
        <f t="shared" si="108"/>
        <v>0.3615740874</v>
      </c>
      <c r="CA215" s="4">
        <f t="shared" si="108"/>
        <v>0</v>
      </c>
      <c r="CB215" s="4">
        <f t="shared" si="108"/>
        <v>0</v>
      </c>
      <c r="CC215" s="4">
        <f>CG116/$E16</f>
        <v>0</v>
      </c>
      <c r="CD215" s="4">
        <f t="shared" ref="CD215:CF215" si="109">CD116/$E16</f>
        <v>0</v>
      </c>
      <c r="CE215" s="4">
        <f t="shared" si="109"/>
        <v>0.06942281838</v>
      </c>
      <c r="CF215" s="4">
        <f t="shared" si="109"/>
        <v>0</v>
      </c>
      <c r="CG215" s="4" t="str">
        <f t="shared" si="99"/>
        <v>#REF!</v>
      </c>
      <c r="CH215" s="4">
        <f t="shared" ref="CH215:CJ215" si="110">CH116/$E16</f>
        <v>0.07115155032</v>
      </c>
      <c r="CI215" s="4">
        <f t="shared" si="110"/>
        <v>0</v>
      </c>
      <c r="CJ215" s="4">
        <f t="shared" si="110"/>
        <v>0.03528451539</v>
      </c>
    </row>
    <row r="216" ht="15.75" customHeight="1">
      <c r="A216" s="15"/>
      <c r="B216" s="4" t="s">
        <v>211</v>
      </c>
      <c r="C216" s="4" t="str">
        <f t="shared" ref="C216:CJ216" si="111">#REF!/$E17</f>
        <v>#REF!</v>
      </c>
      <c r="D216" s="4" t="str">
        <f t="shared" si="111"/>
        <v>#REF!</v>
      </c>
      <c r="E216" s="4" t="str">
        <f t="shared" si="111"/>
        <v>#REF!</v>
      </c>
      <c r="F216" s="4" t="str">
        <f t="shared" si="111"/>
        <v>#REF!</v>
      </c>
      <c r="G216" s="4" t="str">
        <f t="shared" si="111"/>
        <v>#REF!</v>
      </c>
      <c r="H216" s="4" t="str">
        <f t="shared" si="111"/>
        <v>#REF!</v>
      </c>
      <c r="I216" s="4" t="str">
        <f t="shared" si="111"/>
        <v>#REF!</v>
      </c>
      <c r="J216" s="4" t="str">
        <f t="shared" si="111"/>
        <v>#REF!</v>
      </c>
      <c r="K216" s="4" t="str">
        <f t="shared" si="111"/>
        <v>#REF!</v>
      </c>
      <c r="L216" s="4" t="str">
        <f t="shared" si="111"/>
        <v>#REF!</v>
      </c>
      <c r="M216" s="4" t="str">
        <f t="shared" si="111"/>
        <v>#REF!</v>
      </c>
      <c r="N216" s="4" t="str">
        <f t="shared" si="111"/>
        <v>#REF!</v>
      </c>
      <c r="O216" s="4" t="str">
        <f t="shared" si="111"/>
        <v>#REF!</v>
      </c>
      <c r="P216" s="4" t="str">
        <f t="shared" si="111"/>
        <v>#REF!</v>
      </c>
      <c r="Q216" s="4" t="str">
        <f t="shared" si="111"/>
        <v>#REF!</v>
      </c>
      <c r="R216" s="4" t="str">
        <f t="shared" si="111"/>
        <v>#REF!</v>
      </c>
      <c r="S216" s="4" t="str">
        <f t="shared" si="111"/>
        <v>#REF!</v>
      </c>
      <c r="T216" s="4" t="str">
        <f t="shared" si="111"/>
        <v>#REF!</v>
      </c>
      <c r="U216" s="4" t="str">
        <f t="shared" si="111"/>
        <v>#REF!</v>
      </c>
      <c r="V216" s="4" t="str">
        <f t="shared" si="111"/>
        <v>#REF!</v>
      </c>
      <c r="W216" s="4" t="str">
        <f t="shared" si="111"/>
        <v>#REF!</v>
      </c>
      <c r="X216" s="4" t="str">
        <f t="shared" si="111"/>
        <v>#REF!</v>
      </c>
      <c r="Y216" s="4" t="str">
        <f t="shared" si="111"/>
        <v>#REF!</v>
      </c>
      <c r="Z216" s="4" t="str">
        <f t="shared" si="111"/>
        <v>#REF!</v>
      </c>
      <c r="AA216" s="4" t="str">
        <f t="shared" si="111"/>
        <v>#REF!</v>
      </c>
      <c r="AB216" s="4" t="str">
        <f t="shared" si="111"/>
        <v>#REF!</v>
      </c>
      <c r="AC216" s="4" t="str">
        <f t="shared" si="111"/>
        <v>#REF!</v>
      </c>
      <c r="AD216" s="4" t="str">
        <f t="shared" si="111"/>
        <v>#REF!</v>
      </c>
      <c r="AE216" s="4" t="str">
        <f t="shared" si="111"/>
        <v>#REF!</v>
      </c>
      <c r="AF216" s="4" t="str">
        <f t="shared" si="111"/>
        <v>#REF!</v>
      </c>
      <c r="AG216" s="4" t="str">
        <f t="shared" si="111"/>
        <v>#REF!</v>
      </c>
      <c r="AH216" s="4" t="str">
        <f t="shared" si="111"/>
        <v>#REF!</v>
      </c>
      <c r="AI216" s="4" t="str">
        <f t="shared" si="111"/>
        <v>#REF!</v>
      </c>
      <c r="AJ216" s="4" t="str">
        <f t="shared" si="111"/>
        <v>#REF!</v>
      </c>
      <c r="AK216" s="4" t="str">
        <f t="shared" si="111"/>
        <v>#REF!</v>
      </c>
      <c r="AL216" s="4" t="str">
        <f t="shared" si="111"/>
        <v>#REF!</v>
      </c>
      <c r="AM216" s="4" t="str">
        <f t="shared" si="111"/>
        <v>#REF!</v>
      </c>
      <c r="AN216" s="4" t="str">
        <f t="shared" si="111"/>
        <v>#REF!</v>
      </c>
      <c r="AO216" s="4" t="str">
        <f t="shared" si="111"/>
        <v>#REF!</v>
      </c>
      <c r="AP216" s="4" t="str">
        <f t="shared" si="111"/>
        <v>#REF!</v>
      </c>
      <c r="AQ216" s="4" t="str">
        <f t="shared" si="111"/>
        <v>#REF!</v>
      </c>
      <c r="AR216" s="4" t="str">
        <f t="shared" si="111"/>
        <v>#REF!</v>
      </c>
      <c r="AS216" s="4" t="str">
        <f t="shared" si="111"/>
        <v>#REF!</v>
      </c>
      <c r="AT216" s="4" t="str">
        <f t="shared" si="111"/>
        <v>#REF!</v>
      </c>
      <c r="AU216" s="4" t="str">
        <f t="shared" si="111"/>
        <v>#REF!</v>
      </c>
      <c r="AV216" s="4" t="str">
        <f t="shared" si="111"/>
        <v>#REF!</v>
      </c>
      <c r="AW216" s="4" t="str">
        <f t="shared" si="111"/>
        <v>#REF!</v>
      </c>
      <c r="AX216" s="4" t="str">
        <f t="shared" si="111"/>
        <v>#REF!</v>
      </c>
      <c r="AY216" s="4" t="str">
        <f t="shared" si="111"/>
        <v>#REF!</v>
      </c>
      <c r="AZ216" s="4" t="str">
        <f t="shared" si="111"/>
        <v>#REF!</v>
      </c>
      <c r="BA216" s="4" t="str">
        <f t="shared" si="111"/>
        <v>#REF!</v>
      </c>
      <c r="BB216" s="4" t="str">
        <f t="shared" si="111"/>
        <v>#REF!</v>
      </c>
      <c r="BC216" s="4" t="str">
        <f t="shared" si="111"/>
        <v>#REF!</v>
      </c>
      <c r="BD216" s="4" t="str">
        <f t="shared" si="111"/>
        <v>#REF!</v>
      </c>
      <c r="BE216" s="4" t="str">
        <f t="shared" si="111"/>
        <v>#REF!</v>
      </c>
      <c r="BF216" s="4" t="str">
        <f t="shared" si="111"/>
        <v>#REF!</v>
      </c>
      <c r="BG216" s="4" t="str">
        <f t="shared" si="111"/>
        <v>#REF!</v>
      </c>
      <c r="BH216" s="4" t="str">
        <f t="shared" si="111"/>
        <v>#REF!</v>
      </c>
      <c r="BI216" s="4" t="str">
        <f t="shared" si="111"/>
        <v>#REF!</v>
      </c>
      <c r="BJ216" s="4" t="str">
        <f t="shared" si="111"/>
        <v>#REF!</v>
      </c>
      <c r="BK216" s="4" t="str">
        <f t="shared" si="111"/>
        <v>#REF!</v>
      </c>
      <c r="BL216" s="4" t="str">
        <f t="shared" si="111"/>
        <v>#REF!</v>
      </c>
      <c r="BM216" s="4" t="str">
        <f t="shared" si="111"/>
        <v>#REF!</v>
      </c>
      <c r="BN216" s="4" t="str">
        <f t="shared" si="111"/>
        <v>#REF!</v>
      </c>
      <c r="BO216" s="4" t="str">
        <f t="shared" si="111"/>
        <v>#REF!</v>
      </c>
      <c r="BP216" s="4" t="str">
        <f t="shared" si="111"/>
        <v>#REF!</v>
      </c>
      <c r="BQ216" s="4" t="str">
        <f t="shared" si="111"/>
        <v>#REF!</v>
      </c>
      <c r="BR216" s="4" t="str">
        <f t="shared" si="111"/>
        <v>#REF!</v>
      </c>
      <c r="BS216" s="4" t="str">
        <f t="shared" si="111"/>
        <v>#REF!</v>
      </c>
      <c r="BT216" s="4" t="str">
        <f t="shared" si="111"/>
        <v>#REF!</v>
      </c>
      <c r="BU216" s="4" t="str">
        <f t="shared" si="111"/>
        <v>#REF!</v>
      </c>
      <c r="BV216" s="4" t="str">
        <f t="shared" si="111"/>
        <v>#REF!</v>
      </c>
      <c r="BW216" s="4" t="str">
        <f t="shared" si="111"/>
        <v>#REF!</v>
      </c>
      <c r="BX216" s="4" t="str">
        <f t="shared" si="111"/>
        <v>#REF!</v>
      </c>
      <c r="BY216" s="4" t="str">
        <f t="shared" si="111"/>
        <v>#REF!</v>
      </c>
      <c r="BZ216" s="4" t="str">
        <f t="shared" si="111"/>
        <v>#REF!</v>
      </c>
      <c r="CA216" s="4" t="str">
        <f t="shared" si="111"/>
        <v>#REF!</v>
      </c>
      <c r="CB216" s="4" t="str">
        <f t="shared" si="111"/>
        <v>#REF!</v>
      </c>
      <c r="CC216" s="4" t="str">
        <f t="shared" si="111"/>
        <v>#REF!</v>
      </c>
      <c r="CD216" s="4" t="str">
        <f t="shared" si="111"/>
        <v>#REF!</v>
      </c>
      <c r="CE216" s="4" t="str">
        <f t="shared" si="111"/>
        <v>#REF!</v>
      </c>
      <c r="CF216" s="4" t="str">
        <f t="shared" si="111"/>
        <v>#REF!</v>
      </c>
      <c r="CG216" s="4" t="str">
        <f t="shared" si="111"/>
        <v>#REF!</v>
      </c>
      <c r="CH216" s="4" t="str">
        <f t="shared" si="111"/>
        <v>#REF!</v>
      </c>
      <c r="CI216" s="4" t="str">
        <f t="shared" si="111"/>
        <v>#REF!</v>
      </c>
      <c r="CJ216" s="4" t="str">
        <f t="shared" si="111"/>
        <v>#REF!</v>
      </c>
    </row>
    <row r="217" ht="15.75" customHeight="1">
      <c r="A217" s="16"/>
      <c r="B217" s="4" t="s">
        <v>219</v>
      </c>
      <c r="C217" s="4">
        <f t="shared" ref="C217:AH217" si="112">C117/$E18</f>
        <v>0</v>
      </c>
      <c r="D217" s="4">
        <f t="shared" si="112"/>
        <v>1.293382694</v>
      </c>
      <c r="E217" s="4">
        <f t="shared" si="112"/>
        <v>0.03593411621</v>
      </c>
      <c r="F217" s="4">
        <f t="shared" si="112"/>
        <v>0.01510616547</v>
      </c>
      <c r="G217" s="4">
        <f t="shared" si="112"/>
        <v>0</v>
      </c>
      <c r="H217" s="4">
        <f t="shared" si="112"/>
        <v>0</v>
      </c>
      <c r="I217" s="4">
        <f t="shared" si="112"/>
        <v>0</v>
      </c>
      <c r="J217" s="4">
        <f t="shared" si="112"/>
        <v>0</v>
      </c>
      <c r="K217" s="4">
        <f t="shared" si="112"/>
        <v>0</v>
      </c>
      <c r="L217" s="4">
        <f t="shared" si="112"/>
        <v>0</v>
      </c>
      <c r="M217" s="4">
        <f t="shared" si="112"/>
        <v>0</v>
      </c>
      <c r="N217" s="4">
        <f t="shared" si="112"/>
        <v>0</v>
      </c>
      <c r="O217" s="4">
        <f t="shared" si="112"/>
        <v>0</v>
      </c>
      <c r="P217" s="4">
        <f t="shared" si="112"/>
        <v>0</v>
      </c>
      <c r="Q217" s="4">
        <f t="shared" si="112"/>
        <v>0.01830009931</v>
      </c>
      <c r="R217" s="4">
        <f t="shared" si="112"/>
        <v>0</v>
      </c>
      <c r="S217" s="4">
        <f t="shared" si="112"/>
        <v>0</v>
      </c>
      <c r="T217" s="4">
        <f t="shared" si="112"/>
        <v>0</v>
      </c>
      <c r="U217" s="4">
        <f t="shared" si="112"/>
        <v>0</v>
      </c>
      <c r="V217" s="4">
        <f t="shared" si="112"/>
        <v>0</v>
      </c>
      <c r="W217" s="4">
        <f t="shared" si="112"/>
        <v>0</v>
      </c>
      <c r="X217" s="4">
        <f t="shared" si="112"/>
        <v>0</v>
      </c>
      <c r="Y217" s="4">
        <f t="shared" si="112"/>
        <v>0.132971852</v>
      </c>
      <c r="Z217" s="4">
        <f t="shared" si="112"/>
        <v>0</v>
      </c>
      <c r="AA217" s="4">
        <f t="shared" si="112"/>
        <v>0.05108577442</v>
      </c>
      <c r="AB217" s="4">
        <f t="shared" si="112"/>
        <v>0.05880065681</v>
      </c>
      <c r="AC217" s="4">
        <f t="shared" si="112"/>
        <v>0</v>
      </c>
      <c r="AD217" s="4">
        <f t="shared" si="112"/>
        <v>0</v>
      </c>
      <c r="AE217" s="4">
        <f t="shared" si="112"/>
        <v>0</v>
      </c>
      <c r="AF217" s="4">
        <f t="shared" si="112"/>
        <v>0</v>
      </c>
      <c r="AG217" s="4">
        <f t="shared" si="112"/>
        <v>0</v>
      </c>
      <c r="AH217" s="4">
        <f t="shared" si="112"/>
        <v>0</v>
      </c>
      <c r="AI217" s="4">
        <f>AJ117/$E18</f>
        <v>0.04251854688</v>
      </c>
      <c r="AJ217" s="4" t="str">
        <f>#REF!/$E18</f>
        <v>#REF!</v>
      </c>
      <c r="AK217" s="4">
        <f t="shared" ref="AK217:CJ217" si="113">AK117/$E18</f>
        <v>0.07752306611</v>
      </c>
      <c r="AL217" s="4">
        <f t="shared" si="113"/>
        <v>0.1660279085</v>
      </c>
      <c r="AM217" s="4">
        <f t="shared" si="113"/>
        <v>0</v>
      </c>
      <c r="AN217" s="4">
        <f t="shared" si="113"/>
        <v>0.1015183417</v>
      </c>
      <c r="AO217" s="4">
        <f t="shared" si="113"/>
        <v>0.0368207955</v>
      </c>
      <c r="AP217" s="4">
        <f t="shared" si="113"/>
        <v>0.04418375291</v>
      </c>
      <c r="AQ217" s="4">
        <f t="shared" si="113"/>
        <v>23.37666617</v>
      </c>
      <c r="AR217" s="4">
        <f t="shared" si="113"/>
        <v>0</v>
      </c>
      <c r="AS217" s="4">
        <f t="shared" si="113"/>
        <v>0</v>
      </c>
      <c r="AT217" s="4">
        <f t="shared" si="113"/>
        <v>8.893034546</v>
      </c>
      <c r="AU217" s="4">
        <f t="shared" si="113"/>
        <v>0.1054229924</v>
      </c>
      <c r="AV217" s="4">
        <f t="shared" si="113"/>
        <v>0</v>
      </c>
      <c r="AW217" s="4">
        <f t="shared" si="113"/>
        <v>0</v>
      </c>
      <c r="AX217" s="4">
        <f t="shared" si="113"/>
        <v>0.006347525066</v>
      </c>
      <c r="AY217" s="4">
        <f t="shared" si="113"/>
        <v>0.03061489879</v>
      </c>
      <c r="AZ217" s="4">
        <f t="shared" si="113"/>
        <v>0.01750183044</v>
      </c>
      <c r="BA217" s="4">
        <f t="shared" si="113"/>
        <v>0.002630853864</v>
      </c>
      <c r="BB217" s="4">
        <f t="shared" si="113"/>
        <v>0</v>
      </c>
      <c r="BC217" s="4">
        <f t="shared" si="113"/>
        <v>0</v>
      </c>
      <c r="BD217" s="4">
        <f t="shared" si="113"/>
        <v>0</v>
      </c>
      <c r="BE217" s="4">
        <f t="shared" si="113"/>
        <v>0</v>
      </c>
      <c r="BF217" s="4">
        <f t="shared" si="113"/>
        <v>0.02270688683</v>
      </c>
      <c r="BG217" s="4">
        <f t="shared" si="113"/>
        <v>0</v>
      </c>
      <c r="BH217" s="4">
        <f t="shared" si="113"/>
        <v>0.00127122172</v>
      </c>
      <c r="BI217" s="4">
        <f t="shared" si="113"/>
        <v>0.01717565606</v>
      </c>
      <c r="BJ217" s="4">
        <f t="shared" si="113"/>
        <v>0.003436847919</v>
      </c>
      <c r="BK217" s="4">
        <f t="shared" si="113"/>
        <v>0.03818386106</v>
      </c>
      <c r="BL217" s="4">
        <f t="shared" si="113"/>
        <v>0.01781856293</v>
      </c>
      <c r="BM217" s="4">
        <f t="shared" si="113"/>
        <v>0</v>
      </c>
      <c r="BN217" s="4">
        <f t="shared" si="113"/>
        <v>0.6714084982</v>
      </c>
      <c r="BO217" s="4">
        <f t="shared" si="113"/>
        <v>0</v>
      </c>
      <c r="BP217" s="4">
        <f t="shared" si="113"/>
        <v>0</v>
      </c>
      <c r="BQ217" s="4">
        <f t="shared" si="113"/>
        <v>0.1442360266</v>
      </c>
      <c r="BR217" s="4">
        <f t="shared" si="113"/>
        <v>0.3033662054</v>
      </c>
      <c r="BS217" s="4">
        <f t="shared" si="113"/>
        <v>0.2819382655</v>
      </c>
      <c r="BT217" s="4">
        <f t="shared" si="113"/>
        <v>0.01052513216</v>
      </c>
      <c r="BU217" s="4">
        <f t="shared" si="113"/>
        <v>0</v>
      </c>
      <c r="BV217" s="4">
        <f t="shared" si="113"/>
        <v>0</v>
      </c>
      <c r="BW217" s="4">
        <f t="shared" si="113"/>
        <v>0.02810678949</v>
      </c>
      <c r="BX217" s="4">
        <f t="shared" si="113"/>
        <v>1.038798442</v>
      </c>
      <c r="BY217" s="4">
        <f t="shared" si="113"/>
        <v>0</v>
      </c>
      <c r="BZ217" s="4">
        <f t="shared" si="113"/>
        <v>0.04500176392</v>
      </c>
      <c r="CA217" s="4">
        <f t="shared" si="113"/>
        <v>0</v>
      </c>
      <c r="CB217" s="4">
        <f t="shared" si="113"/>
        <v>0</v>
      </c>
      <c r="CC217" s="4">
        <f t="shared" si="113"/>
        <v>0</v>
      </c>
      <c r="CD217" s="4">
        <f t="shared" si="113"/>
        <v>0</v>
      </c>
      <c r="CE217" s="4">
        <f t="shared" si="113"/>
        <v>0.01913785245</v>
      </c>
      <c r="CF217" s="4">
        <f t="shared" si="113"/>
        <v>0</v>
      </c>
      <c r="CG217" s="4">
        <f t="shared" si="113"/>
        <v>0</v>
      </c>
      <c r="CH217" s="4">
        <f t="shared" si="113"/>
        <v>0.01814731237</v>
      </c>
      <c r="CI217" s="4">
        <f t="shared" si="113"/>
        <v>0</v>
      </c>
      <c r="CJ217" s="4">
        <f t="shared" si="113"/>
        <v>0.006199029889</v>
      </c>
    </row>
    <row r="218" ht="15.75" customHeight="1">
      <c r="A218" s="8" t="s">
        <v>15</v>
      </c>
      <c r="B218" s="4" t="s">
        <v>212</v>
      </c>
      <c r="C218" s="4" t="str">
        <f t="shared" ref="C218:CJ218" si="114">C118/$E19</f>
        <v>#DIV/0!</v>
      </c>
      <c r="D218" s="4" t="str">
        <f t="shared" si="114"/>
        <v>#DIV/0!</v>
      </c>
      <c r="E218" s="4" t="str">
        <f t="shared" si="114"/>
        <v>#DIV/0!</v>
      </c>
      <c r="F218" s="4" t="str">
        <f t="shared" si="114"/>
        <v>#DIV/0!</v>
      </c>
      <c r="G218" s="4" t="str">
        <f t="shared" si="114"/>
        <v>#DIV/0!</v>
      </c>
      <c r="H218" s="4" t="str">
        <f t="shared" si="114"/>
        <v>#DIV/0!</v>
      </c>
      <c r="I218" s="4" t="str">
        <f t="shared" si="114"/>
        <v>#DIV/0!</v>
      </c>
      <c r="J218" s="4" t="str">
        <f t="shared" si="114"/>
        <v>#DIV/0!</v>
      </c>
      <c r="K218" s="4" t="str">
        <f t="shared" si="114"/>
        <v>#DIV/0!</v>
      </c>
      <c r="L218" s="4" t="str">
        <f t="shared" si="114"/>
        <v>#DIV/0!</v>
      </c>
      <c r="M218" s="4" t="str">
        <f t="shared" si="114"/>
        <v>#DIV/0!</v>
      </c>
      <c r="N218" s="4" t="str">
        <f t="shared" si="114"/>
        <v>#DIV/0!</v>
      </c>
      <c r="O218" s="4" t="str">
        <f t="shared" si="114"/>
        <v>#DIV/0!</v>
      </c>
      <c r="P218" s="4" t="str">
        <f t="shared" si="114"/>
        <v>#DIV/0!</v>
      </c>
      <c r="Q218" s="4" t="str">
        <f t="shared" si="114"/>
        <v>#DIV/0!</v>
      </c>
      <c r="R218" s="4" t="str">
        <f t="shared" si="114"/>
        <v>#DIV/0!</v>
      </c>
      <c r="S218" s="4" t="str">
        <f t="shared" si="114"/>
        <v>#DIV/0!</v>
      </c>
      <c r="T218" s="4" t="str">
        <f t="shared" si="114"/>
        <v>#DIV/0!</v>
      </c>
      <c r="U218" s="4" t="str">
        <f t="shared" si="114"/>
        <v>#DIV/0!</v>
      </c>
      <c r="V218" s="4" t="str">
        <f t="shared" si="114"/>
        <v>#DIV/0!</v>
      </c>
      <c r="W218" s="4" t="str">
        <f t="shared" si="114"/>
        <v>#DIV/0!</v>
      </c>
      <c r="X218" s="4" t="str">
        <f t="shared" si="114"/>
        <v>#DIV/0!</v>
      </c>
      <c r="Y218" s="4" t="str">
        <f t="shared" si="114"/>
        <v>#DIV/0!</v>
      </c>
      <c r="Z218" s="4" t="str">
        <f t="shared" si="114"/>
        <v>#DIV/0!</v>
      </c>
      <c r="AA218" s="4" t="str">
        <f t="shared" si="114"/>
        <v>#DIV/0!</v>
      </c>
      <c r="AB218" s="4" t="str">
        <f t="shared" si="114"/>
        <v>#DIV/0!</v>
      </c>
      <c r="AC218" s="4" t="str">
        <f t="shared" si="114"/>
        <v>#DIV/0!</v>
      </c>
      <c r="AD218" s="4" t="str">
        <f t="shared" si="114"/>
        <v>#DIV/0!</v>
      </c>
      <c r="AE218" s="4" t="str">
        <f t="shared" si="114"/>
        <v>#DIV/0!</v>
      </c>
      <c r="AF218" s="4" t="str">
        <f t="shared" si="114"/>
        <v>#DIV/0!</v>
      </c>
      <c r="AG218" s="4" t="str">
        <f t="shared" si="114"/>
        <v>#DIV/0!</v>
      </c>
      <c r="AH218" s="4" t="str">
        <f t="shared" si="114"/>
        <v>#DIV/0!</v>
      </c>
      <c r="AI218" s="4" t="str">
        <f t="shared" si="114"/>
        <v>#DIV/0!</v>
      </c>
      <c r="AJ218" s="4" t="str">
        <f t="shared" si="114"/>
        <v>#DIV/0!</v>
      </c>
      <c r="AK218" s="4" t="str">
        <f t="shared" si="114"/>
        <v>#DIV/0!</v>
      </c>
      <c r="AL218" s="4" t="str">
        <f t="shared" si="114"/>
        <v>#DIV/0!</v>
      </c>
      <c r="AM218" s="4" t="str">
        <f t="shared" si="114"/>
        <v>#DIV/0!</v>
      </c>
      <c r="AN218" s="4" t="str">
        <f t="shared" si="114"/>
        <v>#DIV/0!</v>
      </c>
      <c r="AO218" s="4" t="str">
        <f t="shared" si="114"/>
        <v>#DIV/0!</v>
      </c>
      <c r="AP218" s="4" t="str">
        <f t="shared" si="114"/>
        <v>#DIV/0!</v>
      </c>
      <c r="AQ218" s="4" t="str">
        <f t="shared" si="114"/>
        <v>#DIV/0!</v>
      </c>
      <c r="AR218" s="4" t="str">
        <f t="shared" si="114"/>
        <v>#DIV/0!</v>
      </c>
      <c r="AS218" s="4" t="str">
        <f t="shared" si="114"/>
        <v>#DIV/0!</v>
      </c>
      <c r="AT218" s="4" t="str">
        <f t="shared" si="114"/>
        <v>#DIV/0!</v>
      </c>
      <c r="AU218" s="4" t="str">
        <f t="shared" si="114"/>
        <v>#DIV/0!</v>
      </c>
      <c r="AV218" s="4" t="str">
        <f t="shared" si="114"/>
        <v>#DIV/0!</v>
      </c>
      <c r="AW218" s="4" t="str">
        <f t="shared" si="114"/>
        <v>#DIV/0!</v>
      </c>
      <c r="AX218" s="4" t="str">
        <f t="shared" si="114"/>
        <v>#DIV/0!</v>
      </c>
      <c r="AY218" s="4" t="str">
        <f t="shared" si="114"/>
        <v>#DIV/0!</v>
      </c>
      <c r="AZ218" s="4" t="str">
        <f t="shared" si="114"/>
        <v>#DIV/0!</v>
      </c>
      <c r="BA218" s="4" t="str">
        <f t="shared" si="114"/>
        <v>#DIV/0!</v>
      </c>
      <c r="BB218" s="4" t="str">
        <f t="shared" si="114"/>
        <v>#DIV/0!</v>
      </c>
      <c r="BC218" s="4" t="str">
        <f t="shared" si="114"/>
        <v>#DIV/0!</v>
      </c>
      <c r="BD218" s="4" t="str">
        <f t="shared" si="114"/>
        <v>#DIV/0!</v>
      </c>
      <c r="BE218" s="4" t="str">
        <f t="shared" si="114"/>
        <v>#DIV/0!</v>
      </c>
      <c r="BF218" s="4" t="str">
        <f t="shared" si="114"/>
        <v>#DIV/0!</v>
      </c>
      <c r="BG218" s="4" t="str">
        <f t="shared" si="114"/>
        <v>#DIV/0!</v>
      </c>
      <c r="BH218" s="4" t="str">
        <f t="shared" si="114"/>
        <v>#DIV/0!</v>
      </c>
      <c r="BI218" s="4" t="str">
        <f t="shared" si="114"/>
        <v>#DIV/0!</v>
      </c>
      <c r="BJ218" s="4" t="str">
        <f t="shared" si="114"/>
        <v>#DIV/0!</v>
      </c>
      <c r="BK218" s="4" t="str">
        <f t="shared" si="114"/>
        <v>#DIV/0!</v>
      </c>
      <c r="BL218" s="4" t="str">
        <f t="shared" si="114"/>
        <v>#DIV/0!</v>
      </c>
      <c r="BM218" s="4" t="str">
        <f t="shared" si="114"/>
        <v>#DIV/0!</v>
      </c>
      <c r="BN218" s="4" t="str">
        <f t="shared" si="114"/>
        <v>#DIV/0!</v>
      </c>
      <c r="BO218" s="4" t="str">
        <f t="shared" si="114"/>
        <v>#DIV/0!</v>
      </c>
      <c r="BP218" s="4" t="str">
        <f t="shared" si="114"/>
        <v>#DIV/0!</v>
      </c>
      <c r="BQ218" s="4" t="str">
        <f t="shared" si="114"/>
        <v>#DIV/0!</v>
      </c>
      <c r="BR218" s="4" t="str">
        <f t="shared" si="114"/>
        <v>#DIV/0!</v>
      </c>
      <c r="BS218" s="4" t="str">
        <f t="shared" si="114"/>
        <v>#DIV/0!</v>
      </c>
      <c r="BT218" s="4" t="str">
        <f t="shared" si="114"/>
        <v>#DIV/0!</v>
      </c>
      <c r="BU218" s="4" t="str">
        <f t="shared" si="114"/>
        <v>#DIV/0!</v>
      </c>
      <c r="BV218" s="4" t="str">
        <f t="shared" si="114"/>
        <v>#DIV/0!</v>
      </c>
      <c r="BW218" s="4" t="str">
        <f t="shared" si="114"/>
        <v>#DIV/0!</v>
      </c>
      <c r="BX218" s="4" t="str">
        <f t="shared" si="114"/>
        <v>#DIV/0!</v>
      </c>
      <c r="BY218" s="4" t="str">
        <f t="shared" si="114"/>
        <v>#DIV/0!</v>
      </c>
      <c r="BZ218" s="4" t="str">
        <f t="shared" si="114"/>
        <v>#DIV/0!</v>
      </c>
      <c r="CA218" s="4" t="str">
        <f t="shared" si="114"/>
        <v>#DIV/0!</v>
      </c>
      <c r="CB218" s="4" t="str">
        <f t="shared" si="114"/>
        <v>#DIV/0!</v>
      </c>
      <c r="CC218" s="4" t="str">
        <f t="shared" si="114"/>
        <v>#DIV/0!</v>
      </c>
      <c r="CD218" s="4" t="str">
        <f t="shared" si="114"/>
        <v>#DIV/0!</v>
      </c>
      <c r="CE218" s="4" t="str">
        <f t="shared" si="114"/>
        <v>#DIV/0!</v>
      </c>
      <c r="CF218" s="4" t="str">
        <f t="shared" si="114"/>
        <v>#DIV/0!</v>
      </c>
      <c r="CG218" s="4" t="str">
        <f t="shared" si="114"/>
        <v>#DIV/0!</v>
      </c>
      <c r="CH218" s="4" t="str">
        <f t="shared" si="114"/>
        <v>#DIV/0!</v>
      </c>
      <c r="CI218" s="4" t="str">
        <f t="shared" si="114"/>
        <v>#DIV/0!</v>
      </c>
      <c r="CJ218" s="4" t="str">
        <f t="shared" si="114"/>
        <v>#DIV/0!</v>
      </c>
    </row>
    <row r="219" ht="15.75" customHeight="1">
      <c r="A219" s="15"/>
      <c r="B219" s="4" t="s">
        <v>213</v>
      </c>
      <c r="C219" s="4" t="str">
        <f t="shared" ref="C219:CJ219" si="115">C119/$E20</f>
        <v>#DIV/0!</v>
      </c>
      <c r="D219" s="4" t="str">
        <f t="shared" si="115"/>
        <v>#DIV/0!</v>
      </c>
      <c r="E219" s="4" t="str">
        <f t="shared" si="115"/>
        <v>#DIV/0!</v>
      </c>
      <c r="F219" s="4" t="str">
        <f t="shared" si="115"/>
        <v>#DIV/0!</v>
      </c>
      <c r="G219" s="4" t="str">
        <f t="shared" si="115"/>
        <v>#DIV/0!</v>
      </c>
      <c r="H219" s="4" t="str">
        <f t="shared" si="115"/>
        <v>#DIV/0!</v>
      </c>
      <c r="I219" s="4" t="str">
        <f t="shared" si="115"/>
        <v>#DIV/0!</v>
      </c>
      <c r="J219" s="4" t="str">
        <f t="shared" si="115"/>
        <v>#DIV/0!</v>
      </c>
      <c r="K219" s="4" t="str">
        <f t="shared" si="115"/>
        <v>#DIV/0!</v>
      </c>
      <c r="L219" s="4" t="str">
        <f t="shared" si="115"/>
        <v>#DIV/0!</v>
      </c>
      <c r="M219" s="4" t="str">
        <f t="shared" si="115"/>
        <v>#DIV/0!</v>
      </c>
      <c r="N219" s="4" t="str">
        <f t="shared" si="115"/>
        <v>#DIV/0!</v>
      </c>
      <c r="O219" s="4" t="str">
        <f t="shared" si="115"/>
        <v>#DIV/0!</v>
      </c>
      <c r="P219" s="4" t="str">
        <f t="shared" si="115"/>
        <v>#DIV/0!</v>
      </c>
      <c r="Q219" s="4" t="str">
        <f t="shared" si="115"/>
        <v>#DIV/0!</v>
      </c>
      <c r="R219" s="4" t="str">
        <f t="shared" si="115"/>
        <v>#DIV/0!</v>
      </c>
      <c r="S219" s="4" t="str">
        <f t="shared" si="115"/>
        <v>#DIV/0!</v>
      </c>
      <c r="T219" s="4" t="str">
        <f t="shared" si="115"/>
        <v>#DIV/0!</v>
      </c>
      <c r="U219" s="4" t="str">
        <f t="shared" si="115"/>
        <v>#DIV/0!</v>
      </c>
      <c r="V219" s="4" t="str">
        <f t="shared" si="115"/>
        <v>#DIV/0!</v>
      </c>
      <c r="W219" s="4" t="str">
        <f t="shared" si="115"/>
        <v>#DIV/0!</v>
      </c>
      <c r="X219" s="4" t="str">
        <f t="shared" si="115"/>
        <v>#DIV/0!</v>
      </c>
      <c r="Y219" s="4" t="str">
        <f t="shared" si="115"/>
        <v>#DIV/0!</v>
      </c>
      <c r="Z219" s="4" t="str">
        <f t="shared" si="115"/>
        <v>#DIV/0!</v>
      </c>
      <c r="AA219" s="4" t="str">
        <f t="shared" si="115"/>
        <v>#DIV/0!</v>
      </c>
      <c r="AB219" s="4" t="str">
        <f t="shared" si="115"/>
        <v>#DIV/0!</v>
      </c>
      <c r="AC219" s="4" t="str">
        <f t="shared" si="115"/>
        <v>#DIV/0!</v>
      </c>
      <c r="AD219" s="4" t="str">
        <f t="shared" si="115"/>
        <v>#DIV/0!</v>
      </c>
      <c r="AE219" s="4" t="str">
        <f t="shared" si="115"/>
        <v>#DIV/0!</v>
      </c>
      <c r="AF219" s="4" t="str">
        <f t="shared" si="115"/>
        <v>#DIV/0!</v>
      </c>
      <c r="AG219" s="4" t="str">
        <f t="shared" si="115"/>
        <v>#DIV/0!</v>
      </c>
      <c r="AH219" s="4" t="str">
        <f t="shared" si="115"/>
        <v>#DIV/0!</v>
      </c>
      <c r="AI219" s="4" t="str">
        <f t="shared" si="115"/>
        <v>#DIV/0!</v>
      </c>
      <c r="AJ219" s="4" t="str">
        <f t="shared" si="115"/>
        <v>#DIV/0!</v>
      </c>
      <c r="AK219" s="4" t="str">
        <f t="shared" si="115"/>
        <v>#DIV/0!</v>
      </c>
      <c r="AL219" s="4" t="str">
        <f t="shared" si="115"/>
        <v>#DIV/0!</v>
      </c>
      <c r="AM219" s="4" t="str">
        <f t="shared" si="115"/>
        <v>#DIV/0!</v>
      </c>
      <c r="AN219" s="4" t="str">
        <f t="shared" si="115"/>
        <v>#DIV/0!</v>
      </c>
      <c r="AO219" s="4" t="str">
        <f t="shared" si="115"/>
        <v>#DIV/0!</v>
      </c>
      <c r="AP219" s="4" t="str">
        <f t="shared" si="115"/>
        <v>#DIV/0!</v>
      </c>
      <c r="AQ219" s="4" t="str">
        <f t="shared" si="115"/>
        <v>#DIV/0!</v>
      </c>
      <c r="AR219" s="4" t="str">
        <f t="shared" si="115"/>
        <v>#DIV/0!</v>
      </c>
      <c r="AS219" s="4" t="str">
        <f t="shared" si="115"/>
        <v>#DIV/0!</v>
      </c>
      <c r="AT219" s="4" t="str">
        <f t="shared" si="115"/>
        <v>#DIV/0!</v>
      </c>
      <c r="AU219" s="4" t="str">
        <f t="shared" si="115"/>
        <v>#DIV/0!</v>
      </c>
      <c r="AV219" s="4" t="str">
        <f t="shared" si="115"/>
        <v>#DIV/0!</v>
      </c>
      <c r="AW219" s="4" t="str">
        <f t="shared" si="115"/>
        <v>#DIV/0!</v>
      </c>
      <c r="AX219" s="4" t="str">
        <f t="shared" si="115"/>
        <v>#DIV/0!</v>
      </c>
      <c r="AY219" s="4" t="str">
        <f t="shared" si="115"/>
        <v>#DIV/0!</v>
      </c>
      <c r="AZ219" s="4" t="str">
        <f t="shared" si="115"/>
        <v>#DIV/0!</v>
      </c>
      <c r="BA219" s="4" t="str">
        <f t="shared" si="115"/>
        <v>#DIV/0!</v>
      </c>
      <c r="BB219" s="4" t="str">
        <f t="shared" si="115"/>
        <v>#DIV/0!</v>
      </c>
      <c r="BC219" s="4" t="str">
        <f t="shared" si="115"/>
        <v>#DIV/0!</v>
      </c>
      <c r="BD219" s="4" t="str">
        <f t="shared" si="115"/>
        <v>#DIV/0!</v>
      </c>
      <c r="BE219" s="4" t="str">
        <f t="shared" si="115"/>
        <v>#DIV/0!</v>
      </c>
      <c r="BF219" s="4" t="str">
        <f t="shared" si="115"/>
        <v>#DIV/0!</v>
      </c>
      <c r="BG219" s="4" t="str">
        <f t="shared" si="115"/>
        <v>#DIV/0!</v>
      </c>
      <c r="BH219" s="4" t="str">
        <f t="shared" si="115"/>
        <v>#DIV/0!</v>
      </c>
      <c r="BI219" s="4" t="str">
        <f t="shared" si="115"/>
        <v>#DIV/0!</v>
      </c>
      <c r="BJ219" s="4" t="str">
        <f t="shared" si="115"/>
        <v>#DIV/0!</v>
      </c>
      <c r="BK219" s="4" t="str">
        <f t="shared" si="115"/>
        <v>#DIV/0!</v>
      </c>
      <c r="BL219" s="4" t="str">
        <f t="shared" si="115"/>
        <v>#DIV/0!</v>
      </c>
      <c r="BM219" s="4" t="str">
        <f t="shared" si="115"/>
        <v>#DIV/0!</v>
      </c>
      <c r="BN219" s="4" t="str">
        <f t="shared" si="115"/>
        <v>#DIV/0!</v>
      </c>
      <c r="BO219" s="4" t="str">
        <f t="shared" si="115"/>
        <v>#DIV/0!</v>
      </c>
      <c r="BP219" s="4" t="str">
        <f t="shared" si="115"/>
        <v>#DIV/0!</v>
      </c>
      <c r="BQ219" s="4" t="str">
        <f t="shared" si="115"/>
        <v>#DIV/0!</v>
      </c>
      <c r="BR219" s="4" t="str">
        <f t="shared" si="115"/>
        <v>#DIV/0!</v>
      </c>
      <c r="BS219" s="4" t="str">
        <f t="shared" si="115"/>
        <v>#DIV/0!</v>
      </c>
      <c r="BT219" s="4" t="str">
        <f t="shared" si="115"/>
        <v>#DIV/0!</v>
      </c>
      <c r="BU219" s="4" t="str">
        <f t="shared" si="115"/>
        <v>#DIV/0!</v>
      </c>
      <c r="BV219" s="4" t="str">
        <f t="shared" si="115"/>
        <v>#DIV/0!</v>
      </c>
      <c r="BW219" s="4" t="str">
        <f t="shared" si="115"/>
        <v>#DIV/0!</v>
      </c>
      <c r="BX219" s="4" t="str">
        <f t="shared" si="115"/>
        <v>#DIV/0!</v>
      </c>
      <c r="BY219" s="4" t="str">
        <f t="shared" si="115"/>
        <v>#DIV/0!</v>
      </c>
      <c r="BZ219" s="4" t="str">
        <f t="shared" si="115"/>
        <v>#DIV/0!</v>
      </c>
      <c r="CA219" s="4" t="str">
        <f t="shared" si="115"/>
        <v>#DIV/0!</v>
      </c>
      <c r="CB219" s="4" t="str">
        <f t="shared" si="115"/>
        <v>#DIV/0!</v>
      </c>
      <c r="CC219" s="4" t="str">
        <f t="shared" si="115"/>
        <v>#DIV/0!</v>
      </c>
      <c r="CD219" s="4" t="str">
        <f t="shared" si="115"/>
        <v>#DIV/0!</v>
      </c>
      <c r="CE219" s="4" t="str">
        <f t="shared" si="115"/>
        <v>#DIV/0!</v>
      </c>
      <c r="CF219" s="4" t="str">
        <f t="shared" si="115"/>
        <v>#DIV/0!</v>
      </c>
      <c r="CG219" s="4" t="str">
        <f t="shared" si="115"/>
        <v>#DIV/0!</v>
      </c>
      <c r="CH219" s="4" t="str">
        <f t="shared" si="115"/>
        <v>#DIV/0!</v>
      </c>
      <c r="CI219" s="4" t="str">
        <f t="shared" si="115"/>
        <v>#DIV/0!</v>
      </c>
      <c r="CJ219" s="4" t="str">
        <f t="shared" si="115"/>
        <v>#DIV/0!</v>
      </c>
    </row>
    <row r="220" ht="15.75" customHeight="1">
      <c r="A220" s="15"/>
      <c r="B220" s="4" t="s">
        <v>214</v>
      </c>
      <c r="C220" s="4" t="str">
        <f t="shared" ref="C220:CJ220" si="116">C120/$E21</f>
        <v>#DIV/0!</v>
      </c>
      <c r="D220" s="4" t="str">
        <f t="shared" si="116"/>
        <v>#DIV/0!</v>
      </c>
      <c r="E220" s="4" t="str">
        <f t="shared" si="116"/>
        <v>#DIV/0!</v>
      </c>
      <c r="F220" s="4" t="str">
        <f t="shared" si="116"/>
        <v>#DIV/0!</v>
      </c>
      <c r="G220" s="4" t="str">
        <f t="shared" si="116"/>
        <v>#DIV/0!</v>
      </c>
      <c r="H220" s="4" t="str">
        <f t="shared" si="116"/>
        <v>#DIV/0!</v>
      </c>
      <c r="I220" s="4" t="str">
        <f t="shared" si="116"/>
        <v>#DIV/0!</v>
      </c>
      <c r="J220" s="4" t="str">
        <f t="shared" si="116"/>
        <v>#DIV/0!</v>
      </c>
      <c r="K220" s="4" t="str">
        <f t="shared" si="116"/>
        <v>#DIV/0!</v>
      </c>
      <c r="L220" s="4" t="str">
        <f t="shared" si="116"/>
        <v>#DIV/0!</v>
      </c>
      <c r="M220" s="4" t="str">
        <f t="shared" si="116"/>
        <v>#DIV/0!</v>
      </c>
      <c r="N220" s="4" t="str">
        <f t="shared" si="116"/>
        <v>#DIV/0!</v>
      </c>
      <c r="O220" s="4" t="str">
        <f t="shared" si="116"/>
        <v>#DIV/0!</v>
      </c>
      <c r="P220" s="4" t="str">
        <f t="shared" si="116"/>
        <v>#DIV/0!</v>
      </c>
      <c r="Q220" s="4" t="str">
        <f t="shared" si="116"/>
        <v>#DIV/0!</v>
      </c>
      <c r="R220" s="4" t="str">
        <f t="shared" si="116"/>
        <v>#DIV/0!</v>
      </c>
      <c r="S220" s="4" t="str">
        <f t="shared" si="116"/>
        <v>#DIV/0!</v>
      </c>
      <c r="T220" s="4" t="str">
        <f t="shared" si="116"/>
        <v>#DIV/0!</v>
      </c>
      <c r="U220" s="4" t="str">
        <f t="shared" si="116"/>
        <v>#DIV/0!</v>
      </c>
      <c r="V220" s="4" t="str">
        <f t="shared" si="116"/>
        <v>#DIV/0!</v>
      </c>
      <c r="W220" s="4" t="str">
        <f t="shared" si="116"/>
        <v>#DIV/0!</v>
      </c>
      <c r="X220" s="4" t="str">
        <f t="shared" si="116"/>
        <v>#DIV/0!</v>
      </c>
      <c r="Y220" s="4" t="str">
        <f t="shared" si="116"/>
        <v>#DIV/0!</v>
      </c>
      <c r="Z220" s="4" t="str">
        <f t="shared" si="116"/>
        <v>#DIV/0!</v>
      </c>
      <c r="AA220" s="4" t="str">
        <f t="shared" si="116"/>
        <v>#DIV/0!</v>
      </c>
      <c r="AB220" s="4" t="str">
        <f t="shared" si="116"/>
        <v>#DIV/0!</v>
      </c>
      <c r="AC220" s="4" t="str">
        <f t="shared" si="116"/>
        <v>#DIV/0!</v>
      </c>
      <c r="AD220" s="4" t="str">
        <f t="shared" si="116"/>
        <v>#DIV/0!</v>
      </c>
      <c r="AE220" s="4" t="str">
        <f t="shared" si="116"/>
        <v>#DIV/0!</v>
      </c>
      <c r="AF220" s="4" t="str">
        <f t="shared" si="116"/>
        <v>#DIV/0!</v>
      </c>
      <c r="AG220" s="4" t="str">
        <f t="shared" si="116"/>
        <v>#DIV/0!</v>
      </c>
      <c r="AH220" s="4" t="str">
        <f t="shared" si="116"/>
        <v>#DIV/0!</v>
      </c>
      <c r="AI220" s="4" t="str">
        <f t="shared" si="116"/>
        <v>#DIV/0!</v>
      </c>
      <c r="AJ220" s="4" t="str">
        <f t="shared" si="116"/>
        <v>#DIV/0!</v>
      </c>
      <c r="AK220" s="4" t="str">
        <f t="shared" si="116"/>
        <v>#DIV/0!</v>
      </c>
      <c r="AL220" s="4" t="str">
        <f t="shared" si="116"/>
        <v>#DIV/0!</v>
      </c>
      <c r="AM220" s="4" t="str">
        <f t="shared" si="116"/>
        <v>#DIV/0!</v>
      </c>
      <c r="AN220" s="4" t="str">
        <f t="shared" si="116"/>
        <v>#DIV/0!</v>
      </c>
      <c r="AO220" s="4" t="str">
        <f t="shared" si="116"/>
        <v>#DIV/0!</v>
      </c>
      <c r="AP220" s="4" t="str">
        <f t="shared" si="116"/>
        <v>#DIV/0!</v>
      </c>
      <c r="AQ220" s="4" t="str">
        <f t="shared" si="116"/>
        <v>#DIV/0!</v>
      </c>
      <c r="AR220" s="4" t="str">
        <f t="shared" si="116"/>
        <v>#DIV/0!</v>
      </c>
      <c r="AS220" s="4" t="str">
        <f t="shared" si="116"/>
        <v>#DIV/0!</v>
      </c>
      <c r="AT220" s="4" t="str">
        <f t="shared" si="116"/>
        <v>#DIV/0!</v>
      </c>
      <c r="AU220" s="4" t="str">
        <f t="shared" si="116"/>
        <v>#DIV/0!</v>
      </c>
      <c r="AV220" s="4" t="str">
        <f t="shared" si="116"/>
        <v>#DIV/0!</v>
      </c>
      <c r="AW220" s="4" t="str">
        <f t="shared" si="116"/>
        <v>#DIV/0!</v>
      </c>
      <c r="AX220" s="4" t="str">
        <f t="shared" si="116"/>
        <v>#DIV/0!</v>
      </c>
      <c r="AY220" s="4" t="str">
        <f t="shared" si="116"/>
        <v>#DIV/0!</v>
      </c>
      <c r="AZ220" s="4" t="str">
        <f t="shared" si="116"/>
        <v>#DIV/0!</v>
      </c>
      <c r="BA220" s="4" t="str">
        <f t="shared" si="116"/>
        <v>#DIV/0!</v>
      </c>
      <c r="BB220" s="4" t="str">
        <f t="shared" si="116"/>
        <v>#DIV/0!</v>
      </c>
      <c r="BC220" s="4" t="str">
        <f t="shared" si="116"/>
        <v>#DIV/0!</v>
      </c>
      <c r="BD220" s="4" t="str">
        <f t="shared" si="116"/>
        <v>#DIV/0!</v>
      </c>
      <c r="BE220" s="4" t="str">
        <f t="shared" si="116"/>
        <v>#DIV/0!</v>
      </c>
      <c r="BF220" s="4" t="str">
        <f t="shared" si="116"/>
        <v>#DIV/0!</v>
      </c>
      <c r="BG220" s="4" t="str">
        <f t="shared" si="116"/>
        <v>#DIV/0!</v>
      </c>
      <c r="BH220" s="4" t="str">
        <f t="shared" si="116"/>
        <v>#DIV/0!</v>
      </c>
      <c r="BI220" s="4" t="str">
        <f t="shared" si="116"/>
        <v>#DIV/0!</v>
      </c>
      <c r="BJ220" s="4" t="str">
        <f t="shared" si="116"/>
        <v>#DIV/0!</v>
      </c>
      <c r="BK220" s="4" t="str">
        <f t="shared" si="116"/>
        <v>#DIV/0!</v>
      </c>
      <c r="BL220" s="4" t="str">
        <f t="shared" si="116"/>
        <v>#DIV/0!</v>
      </c>
      <c r="BM220" s="4" t="str">
        <f t="shared" si="116"/>
        <v>#DIV/0!</v>
      </c>
      <c r="BN220" s="4" t="str">
        <f t="shared" si="116"/>
        <v>#DIV/0!</v>
      </c>
      <c r="BO220" s="4" t="str">
        <f t="shared" si="116"/>
        <v>#DIV/0!</v>
      </c>
      <c r="BP220" s="4" t="str">
        <f t="shared" si="116"/>
        <v>#DIV/0!</v>
      </c>
      <c r="BQ220" s="4" t="str">
        <f t="shared" si="116"/>
        <v>#DIV/0!</v>
      </c>
      <c r="BR220" s="4" t="str">
        <f t="shared" si="116"/>
        <v>#DIV/0!</v>
      </c>
      <c r="BS220" s="4" t="str">
        <f t="shared" si="116"/>
        <v>#DIV/0!</v>
      </c>
      <c r="BT220" s="4" t="str">
        <f t="shared" si="116"/>
        <v>#DIV/0!</v>
      </c>
      <c r="BU220" s="4" t="str">
        <f t="shared" si="116"/>
        <v>#DIV/0!</v>
      </c>
      <c r="BV220" s="4" t="str">
        <f t="shared" si="116"/>
        <v>#DIV/0!</v>
      </c>
      <c r="BW220" s="4" t="str">
        <f t="shared" si="116"/>
        <v>#DIV/0!</v>
      </c>
      <c r="BX220" s="4" t="str">
        <f t="shared" si="116"/>
        <v>#DIV/0!</v>
      </c>
      <c r="BY220" s="4" t="str">
        <f t="shared" si="116"/>
        <v>#DIV/0!</v>
      </c>
      <c r="BZ220" s="4" t="str">
        <f t="shared" si="116"/>
        <v>#DIV/0!</v>
      </c>
      <c r="CA220" s="4" t="str">
        <f t="shared" si="116"/>
        <v>#DIV/0!</v>
      </c>
      <c r="CB220" s="4" t="str">
        <f t="shared" si="116"/>
        <v>#DIV/0!</v>
      </c>
      <c r="CC220" s="4" t="str">
        <f t="shared" si="116"/>
        <v>#DIV/0!</v>
      </c>
      <c r="CD220" s="4" t="str">
        <f t="shared" si="116"/>
        <v>#DIV/0!</v>
      </c>
      <c r="CE220" s="4" t="str">
        <f t="shared" si="116"/>
        <v>#DIV/0!</v>
      </c>
      <c r="CF220" s="4" t="str">
        <f t="shared" si="116"/>
        <v>#DIV/0!</v>
      </c>
      <c r="CG220" s="4" t="str">
        <f t="shared" si="116"/>
        <v>#DIV/0!</v>
      </c>
      <c r="CH220" s="4" t="str">
        <f t="shared" si="116"/>
        <v>#DIV/0!</v>
      </c>
      <c r="CI220" s="4" t="str">
        <f t="shared" si="116"/>
        <v>#DIV/0!</v>
      </c>
      <c r="CJ220" s="4" t="str">
        <f t="shared" si="116"/>
        <v>#DIV/0!</v>
      </c>
    </row>
    <row r="221" ht="15.75" customHeight="1">
      <c r="A221" s="15"/>
      <c r="B221" s="4" t="s">
        <v>215</v>
      </c>
      <c r="C221" s="4" t="str">
        <f t="shared" ref="C221:CJ221" si="117">C121/$E22</f>
        <v>#DIV/0!</v>
      </c>
      <c r="D221" s="4" t="str">
        <f t="shared" si="117"/>
        <v>#DIV/0!</v>
      </c>
      <c r="E221" s="4" t="str">
        <f t="shared" si="117"/>
        <v>#DIV/0!</v>
      </c>
      <c r="F221" s="4" t="str">
        <f t="shared" si="117"/>
        <v>#DIV/0!</v>
      </c>
      <c r="G221" s="4" t="str">
        <f t="shared" si="117"/>
        <v>#DIV/0!</v>
      </c>
      <c r="H221" s="4" t="str">
        <f t="shared" si="117"/>
        <v>#DIV/0!</v>
      </c>
      <c r="I221" s="4" t="str">
        <f t="shared" si="117"/>
        <v>#DIV/0!</v>
      </c>
      <c r="J221" s="4" t="str">
        <f t="shared" si="117"/>
        <v>#DIV/0!</v>
      </c>
      <c r="K221" s="4" t="str">
        <f t="shared" si="117"/>
        <v>#DIV/0!</v>
      </c>
      <c r="L221" s="4" t="str">
        <f t="shared" si="117"/>
        <v>#DIV/0!</v>
      </c>
      <c r="M221" s="4" t="str">
        <f t="shared" si="117"/>
        <v>#DIV/0!</v>
      </c>
      <c r="N221" s="4" t="str">
        <f t="shared" si="117"/>
        <v>#DIV/0!</v>
      </c>
      <c r="O221" s="4" t="str">
        <f t="shared" si="117"/>
        <v>#DIV/0!</v>
      </c>
      <c r="P221" s="4" t="str">
        <f t="shared" si="117"/>
        <v>#DIV/0!</v>
      </c>
      <c r="Q221" s="4" t="str">
        <f t="shared" si="117"/>
        <v>#DIV/0!</v>
      </c>
      <c r="R221" s="4" t="str">
        <f t="shared" si="117"/>
        <v>#DIV/0!</v>
      </c>
      <c r="S221" s="4" t="str">
        <f t="shared" si="117"/>
        <v>#DIV/0!</v>
      </c>
      <c r="T221" s="4" t="str">
        <f t="shared" si="117"/>
        <v>#DIV/0!</v>
      </c>
      <c r="U221" s="4" t="str">
        <f t="shared" si="117"/>
        <v>#DIV/0!</v>
      </c>
      <c r="V221" s="4" t="str">
        <f t="shared" si="117"/>
        <v>#DIV/0!</v>
      </c>
      <c r="W221" s="4" t="str">
        <f t="shared" si="117"/>
        <v>#DIV/0!</v>
      </c>
      <c r="X221" s="4" t="str">
        <f t="shared" si="117"/>
        <v>#DIV/0!</v>
      </c>
      <c r="Y221" s="4" t="str">
        <f t="shared" si="117"/>
        <v>#DIV/0!</v>
      </c>
      <c r="Z221" s="4" t="str">
        <f t="shared" si="117"/>
        <v>#DIV/0!</v>
      </c>
      <c r="AA221" s="4" t="str">
        <f t="shared" si="117"/>
        <v>#DIV/0!</v>
      </c>
      <c r="AB221" s="4" t="str">
        <f t="shared" si="117"/>
        <v>#DIV/0!</v>
      </c>
      <c r="AC221" s="4" t="str">
        <f t="shared" si="117"/>
        <v>#DIV/0!</v>
      </c>
      <c r="AD221" s="4" t="str">
        <f t="shared" si="117"/>
        <v>#DIV/0!</v>
      </c>
      <c r="AE221" s="4" t="str">
        <f t="shared" si="117"/>
        <v>#DIV/0!</v>
      </c>
      <c r="AF221" s="4" t="str">
        <f t="shared" si="117"/>
        <v>#DIV/0!</v>
      </c>
      <c r="AG221" s="4" t="str">
        <f t="shared" si="117"/>
        <v>#DIV/0!</v>
      </c>
      <c r="AH221" s="4" t="str">
        <f t="shared" si="117"/>
        <v>#DIV/0!</v>
      </c>
      <c r="AI221" s="4" t="str">
        <f t="shared" si="117"/>
        <v>#DIV/0!</v>
      </c>
      <c r="AJ221" s="4" t="str">
        <f t="shared" si="117"/>
        <v>#DIV/0!</v>
      </c>
      <c r="AK221" s="4" t="str">
        <f t="shared" si="117"/>
        <v>#DIV/0!</v>
      </c>
      <c r="AL221" s="4" t="str">
        <f t="shared" si="117"/>
        <v>#DIV/0!</v>
      </c>
      <c r="AM221" s="4" t="str">
        <f t="shared" si="117"/>
        <v>#DIV/0!</v>
      </c>
      <c r="AN221" s="4" t="str">
        <f t="shared" si="117"/>
        <v>#DIV/0!</v>
      </c>
      <c r="AO221" s="4" t="str">
        <f t="shared" si="117"/>
        <v>#DIV/0!</v>
      </c>
      <c r="AP221" s="4" t="str">
        <f t="shared" si="117"/>
        <v>#DIV/0!</v>
      </c>
      <c r="AQ221" s="4" t="str">
        <f t="shared" si="117"/>
        <v>#DIV/0!</v>
      </c>
      <c r="AR221" s="4" t="str">
        <f t="shared" si="117"/>
        <v>#DIV/0!</v>
      </c>
      <c r="AS221" s="4" t="str">
        <f t="shared" si="117"/>
        <v>#DIV/0!</v>
      </c>
      <c r="AT221" s="4" t="str">
        <f t="shared" si="117"/>
        <v>#DIV/0!</v>
      </c>
      <c r="AU221" s="4" t="str">
        <f t="shared" si="117"/>
        <v>#DIV/0!</v>
      </c>
      <c r="AV221" s="4" t="str">
        <f t="shared" si="117"/>
        <v>#DIV/0!</v>
      </c>
      <c r="AW221" s="4" t="str">
        <f t="shared" si="117"/>
        <v>#DIV/0!</v>
      </c>
      <c r="AX221" s="4" t="str">
        <f t="shared" si="117"/>
        <v>#DIV/0!</v>
      </c>
      <c r="AY221" s="4" t="str">
        <f t="shared" si="117"/>
        <v>#DIV/0!</v>
      </c>
      <c r="AZ221" s="4" t="str">
        <f t="shared" si="117"/>
        <v>#DIV/0!</v>
      </c>
      <c r="BA221" s="4" t="str">
        <f t="shared" si="117"/>
        <v>#DIV/0!</v>
      </c>
      <c r="BB221" s="4" t="str">
        <f t="shared" si="117"/>
        <v>#DIV/0!</v>
      </c>
      <c r="BC221" s="4" t="str">
        <f t="shared" si="117"/>
        <v>#DIV/0!</v>
      </c>
      <c r="BD221" s="4" t="str">
        <f t="shared" si="117"/>
        <v>#DIV/0!</v>
      </c>
      <c r="BE221" s="4" t="str">
        <f t="shared" si="117"/>
        <v>#DIV/0!</v>
      </c>
      <c r="BF221" s="4" t="str">
        <f t="shared" si="117"/>
        <v>#DIV/0!</v>
      </c>
      <c r="BG221" s="4" t="str">
        <f t="shared" si="117"/>
        <v>#DIV/0!</v>
      </c>
      <c r="BH221" s="4" t="str">
        <f t="shared" si="117"/>
        <v>#DIV/0!</v>
      </c>
      <c r="BI221" s="4" t="str">
        <f t="shared" si="117"/>
        <v>#DIV/0!</v>
      </c>
      <c r="BJ221" s="4" t="str">
        <f t="shared" si="117"/>
        <v>#DIV/0!</v>
      </c>
      <c r="BK221" s="4" t="str">
        <f t="shared" si="117"/>
        <v>#DIV/0!</v>
      </c>
      <c r="BL221" s="4" t="str">
        <f t="shared" si="117"/>
        <v>#DIV/0!</v>
      </c>
      <c r="BM221" s="4" t="str">
        <f t="shared" si="117"/>
        <v>#DIV/0!</v>
      </c>
      <c r="BN221" s="4" t="str">
        <f t="shared" si="117"/>
        <v>#DIV/0!</v>
      </c>
      <c r="BO221" s="4" t="str">
        <f t="shared" si="117"/>
        <v>#DIV/0!</v>
      </c>
      <c r="BP221" s="4" t="str">
        <f t="shared" si="117"/>
        <v>#DIV/0!</v>
      </c>
      <c r="BQ221" s="4" t="str">
        <f t="shared" si="117"/>
        <v>#DIV/0!</v>
      </c>
      <c r="BR221" s="4" t="str">
        <f t="shared" si="117"/>
        <v>#DIV/0!</v>
      </c>
      <c r="BS221" s="4" t="str">
        <f t="shared" si="117"/>
        <v>#DIV/0!</v>
      </c>
      <c r="BT221" s="4" t="str">
        <f t="shared" si="117"/>
        <v>#DIV/0!</v>
      </c>
      <c r="BU221" s="4" t="str">
        <f t="shared" si="117"/>
        <v>#DIV/0!</v>
      </c>
      <c r="BV221" s="4" t="str">
        <f t="shared" si="117"/>
        <v>#DIV/0!</v>
      </c>
      <c r="BW221" s="4" t="str">
        <f t="shared" si="117"/>
        <v>#DIV/0!</v>
      </c>
      <c r="BX221" s="4" t="str">
        <f t="shared" si="117"/>
        <v>#DIV/0!</v>
      </c>
      <c r="BY221" s="4" t="str">
        <f t="shared" si="117"/>
        <v>#DIV/0!</v>
      </c>
      <c r="BZ221" s="4" t="str">
        <f t="shared" si="117"/>
        <v>#DIV/0!</v>
      </c>
      <c r="CA221" s="4" t="str">
        <f t="shared" si="117"/>
        <v>#DIV/0!</v>
      </c>
      <c r="CB221" s="4" t="str">
        <f t="shared" si="117"/>
        <v>#DIV/0!</v>
      </c>
      <c r="CC221" s="4" t="str">
        <f t="shared" si="117"/>
        <v>#DIV/0!</v>
      </c>
      <c r="CD221" s="4" t="str">
        <f t="shared" si="117"/>
        <v>#DIV/0!</v>
      </c>
      <c r="CE221" s="4" t="str">
        <f t="shared" si="117"/>
        <v>#DIV/0!</v>
      </c>
      <c r="CF221" s="4" t="str">
        <f t="shared" si="117"/>
        <v>#DIV/0!</v>
      </c>
      <c r="CG221" s="4" t="str">
        <f t="shared" si="117"/>
        <v>#DIV/0!</v>
      </c>
      <c r="CH221" s="4" t="str">
        <f t="shared" si="117"/>
        <v>#DIV/0!</v>
      </c>
      <c r="CI221" s="4" t="str">
        <f t="shared" si="117"/>
        <v>#DIV/0!</v>
      </c>
      <c r="CJ221" s="4" t="str">
        <f t="shared" si="117"/>
        <v>#DIV/0!</v>
      </c>
    </row>
    <row r="222" ht="15.75" customHeight="1">
      <c r="A222" s="15"/>
      <c r="B222" s="4" t="s">
        <v>216</v>
      </c>
      <c r="C222" s="4" t="str">
        <f t="shared" ref="C222:CJ222" si="118">C122/$E23</f>
        <v>#DIV/0!</v>
      </c>
      <c r="D222" s="4" t="str">
        <f t="shared" si="118"/>
        <v>#DIV/0!</v>
      </c>
      <c r="E222" s="4" t="str">
        <f t="shared" si="118"/>
        <v>#DIV/0!</v>
      </c>
      <c r="F222" s="4" t="str">
        <f t="shared" si="118"/>
        <v>#DIV/0!</v>
      </c>
      <c r="G222" s="4" t="str">
        <f t="shared" si="118"/>
        <v>#DIV/0!</v>
      </c>
      <c r="H222" s="4" t="str">
        <f t="shared" si="118"/>
        <v>#DIV/0!</v>
      </c>
      <c r="I222" s="4" t="str">
        <f t="shared" si="118"/>
        <v>#DIV/0!</v>
      </c>
      <c r="J222" s="4" t="str">
        <f t="shared" si="118"/>
        <v>#DIV/0!</v>
      </c>
      <c r="K222" s="4" t="str">
        <f t="shared" si="118"/>
        <v>#DIV/0!</v>
      </c>
      <c r="L222" s="4" t="str">
        <f t="shared" si="118"/>
        <v>#DIV/0!</v>
      </c>
      <c r="M222" s="4" t="str">
        <f t="shared" si="118"/>
        <v>#DIV/0!</v>
      </c>
      <c r="N222" s="4" t="str">
        <f t="shared" si="118"/>
        <v>#DIV/0!</v>
      </c>
      <c r="O222" s="4" t="str">
        <f t="shared" si="118"/>
        <v>#DIV/0!</v>
      </c>
      <c r="P222" s="4" t="str">
        <f t="shared" si="118"/>
        <v>#DIV/0!</v>
      </c>
      <c r="Q222" s="4" t="str">
        <f t="shared" si="118"/>
        <v>#DIV/0!</v>
      </c>
      <c r="R222" s="4" t="str">
        <f t="shared" si="118"/>
        <v>#DIV/0!</v>
      </c>
      <c r="S222" s="4" t="str">
        <f t="shared" si="118"/>
        <v>#DIV/0!</v>
      </c>
      <c r="T222" s="4" t="str">
        <f t="shared" si="118"/>
        <v>#DIV/0!</v>
      </c>
      <c r="U222" s="4" t="str">
        <f t="shared" si="118"/>
        <v>#DIV/0!</v>
      </c>
      <c r="V222" s="4" t="str">
        <f t="shared" si="118"/>
        <v>#DIV/0!</v>
      </c>
      <c r="W222" s="4" t="str">
        <f t="shared" si="118"/>
        <v>#DIV/0!</v>
      </c>
      <c r="X222" s="4" t="str">
        <f t="shared" si="118"/>
        <v>#DIV/0!</v>
      </c>
      <c r="Y222" s="4" t="str">
        <f t="shared" si="118"/>
        <v>#DIV/0!</v>
      </c>
      <c r="Z222" s="4" t="str">
        <f t="shared" si="118"/>
        <v>#DIV/0!</v>
      </c>
      <c r="AA222" s="4" t="str">
        <f t="shared" si="118"/>
        <v>#DIV/0!</v>
      </c>
      <c r="AB222" s="4" t="str">
        <f t="shared" si="118"/>
        <v>#DIV/0!</v>
      </c>
      <c r="AC222" s="4" t="str">
        <f t="shared" si="118"/>
        <v>#DIV/0!</v>
      </c>
      <c r="AD222" s="4" t="str">
        <f t="shared" si="118"/>
        <v>#DIV/0!</v>
      </c>
      <c r="AE222" s="4" t="str">
        <f t="shared" si="118"/>
        <v>#DIV/0!</v>
      </c>
      <c r="AF222" s="4" t="str">
        <f t="shared" si="118"/>
        <v>#DIV/0!</v>
      </c>
      <c r="AG222" s="4" t="str">
        <f t="shared" si="118"/>
        <v>#DIV/0!</v>
      </c>
      <c r="AH222" s="4" t="str">
        <f t="shared" si="118"/>
        <v>#DIV/0!</v>
      </c>
      <c r="AI222" s="4" t="str">
        <f t="shared" si="118"/>
        <v>#DIV/0!</v>
      </c>
      <c r="AJ222" s="4" t="str">
        <f t="shared" si="118"/>
        <v>#DIV/0!</v>
      </c>
      <c r="AK222" s="4" t="str">
        <f t="shared" si="118"/>
        <v>#DIV/0!</v>
      </c>
      <c r="AL222" s="4" t="str">
        <f t="shared" si="118"/>
        <v>#DIV/0!</v>
      </c>
      <c r="AM222" s="4" t="str">
        <f t="shared" si="118"/>
        <v>#DIV/0!</v>
      </c>
      <c r="AN222" s="4" t="str">
        <f t="shared" si="118"/>
        <v>#DIV/0!</v>
      </c>
      <c r="AO222" s="4" t="str">
        <f t="shared" si="118"/>
        <v>#DIV/0!</v>
      </c>
      <c r="AP222" s="4" t="str">
        <f t="shared" si="118"/>
        <v>#DIV/0!</v>
      </c>
      <c r="AQ222" s="4" t="str">
        <f t="shared" si="118"/>
        <v>#DIV/0!</v>
      </c>
      <c r="AR222" s="4" t="str">
        <f t="shared" si="118"/>
        <v>#DIV/0!</v>
      </c>
      <c r="AS222" s="4" t="str">
        <f t="shared" si="118"/>
        <v>#DIV/0!</v>
      </c>
      <c r="AT222" s="4" t="str">
        <f t="shared" si="118"/>
        <v>#DIV/0!</v>
      </c>
      <c r="AU222" s="4" t="str">
        <f t="shared" si="118"/>
        <v>#DIV/0!</v>
      </c>
      <c r="AV222" s="4" t="str">
        <f t="shared" si="118"/>
        <v>#DIV/0!</v>
      </c>
      <c r="AW222" s="4" t="str">
        <f t="shared" si="118"/>
        <v>#DIV/0!</v>
      </c>
      <c r="AX222" s="4" t="str">
        <f t="shared" si="118"/>
        <v>#DIV/0!</v>
      </c>
      <c r="AY222" s="4" t="str">
        <f t="shared" si="118"/>
        <v>#DIV/0!</v>
      </c>
      <c r="AZ222" s="4" t="str">
        <f t="shared" si="118"/>
        <v>#DIV/0!</v>
      </c>
      <c r="BA222" s="4" t="str">
        <f t="shared" si="118"/>
        <v>#DIV/0!</v>
      </c>
      <c r="BB222" s="4" t="str">
        <f t="shared" si="118"/>
        <v>#DIV/0!</v>
      </c>
      <c r="BC222" s="4" t="str">
        <f t="shared" si="118"/>
        <v>#DIV/0!</v>
      </c>
      <c r="BD222" s="4" t="str">
        <f t="shared" si="118"/>
        <v>#DIV/0!</v>
      </c>
      <c r="BE222" s="4" t="str">
        <f t="shared" si="118"/>
        <v>#DIV/0!</v>
      </c>
      <c r="BF222" s="4" t="str">
        <f t="shared" si="118"/>
        <v>#DIV/0!</v>
      </c>
      <c r="BG222" s="4" t="str">
        <f t="shared" si="118"/>
        <v>#DIV/0!</v>
      </c>
      <c r="BH222" s="4" t="str">
        <f t="shared" si="118"/>
        <v>#DIV/0!</v>
      </c>
      <c r="BI222" s="4" t="str">
        <f t="shared" si="118"/>
        <v>#DIV/0!</v>
      </c>
      <c r="BJ222" s="4" t="str">
        <f t="shared" si="118"/>
        <v>#DIV/0!</v>
      </c>
      <c r="BK222" s="4" t="str">
        <f t="shared" si="118"/>
        <v>#DIV/0!</v>
      </c>
      <c r="BL222" s="4" t="str">
        <f t="shared" si="118"/>
        <v>#DIV/0!</v>
      </c>
      <c r="BM222" s="4" t="str">
        <f t="shared" si="118"/>
        <v>#DIV/0!</v>
      </c>
      <c r="BN222" s="4" t="str">
        <f t="shared" si="118"/>
        <v>#DIV/0!</v>
      </c>
      <c r="BO222" s="4" t="str">
        <f t="shared" si="118"/>
        <v>#DIV/0!</v>
      </c>
      <c r="BP222" s="4" t="str">
        <f t="shared" si="118"/>
        <v>#DIV/0!</v>
      </c>
      <c r="BQ222" s="4" t="str">
        <f t="shared" si="118"/>
        <v>#DIV/0!</v>
      </c>
      <c r="BR222" s="4" t="str">
        <f t="shared" si="118"/>
        <v>#DIV/0!</v>
      </c>
      <c r="BS222" s="4" t="str">
        <f t="shared" si="118"/>
        <v>#DIV/0!</v>
      </c>
      <c r="BT222" s="4" t="str">
        <f t="shared" si="118"/>
        <v>#DIV/0!</v>
      </c>
      <c r="BU222" s="4" t="str">
        <f t="shared" si="118"/>
        <v>#DIV/0!</v>
      </c>
      <c r="BV222" s="4" t="str">
        <f t="shared" si="118"/>
        <v>#DIV/0!</v>
      </c>
      <c r="BW222" s="4" t="str">
        <f t="shared" si="118"/>
        <v>#DIV/0!</v>
      </c>
      <c r="BX222" s="4" t="str">
        <f t="shared" si="118"/>
        <v>#DIV/0!</v>
      </c>
      <c r="BY222" s="4" t="str">
        <f t="shared" si="118"/>
        <v>#DIV/0!</v>
      </c>
      <c r="BZ222" s="4" t="str">
        <f t="shared" si="118"/>
        <v>#DIV/0!</v>
      </c>
      <c r="CA222" s="4" t="str">
        <f t="shared" si="118"/>
        <v>#DIV/0!</v>
      </c>
      <c r="CB222" s="4" t="str">
        <f t="shared" si="118"/>
        <v>#DIV/0!</v>
      </c>
      <c r="CC222" s="4" t="str">
        <f t="shared" si="118"/>
        <v>#DIV/0!</v>
      </c>
      <c r="CD222" s="4" t="str">
        <f t="shared" si="118"/>
        <v>#DIV/0!</v>
      </c>
      <c r="CE222" s="4" t="str">
        <f t="shared" si="118"/>
        <v>#DIV/0!</v>
      </c>
      <c r="CF222" s="4" t="str">
        <f t="shared" si="118"/>
        <v>#DIV/0!</v>
      </c>
      <c r="CG222" s="4" t="str">
        <f t="shared" si="118"/>
        <v>#DIV/0!</v>
      </c>
      <c r="CH222" s="4" t="str">
        <f t="shared" si="118"/>
        <v>#DIV/0!</v>
      </c>
      <c r="CI222" s="4" t="str">
        <f t="shared" si="118"/>
        <v>#DIV/0!</v>
      </c>
      <c r="CJ222" s="4" t="str">
        <f t="shared" si="118"/>
        <v>#DIV/0!</v>
      </c>
    </row>
    <row r="223" ht="15.75" customHeight="1">
      <c r="A223" s="15"/>
      <c r="B223" s="4" t="s">
        <v>217</v>
      </c>
      <c r="C223" s="4" t="str">
        <f t="shared" ref="C223:CJ223" si="119">C123/$E24</f>
        <v>#DIV/0!</v>
      </c>
      <c r="D223" s="4" t="str">
        <f t="shared" si="119"/>
        <v>#DIV/0!</v>
      </c>
      <c r="E223" s="4" t="str">
        <f t="shared" si="119"/>
        <v>#DIV/0!</v>
      </c>
      <c r="F223" s="4" t="str">
        <f t="shared" si="119"/>
        <v>#DIV/0!</v>
      </c>
      <c r="G223" s="4" t="str">
        <f t="shared" si="119"/>
        <v>#DIV/0!</v>
      </c>
      <c r="H223" s="4" t="str">
        <f t="shared" si="119"/>
        <v>#DIV/0!</v>
      </c>
      <c r="I223" s="4" t="str">
        <f t="shared" si="119"/>
        <v>#DIV/0!</v>
      </c>
      <c r="J223" s="4" t="str">
        <f t="shared" si="119"/>
        <v>#DIV/0!</v>
      </c>
      <c r="K223" s="4" t="str">
        <f t="shared" si="119"/>
        <v>#DIV/0!</v>
      </c>
      <c r="L223" s="4" t="str">
        <f t="shared" si="119"/>
        <v>#DIV/0!</v>
      </c>
      <c r="M223" s="4" t="str">
        <f t="shared" si="119"/>
        <v>#DIV/0!</v>
      </c>
      <c r="N223" s="4" t="str">
        <f t="shared" si="119"/>
        <v>#DIV/0!</v>
      </c>
      <c r="O223" s="4" t="str">
        <f t="shared" si="119"/>
        <v>#DIV/0!</v>
      </c>
      <c r="P223" s="4" t="str">
        <f t="shared" si="119"/>
        <v>#DIV/0!</v>
      </c>
      <c r="Q223" s="4" t="str">
        <f t="shared" si="119"/>
        <v>#DIV/0!</v>
      </c>
      <c r="R223" s="4" t="str">
        <f t="shared" si="119"/>
        <v>#DIV/0!</v>
      </c>
      <c r="S223" s="4" t="str">
        <f t="shared" si="119"/>
        <v>#DIV/0!</v>
      </c>
      <c r="T223" s="4" t="str">
        <f t="shared" si="119"/>
        <v>#DIV/0!</v>
      </c>
      <c r="U223" s="4" t="str">
        <f t="shared" si="119"/>
        <v>#DIV/0!</v>
      </c>
      <c r="V223" s="4" t="str">
        <f t="shared" si="119"/>
        <v>#DIV/0!</v>
      </c>
      <c r="W223" s="4" t="str">
        <f t="shared" si="119"/>
        <v>#DIV/0!</v>
      </c>
      <c r="X223" s="4" t="str">
        <f t="shared" si="119"/>
        <v>#DIV/0!</v>
      </c>
      <c r="Y223" s="4" t="str">
        <f t="shared" si="119"/>
        <v>#DIV/0!</v>
      </c>
      <c r="Z223" s="4" t="str">
        <f t="shared" si="119"/>
        <v>#DIV/0!</v>
      </c>
      <c r="AA223" s="4" t="str">
        <f t="shared" si="119"/>
        <v>#DIV/0!</v>
      </c>
      <c r="AB223" s="4" t="str">
        <f t="shared" si="119"/>
        <v>#DIV/0!</v>
      </c>
      <c r="AC223" s="4" t="str">
        <f t="shared" si="119"/>
        <v>#DIV/0!</v>
      </c>
      <c r="AD223" s="4" t="str">
        <f t="shared" si="119"/>
        <v>#DIV/0!</v>
      </c>
      <c r="AE223" s="4" t="str">
        <f t="shared" si="119"/>
        <v>#DIV/0!</v>
      </c>
      <c r="AF223" s="4" t="str">
        <f t="shared" si="119"/>
        <v>#DIV/0!</v>
      </c>
      <c r="AG223" s="4" t="str">
        <f t="shared" si="119"/>
        <v>#DIV/0!</v>
      </c>
      <c r="AH223" s="4" t="str">
        <f t="shared" si="119"/>
        <v>#DIV/0!</v>
      </c>
      <c r="AI223" s="4" t="str">
        <f t="shared" si="119"/>
        <v>#DIV/0!</v>
      </c>
      <c r="AJ223" s="4" t="str">
        <f t="shared" si="119"/>
        <v>#DIV/0!</v>
      </c>
      <c r="AK223" s="4" t="str">
        <f t="shared" si="119"/>
        <v>#DIV/0!</v>
      </c>
      <c r="AL223" s="4" t="str">
        <f t="shared" si="119"/>
        <v>#DIV/0!</v>
      </c>
      <c r="AM223" s="4" t="str">
        <f t="shared" si="119"/>
        <v>#DIV/0!</v>
      </c>
      <c r="AN223" s="4" t="str">
        <f t="shared" si="119"/>
        <v>#DIV/0!</v>
      </c>
      <c r="AO223" s="4" t="str">
        <f t="shared" si="119"/>
        <v>#DIV/0!</v>
      </c>
      <c r="AP223" s="4" t="str">
        <f t="shared" si="119"/>
        <v>#DIV/0!</v>
      </c>
      <c r="AQ223" s="4" t="str">
        <f t="shared" si="119"/>
        <v>#DIV/0!</v>
      </c>
      <c r="AR223" s="4" t="str">
        <f t="shared" si="119"/>
        <v>#DIV/0!</v>
      </c>
      <c r="AS223" s="4" t="str">
        <f t="shared" si="119"/>
        <v>#DIV/0!</v>
      </c>
      <c r="AT223" s="4" t="str">
        <f t="shared" si="119"/>
        <v>#DIV/0!</v>
      </c>
      <c r="AU223" s="4" t="str">
        <f t="shared" si="119"/>
        <v>#DIV/0!</v>
      </c>
      <c r="AV223" s="4" t="str">
        <f t="shared" si="119"/>
        <v>#DIV/0!</v>
      </c>
      <c r="AW223" s="4" t="str">
        <f t="shared" si="119"/>
        <v>#DIV/0!</v>
      </c>
      <c r="AX223" s="4" t="str">
        <f t="shared" si="119"/>
        <v>#DIV/0!</v>
      </c>
      <c r="AY223" s="4" t="str">
        <f t="shared" si="119"/>
        <v>#DIV/0!</v>
      </c>
      <c r="AZ223" s="4" t="str">
        <f t="shared" si="119"/>
        <v>#DIV/0!</v>
      </c>
      <c r="BA223" s="4" t="str">
        <f t="shared" si="119"/>
        <v>#DIV/0!</v>
      </c>
      <c r="BB223" s="4" t="str">
        <f t="shared" si="119"/>
        <v>#DIV/0!</v>
      </c>
      <c r="BC223" s="4" t="str">
        <f t="shared" si="119"/>
        <v>#DIV/0!</v>
      </c>
      <c r="BD223" s="4" t="str">
        <f t="shared" si="119"/>
        <v>#DIV/0!</v>
      </c>
      <c r="BE223" s="4" t="str">
        <f t="shared" si="119"/>
        <v>#DIV/0!</v>
      </c>
      <c r="BF223" s="4" t="str">
        <f t="shared" si="119"/>
        <v>#DIV/0!</v>
      </c>
      <c r="BG223" s="4" t="str">
        <f t="shared" si="119"/>
        <v>#DIV/0!</v>
      </c>
      <c r="BH223" s="4" t="str">
        <f t="shared" si="119"/>
        <v>#DIV/0!</v>
      </c>
      <c r="BI223" s="4" t="str">
        <f t="shared" si="119"/>
        <v>#DIV/0!</v>
      </c>
      <c r="BJ223" s="4" t="str">
        <f t="shared" si="119"/>
        <v>#DIV/0!</v>
      </c>
      <c r="BK223" s="4" t="str">
        <f t="shared" si="119"/>
        <v>#DIV/0!</v>
      </c>
      <c r="BL223" s="4" t="str">
        <f t="shared" si="119"/>
        <v>#DIV/0!</v>
      </c>
      <c r="BM223" s="4" t="str">
        <f t="shared" si="119"/>
        <v>#DIV/0!</v>
      </c>
      <c r="BN223" s="4" t="str">
        <f t="shared" si="119"/>
        <v>#DIV/0!</v>
      </c>
      <c r="BO223" s="4" t="str">
        <f t="shared" si="119"/>
        <v>#DIV/0!</v>
      </c>
      <c r="BP223" s="4" t="str">
        <f t="shared" si="119"/>
        <v>#DIV/0!</v>
      </c>
      <c r="BQ223" s="4" t="str">
        <f t="shared" si="119"/>
        <v>#DIV/0!</v>
      </c>
      <c r="BR223" s="4" t="str">
        <f t="shared" si="119"/>
        <v>#DIV/0!</v>
      </c>
      <c r="BS223" s="4" t="str">
        <f t="shared" si="119"/>
        <v>#DIV/0!</v>
      </c>
      <c r="BT223" s="4" t="str">
        <f t="shared" si="119"/>
        <v>#DIV/0!</v>
      </c>
      <c r="BU223" s="4" t="str">
        <f t="shared" si="119"/>
        <v>#DIV/0!</v>
      </c>
      <c r="BV223" s="4" t="str">
        <f t="shared" si="119"/>
        <v>#DIV/0!</v>
      </c>
      <c r="BW223" s="4" t="str">
        <f t="shared" si="119"/>
        <v>#DIV/0!</v>
      </c>
      <c r="BX223" s="4" t="str">
        <f t="shared" si="119"/>
        <v>#DIV/0!</v>
      </c>
      <c r="BY223" s="4" t="str">
        <f t="shared" si="119"/>
        <v>#DIV/0!</v>
      </c>
      <c r="BZ223" s="4" t="str">
        <f t="shared" si="119"/>
        <v>#DIV/0!</v>
      </c>
      <c r="CA223" s="4" t="str">
        <f t="shared" si="119"/>
        <v>#DIV/0!</v>
      </c>
      <c r="CB223" s="4" t="str">
        <f t="shared" si="119"/>
        <v>#DIV/0!</v>
      </c>
      <c r="CC223" s="4" t="str">
        <f t="shared" si="119"/>
        <v>#DIV/0!</v>
      </c>
      <c r="CD223" s="4" t="str">
        <f t="shared" si="119"/>
        <v>#DIV/0!</v>
      </c>
      <c r="CE223" s="4" t="str">
        <f t="shared" si="119"/>
        <v>#DIV/0!</v>
      </c>
      <c r="CF223" s="4" t="str">
        <f t="shared" si="119"/>
        <v>#DIV/0!</v>
      </c>
      <c r="CG223" s="4" t="str">
        <f t="shared" si="119"/>
        <v>#DIV/0!</v>
      </c>
      <c r="CH223" s="4" t="str">
        <f t="shared" si="119"/>
        <v>#DIV/0!</v>
      </c>
      <c r="CI223" s="4" t="str">
        <f t="shared" si="119"/>
        <v>#DIV/0!</v>
      </c>
      <c r="CJ223" s="4" t="str">
        <f t="shared" si="119"/>
        <v>#DIV/0!</v>
      </c>
    </row>
    <row r="224" ht="15.75" customHeight="1">
      <c r="A224" s="15"/>
      <c r="B224" s="4" t="s">
        <v>218</v>
      </c>
      <c r="C224" s="4" t="str">
        <f t="shared" ref="C224:CJ224" si="120">C124/$E25</f>
        <v>#DIV/0!</v>
      </c>
      <c r="D224" s="4" t="str">
        <f t="shared" si="120"/>
        <v>#DIV/0!</v>
      </c>
      <c r="E224" s="4" t="str">
        <f t="shared" si="120"/>
        <v>#DIV/0!</v>
      </c>
      <c r="F224" s="4" t="str">
        <f t="shared" si="120"/>
        <v>#DIV/0!</v>
      </c>
      <c r="G224" s="4" t="str">
        <f t="shared" si="120"/>
        <v>#DIV/0!</v>
      </c>
      <c r="H224" s="4" t="str">
        <f t="shared" si="120"/>
        <v>#DIV/0!</v>
      </c>
      <c r="I224" s="4" t="str">
        <f t="shared" si="120"/>
        <v>#DIV/0!</v>
      </c>
      <c r="J224" s="4" t="str">
        <f t="shared" si="120"/>
        <v>#DIV/0!</v>
      </c>
      <c r="K224" s="4" t="str">
        <f t="shared" si="120"/>
        <v>#DIV/0!</v>
      </c>
      <c r="L224" s="4" t="str">
        <f t="shared" si="120"/>
        <v>#DIV/0!</v>
      </c>
      <c r="M224" s="4" t="str">
        <f t="shared" si="120"/>
        <v>#DIV/0!</v>
      </c>
      <c r="N224" s="4" t="str">
        <f t="shared" si="120"/>
        <v>#DIV/0!</v>
      </c>
      <c r="O224" s="4" t="str">
        <f t="shared" si="120"/>
        <v>#DIV/0!</v>
      </c>
      <c r="P224" s="4" t="str">
        <f t="shared" si="120"/>
        <v>#DIV/0!</v>
      </c>
      <c r="Q224" s="4" t="str">
        <f t="shared" si="120"/>
        <v>#DIV/0!</v>
      </c>
      <c r="R224" s="4" t="str">
        <f t="shared" si="120"/>
        <v>#DIV/0!</v>
      </c>
      <c r="S224" s="4" t="str">
        <f t="shared" si="120"/>
        <v>#DIV/0!</v>
      </c>
      <c r="T224" s="4" t="str">
        <f t="shared" si="120"/>
        <v>#DIV/0!</v>
      </c>
      <c r="U224" s="4" t="str">
        <f t="shared" si="120"/>
        <v>#DIV/0!</v>
      </c>
      <c r="V224" s="4" t="str">
        <f t="shared" si="120"/>
        <v>#DIV/0!</v>
      </c>
      <c r="W224" s="4" t="str">
        <f t="shared" si="120"/>
        <v>#DIV/0!</v>
      </c>
      <c r="X224" s="4" t="str">
        <f t="shared" si="120"/>
        <v>#DIV/0!</v>
      </c>
      <c r="Y224" s="4" t="str">
        <f t="shared" si="120"/>
        <v>#DIV/0!</v>
      </c>
      <c r="Z224" s="4" t="str">
        <f t="shared" si="120"/>
        <v>#DIV/0!</v>
      </c>
      <c r="AA224" s="4" t="str">
        <f t="shared" si="120"/>
        <v>#DIV/0!</v>
      </c>
      <c r="AB224" s="4" t="str">
        <f t="shared" si="120"/>
        <v>#DIV/0!</v>
      </c>
      <c r="AC224" s="4" t="str">
        <f t="shared" si="120"/>
        <v>#DIV/0!</v>
      </c>
      <c r="AD224" s="4" t="str">
        <f t="shared" si="120"/>
        <v>#DIV/0!</v>
      </c>
      <c r="AE224" s="4" t="str">
        <f t="shared" si="120"/>
        <v>#DIV/0!</v>
      </c>
      <c r="AF224" s="4" t="str">
        <f t="shared" si="120"/>
        <v>#DIV/0!</v>
      </c>
      <c r="AG224" s="4" t="str">
        <f t="shared" si="120"/>
        <v>#DIV/0!</v>
      </c>
      <c r="AH224" s="4" t="str">
        <f t="shared" si="120"/>
        <v>#DIV/0!</v>
      </c>
      <c r="AI224" s="4" t="str">
        <f t="shared" si="120"/>
        <v>#DIV/0!</v>
      </c>
      <c r="AJ224" s="4" t="str">
        <f t="shared" si="120"/>
        <v>#DIV/0!</v>
      </c>
      <c r="AK224" s="4" t="str">
        <f t="shared" si="120"/>
        <v>#DIV/0!</v>
      </c>
      <c r="AL224" s="4" t="str">
        <f t="shared" si="120"/>
        <v>#DIV/0!</v>
      </c>
      <c r="AM224" s="4" t="str">
        <f t="shared" si="120"/>
        <v>#DIV/0!</v>
      </c>
      <c r="AN224" s="4" t="str">
        <f t="shared" si="120"/>
        <v>#DIV/0!</v>
      </c>
      <c r="AO224" s="4" t="str">
        <f t="shared" si="120"/>
        <v>#DIV/0!</v>
      </c>
      <c r="AP224" s="4" t="str">
        <f t="shared" si="120"/>
        <v>#DIV/0!</v>
      </c>
      <c r="AQ224" s="4" t="str">
        <f t="shared" si="120"/>
        <v>#DIV/0!</v>
      </c>
      <c r="AR224" s="4" t="str">
        <f t="shared" si="120"/>
        <v>#DIV/0!</v>
      </c>
      <c r="AS224" s="4" t="str">
        <f t="shared" si="120"/>
        <v>#DIV/0!</v>
      </c>
      <c r="AT224" s="4" t="str">
        <f t="shared" si="120"/>
        <v>#DIV/0!</v>
      </c>
      <c r="AU224" s="4" t="str">
        <f t="shared" si="120"/>
        <v>#DIV/0!</v>
      </c>
      <c r="AV224" s="4" t="str">
        <f t="shared" si="120"/>
        <v>#DIV/0!</v>
      </c>
      <c r="AW224" s="4" t="str">
        <f t="shared" si="120"/>
        <v>#DIV/0!</v>
      </c>
      <c r="AX224" s="4" t="str">
        <f t="shared" si="120"/>
        <v>#DIV/0!</v>
      </c>
      <c r="AY224" s="4" t="str">
        <f t="shared" si="120"/>
        <v>#DIV/0!</v>
      </c>
      <c r="AZ224" s="4" t="str">
        <f t="shared" si="120"/>
        <v>#DIV/0!</v>
      </c>
      <c r="BA224" s="4" t="str">
        <f t="shared" si="120"/>
        <v>#DIV/0!</v>
      </c>
      <c r="BB224" s="4" t="str">
        <f t="shared" si="120"/>
        <v>#DIV/0!</v>
      </c>
      <c r="BC224" s="4" t="str">
        <f t="shared" si="120"/>
        <v>#DIV/0!</v>
      </c>
      <c r="BD224" s="4" t="str">
        <f t="shared" si="120"/>
        <v>#DIV/0!</v>
      </c>
      <c r="BE224" s="4" t="str">
        <f t="shared" si="120"/>
        <v>#DIV/0!</v>
      </c>
      <c r="BF224" s="4" t="str">
        <f t="shared" si="120"/>
        <v>#DIV/0!</v>
      </c>
      <c r="BG224" s="4" t="str">
        <f t="shared" si="120"/>
        <v>#DIV/0!</v>
      </c>
      <c r="BH224" s="4" t="str">
        <f t="shared" si="120"/>
        <v>#DIV/0!</v>
      </c>
      <c r="BI224" s="4" t="str">
        <f t="shared" si="120"/>
        <v>#DIV/0!</v>
      </c>
      <c r="BJ224" s="4" t="str">
        <f t="shared" si="120"/>
        <v>#DIV/0!</v>
      </c>
      <c r="BK224" s="4" t="str">
        <f t="shared" si="120"/>
        <v>#DIV/0!</v>
      </c>
      <c r="BL224" s="4" t="str">
        <f t="shared" si="120"/>
        <v>#DIV/0!</v>
      </c>
      <c r="BM224" s="4" t="str">
        <f t="shared" si="120"/>
        <v>#DIV/0!</v>
      </c>
      <c r="BN224" s="4" t="str">
        <f t="shared" si="120"/>
        <v>#DIV/0!</v>
      </c>
      <c r="BO224" s="4" t="str">
        <f t="shared" si="120"/>
        <v>#DIV/0!</v>
      </c>
      <c r="BP224" s="4" t="str">
        <f t="shared" si="120"/>
        <v>#DIV/0!</v>
      </c>
      <c r="BQ224" s="4" t="str">
        <f t="shared" si="120"/>
        <v>#DIV/0!</v>
      </c>
      <c r="BR224" s="4" t="str">
        <f t="shared" si="120"/>
        <v>#DIV/0!</v>
      </c>
      <c r="BS224" s="4" t="str">
        <f t="shared" si="120"/>
        <v>#DIV/0!</v>
      </c>
      <c r="BT224" s="4" t="str">
        <f t="shared" si="120"/>
        <v>#DIV/0!</v>
      </c>
      <c r="BU224" s="4" t="str">
        <f t="shared" si="120"/>
        <v>#DIV/0!</v>
      </c>
      <c r="BV224" s="4" t="str">
        <f t="shared" si="120"/>
        <v>#DIV/0!</v>
      </c>
      <c r="BW224" s="4" t="str">
        <f t="shared" si="120"/>
        <v>#DIV/0!</v>
      </c>
      <c r="BX224" s="4" t="str">
        <f t="shared" si="120"/>
        <v>#DIV/0!</v>
      </c>
      <c r="BY224" s="4" t="str">
        <f t="shared" si="120"/>
        <v>#DIV/0!</v>
      </c>
      <c r="BZ224" s="4" t="str">
        <f t="shared" si="120"/>
        <v>#DIV/0!</v>
      </c>
      <c r="CA224" s="4" t="str">
        <f t="shared" si="120"/>
        <v>#DIV/0!</v>
      </c>
      <c r="CB224" s="4" t="str">
        <f t="shared" si="120"/>
        <v>#DIV/0!</v>
      </c>
      <c r="CC224" s="4" t="str">
        <f t="shared" si="120"/>
        <v>#DIV/0!</v>
      </c>
      <c r="CD224" s="4" t="str">
        <f t="shared" si="120"/>
        <v>#DIV/0!</v>
      </c>
      <c r="CE224" s="4" t="str">
        <f t="shared" si="120"/>
        <v>#DIV/0!</v>
      </c>
      <c r="CF224" s="4" t="str">
        <f t="shared" si="120"/>
        <v>#DIV/0!</v>
      </c>
      <c r="CG224" s="4" t="str">
        <f t="shared" si="120"/>
        <v>#DIV/0!</v>
      </c>
      <c r="CH224" s="4" t="str">
        <f t="shared" si="120"/>
        <v>#DIV/0!</v>
      </c>
      <c r="CI224" s="4" t="str">
        <f t="shared" si="120"/>
        <v>#DIV/0!</v>
      </c>
      <c r="CJ224" s="4" t="str">
        <f t="shared" si="120"/>
        <v>#DIV/0!</v>
      </c>
    </row>
    <row r="225" ht="15.75" customHeight="1">
      <c r="A225" s="16"/>
      <c r="B225" s="4" t="s">
        <v>219</v>
      </c>
      <c r="C225" s="4" t="str">
        <f t="shared" ref="C225:CJ225" si="121">C125/$E26</f>
        <v>#DIV/0!</v>
      </c>
      <c r="D225" s="4" t="str">
        <f t="shared" si="121"/>
        <v>#DIV/0!</v>
      </c>
      <c r="E225" s="4" t="str">
        <f t="shared" si="121"/>
        <v>#DIV/0!</v>
      </c>
      <c r="F225" s="4" t="str">
        <f t="shared" si="121"/>
        <v>#DIV/0!</v>
      </c>
      <c r="G225" s="4" t="str">
        <f t="shared" si="121"/>
        <v>#DIV/0!</v>
      </c>
      <c r="H225" s="4" t="str">
        <f t="shared" si="121"/>
        <v>#DIV/0!</v>
      </c>
      <c r="I225" s="4" t="str">
        <f t="shared" si="121"/>
        <v>#DIV/0!</v>
      </c>
      <c r="J225" s="4" t="str">
        <f t="shared" si="121"/>
        <v>#DIV/0!</v>
      </c>
      <c r="K225" s="4" t="str">
        <f t="shared" si="121"/>
        <v>#DIV/0!</v>
      </c>
      <c r="L225" s="4" t="str">
        <f t="shared" si="121"/>
        <v>#DIV/0!</v>
      </c>
      <c r="M225" s="4" t="str">
        <f t="shared" si="121"/>
        <v>#DIV/0!</v>
      </c>
      <c r="N225" s="4" t="str">
        <f t="shared" si="121"/>
        <v>#DIV/0!</v>
      </c>
      <c r="O225" s="4" t="str">
        <f t="shared" si="121"/>
        <v>#DIV/0!</v>
      </c>
      <c r="P225" s="4" t="str">
        <f t="shared" si="121"/>
        <v>#DIV/0!</v>
      </c>
      <c r="Q225" s="4" t="str">
        <f t="shared" si="121"/>
        <v>#DIV/0!</v>
      </c>
      <c r="R225" s="4" t="str">
        <f t="shared" si="121"/>
        <v>#DIV/0!</v>
      </c>
      <c r="S225" s="4" t="str">
        <f t="shared" si="121"/>
        <v>#DIV/0!</v>
      </c>
      <c r="T225" s="4" t="str">
        <f t="shared" si="121"/>
        <v>#DIV/0!</v>
      </c>
      <c r="U225" s="4" t="str">
        <f t="shared" si="121"/>
        <v>#DIV/0!</v>
      </c>
      <c r="V225" s="4" t="str">
        <f t="shared" si="121"/>
        <v>#DIV/0!</v>
      </c>
      <c r="W225" s="4" t="str">
        <f t="shared" si="121"/>
        <v>#DIV/0!</v>
      </c>
      <c r="X225" s="4" t="str">
        <f t="shared" si="121"/>
        <v>#DIV/0!</v>
      </c>
      <c r="Y225" s="4" t="str">
        <f t="shared" si="121"/>
        <v>#DIV/0!</v>
      </c>
      <c r="Z225" s="4" t="str">
        <f t="shared" si="121"/>
        <v>#DIV/0!</v>
      </c>
      <c r="AA225" s="4" t="str">
        <f t="shared" si="121"/>
        <v>#DIV/0!</v>
      </c>
      <c r="AB225" s="4" t="str">
        <f t="shared" si="121"/>
        <v>#DIV/0!</v>
      </c>
      <c r="AC225" s="4" t="str">
        <f t="shared" si="121"/>
        <v>#DIV/0!</v>
      </c>
      <c r="AD225" s="4" t="str">
        <f t="shared" si="121"/>
        <v>#DIV/0!</v>
      </c>
      <c r="AE225" s="4" t="str">
        <f t="shared" si="121"/>
        <v>#DIV/0!</v>
      </c>
      <c r="AF225" s="4" t="str">
        <f t="shared" si="121"/>
        <v>#DIV/0!</v>
      </c>
      <c r="AG225" s="4" t="str">
        <f t="shared" si="121"/>
        <v>#DIV/0!</v>
      </c>
      <c r="AH225" s="4" t="str">
        <f t="shared" si="121"/>
        <v>#DIV/0!</v>
      </c>
      <c r="AI225" s="4" t="str">
        <f t="shared" si="121"/>
        <v>#DIV/0!</v>
      </c>
      <c r="AJ225" s="4" t="str">
        <f t="shared" si="121"/>
        <v>#DIV/0!</v>
      </c>
      <c r="AK225" s="4" t="str">
        <f t="shared" si="121"/>
        <v>#DIV/0!</v>
      </c>
      <c r="AL225" s="4" t="str">
        <f t="shared" si="121"/>
        <v>#DIV/0!</v>
      </c>
      <c r="AM225" s="4" t="str">
        <f t="shared" si="121"/>
        <v>#DIV/0!</v>
      </c>
      <c r="AN225" s="4" t="str">
        <f t="shared" si="121"/>
        <v>#DIV/0!</v>
      </c>
      <c r="AO225" s="4" t="str">
        <f t="shared" si="121"/>
        <v>#DIV/0!</v>
      </c>
      <c r="AP225" s="4" t="str">
        <f t="shared" si="121"/>
        <v>#DIV/0!</v>
      </c>
      <c r="AQ225" s="4" t="str">
        <f t="shared" si="121"/>
        <v>#DIV/0!</v>
      </c>
      <c r="AR225" s="4" t="str">
        <f t="shared" si="121"/>
        <v>#DIV/0!</v>
      </c>
      <c r="AS225" s="4" t="str">
        <f t="shared" si="121"/>
        <v>#DIV/0!</v>
      </c>
      <c r="AT225" s="4" t="str">
        <f t="shared" si="121"/>
        <v>#DIV/0!</v>
      </c>
      <c r="AU225" s="4" t="str">
        <f t="shared" si="121"/>
        <v>#DIV/0!</v>
      </c>
      <c r="AV225" s="4" t="str">
        <f t="shared" si="121"/>
        <v>#DIV/0!</v>
      </c>
      <c r="AW225" s="4" t="str">
        <f t="shared" si="121"/>
        <v>#DIV/0!</v>
      </c>
      <c r="AX225" s="4" t="str">
        <f t="shared" si="121"/>
        <v>#DIV/0!</v>
      </c>
      <c r="AY225" s="4" t="str">
        <f t="shared" si="121"/>
        <v>#DIV/0!</v>
      </c>
      <c r="AZ225" s="4" t="str">
        <f t="shared" si="121"/>
        <v>#DIV/0!</v>
      </c>
      <c r="BA225" s="4" t="str">
        <f t="shared" si="121"/>
        <v>#DIV/0!</v>
      </c>
      <c r="BB225" s="4" t="str">
        <f t="shared" si="121"/>
        <v>#DIV/0!</v>
      </c>
      <c r="BC225" s="4" t="str">
        <f t="shared" si="121"/>
        <v>#DIV/0!</v>
      </c>
      <c r="BD225" s="4" t="str">
        <f t="shared" si="121"/>
        <v>#DIV/0!</v>
      </c>
      <c r="BE225" s="4" t="str">
        <f t="shared" si="121"/>
        <v>#DIV/0!</v>
      </c>
      <c r="BF225" s="4" t="str">
        <f t="shared" si="121"/>
        <v>#DIV/0!</v>
      </c>
      <c r="BG225" s="4" t="str">
        <f t="shared" si="121"/>
        <v>#DIV/0!</v>
      </c>
      <c r="BH225" s="4" t="str">
        <f t="shared" si="121"/>
        <v>#DIV/0!</v>
      </c>
      <c r="BI225" s="4" t="str">
        <f t="shared" si="121"/>
        <v>#DIV/0!</v>
      </c>
      <c r="BJ225" s="4" t="str">
        <f t="shared" si="121"/>
        <v>#DIV/0!</v>
      </c>
      <c r="BK225" s="4" t="str">
        <f t="shared" si="121"/>
        <v>#DIV/0!</v>
      </c>
      <c r="BL225" s="4" t="str">
        <f t="shared" si="121"/>
        <v>#DIV/0!</v>
      </c>
      <c r="BM225" s="4" t="str">
        <f t="shared" si="121"/>
        <v>#DIV/0!</v>
      </c>
      <c r="BN225" s="4" t="str">
        <f t="shared" si="121"/>
        <v>#DIV/0!</v>
      </c>
      <c r="BO225" s="4" t="str">
        <f t="shared" si="121"/>
        <v>#DIV/0!</v>
      </c>
      <c r="BP225" s="4" t="str">
        <f t="shared" si="121"/>
        <v>#DIV/0!</v>
      </c>
      <c r="BQ225" s="4" t="str">
        <f t="shared" si="121"/>
        <v>#DIV/0!</v>
      </c>
      <c r="BR225" s="4" t="str">
        <f t="shared" si="121"/>
        <v>#DIV/0!</v>
      </c>
      <c r="BS225" s="4" t="str">
        <f t="shared" si="121"/>
        <v>#DIV/0!</v>
      </c>
      <c r="BT225" s="4" t="str">
        <f t="shared" si="121"/>
        <v>#DIV/0!</v>
      </c>
      <c r="BU225" s="4" t="str">
        <f t="shared" si="121"/>
        <v>#DIV/0!</v>
      </c>
      <c r="BV225" s="4" t="str">
        <f t="shared" si="121"/>
        <v>#DIV/0!</v>
      </c>
      <c r="BW225" s="4" t="str">
        <f t="shared" si="121"/>
        <v>#DIV/0!</v>
      </c>
      <c r="BX225" s="4" t="str">
        <f t="shared" si="121"/>
        <v>#DIV/0!</v>
      </c>
      <c r="BY225" s="4" t="str">
        <f t="shared" si="121"/>
        <v>#DIV/0!</v>
      </c>
      <c r="BZ225" s="4" t="str">
        <f t="shared" si="121"/>
        <v>#DIV/0!</v>
      </c>
      <c r="CA225" s="4" t="str">
        <f t="shared" si="121"/>
        <v>#DIV/0!</v>
      </c>
      <c r="CB225" s="4" t="str">
        <f t="shared" si="121"/>
        <v>#DIV/0!</v>
      </c>
      <c r="CC225" s="4" t="str">
        <f t="shared" si="121"/>
        <v>#DIV/0!</v>
      </c>
      <c r="CD225" s="4" t="str">
        <f t="shared" si="121"/>
        <v>#DIV/0!</v>
      </c>
      <c r="CE225" s="4" t="str">
        <f t="shared" si="121"/>
        <v>#DIV/0!</v>
      </c>
      <c r="CF225" s="4" t="str">
        <f t="shared" si="121"/>
        <v>#DIV/0!</v>
      </c>
      <c r="CG225" s="4" t="str">
        <f t="shared" si="121"/>
        <v>#DIV/0!</v>
      </c>
      <c r="CH225" s="4" t="str">
        <f t="shared" si="121"/>
        <v>#DIV/0!</v>
      </c>
      <c r="CI225" s="4" t="str">
        <f t="shared" si="121"/>
        <v>#DIV/0!</v>
      </c>
      <c r="CJ225" s="4" t="str">
        <f t="shared" si="121"/>
        <v>#DIV/0!</v>
      </c>
    </row>
    <row r="226" ht="15.75" customHeight="1">
      <c r="A226" s="8" t="s">
        <v>124</v>
      </c>
      <c r="B226" s="4" t="s">
        <v>220</v>
      </c>
      <c r="C226" s="4" t="str">
        <f t="shared" ref="C226:AF226" si="122">C126/$E27</f>
        <v>#DIV/0!</v>
      </c>
      <c r="D226" s="4" t="str">
        <f t="shared" si="122"/>
        <v>#DIV/0!</v>
      </c>
      <c r="E226" s="4" t="str">
        <f t="shared" si="122"/>
        <v>#DIV/0!</v>
      </c>
      <c r="F226" s="4" t="str">
        <f t="shared" si="122"/>
        <v>#DIV/0!</v>
      </c>
      <c r="G226" s="4" t="str">
        <f t="shared" si="122"/>
        <v>#DIV/0!</v>
      </c>
      <c r="H226" s="4" t="str">
        <f t="shared" si="122"/>
        <v>#DIV/0!</v>
      </c>
      <c r="I226" s="4" t="str">
        <f t="shared" si="122"/>
        <v>#DIV/0!</v>
      </c>
      <c r="J226" s="4" t="str">
        <f t="shared" si="122"/>
        <v>#DIV/0!</v>
      </c>
      <c r="K226" s="4" t="str">
        <f t="shared" si="122"/>
        <v>#DIV/0!</v>
      </c>
      <c r="L226" s="4" t="str">
        <f t="shared" si="122"/>
        <v>#DIV/0!</v>
      </c>
      <c r="M226" s="4" t="str">
        <f t="shared" si="122"/>
        <v>#DIV/0!</v>
      </c>
      <c r="N226" s="4" t="str">
        <f t="shared" si="122"/>
        <v>#DIV/0!</v>
      </c>
      <c r="O226" s="4" t="str">
        <f t="shared" si="122"/>
        <v>#DIV/0!</v>
      </c>
      <c r="P226" s="4" t="str">
        <f t="shared" si="122"/>
        <v>#DIV/0!</v>
      </c>
      <c r="Q226" s="4" t="str">
        <f t="shared" si="122"/>
        <v>#DIV/0!</v>
      </c>
      <c r="R226" s="4" t="str">
        <f t="shared" si="122"/>
        <v>#DIV/0!</v>
      </c>
      <c r="S226" s="4" t="str">
        <f t="shared" si="122"/>
        <v>#DIV/0!</v>
      </c>
      <c r="T226" s="4" t="str">
        <f t="shared" si="122"/>
        <v>#DIV/0!</v>
      </c>
      <c r="U226" s="4" t="str">
        <f t="shared" si="122"/>
        <v>#DIV/0!</v>
      </c>
      <c r="V226" s="4" t="str">
        <f t="shared" si="122"/>
        <v>#DIV/0!</v>
      </c>
      <c r="W226" s="4" t="str">
        <f t="shared" si="122"/>
        <v>#DIV/0!</v>
      </c>
      <c r="X226" s="4" t="str">
        <f t="shared" si="122"/>
        <v>#DIV/0!</v>
      </c>
      <c r="Y226" s="4" t="str">
        <f t="shared" si="122"/>
        <v>#DIV/0!</v>
      </c>
      <c r="Z226" s="4" t="str">
        <f t="shared" si="122"/>
        <v>#DIV/0!</v>
      </c>
      <c r="AA226" s="4" t="str">
        <f t="shared" si="122"/>
        <v>#DIV/0!</v>
      </c>
      <c r="AB226" s="4" t="str">
        <f t="shared" si="122"/>
        <v>#DIV/0!</v>
      </c>
      <c r="AC226" s="4" t="str">
        <f t="shared" si="122"/>
        <v>#DIV/0!</v>
      </c>
      <c r="AD226" s="4" t="str">
        <f t="shared" si="122"/>
        <v>#DIV/0!</v>
      </c>
      <c r="AE226" s="4" t="str">
        <f t="shared" si="122"/>
        <v>#DIV/0!</v>
      </c>
      <c r="AF226" s="4" t="str">
        <f t="shared" si="122"/>
        <v>#DIV/0!</v>
      </c>
      <c r="AG226" s="4" t="str">
        <f>AG127/$E27</f>
        <v>#DIV/0!</v>
      </c>
      <c r="AH226" s="4" t="str">
        <f t="shared" ref="AH226:CJ226" si="123">AH126/$E27</f>
        <v>#DIV/0!</v>
      </c>
      <c r="AI226" s="4" t="str">
        <f t="shared" si="123"/>
        <v>#DIV/0!</v>
      </c>
      <c r="AJ226" s="4" t="str">
        <f t="shared" si="123"/>
        <v>#DIV/0!</v>
      </c>
      <c r="AK226" s="4" t="str">
        <f t="shared" si="123"/>
        <v>#DIV/0!</v>
      </c>
      <c r="AL226" s="4" t="str">
        <f t="shared" si="123"/>
        <v>#DIV/0!</v>
      </c>
      <c r="AM226" s="4" t="str">
        <f t="shared" si="123"/>
        <v>#DIV/0!</v>
      </c>
      <c r="AN226" s="4" t="str">
        <f t="shared" si="123"/>
        <v>#DIV/0!</v>
      </c>
      <c r="AO226" s="4" t="str">
        <f t="shared" si="123"/>
        <v>#DIV/0!</v>
      </c>
      <c r="AP226" s="4" t="str">
        <f t="shared" si="123"/>
        <v>#DIV/0!</v>
      </c>
      <c r="AQ226" s="4" t="str">
        <f t="shared" si="123"/>
        <v>#DIV/0!</v>
      </c>
      <c r="AR226" s="4" t="str">
        <f t="shared" si="123"/>
        <v>#DIV/0!</v>
      </c>
      <c r="AS226" s="4" t="str">
        <f t="shared" si="123"/>
        <v>#DIV/0!</v>
      </c>
      <c r="AT226" s="4" t="str">
        <f t="shared" si="123"/>
        <v>#DIV/0!</v>
      </c>
      <c r="AU226" s="4" t="str">
        <f t="shared" si="123"/>
        <v>#DIV/0!</v>
      </c>
      <c r="AV226" s="4" t="str">
        <f t="shared" si="123"/>
        <v>#DIV/0!</v>
      </c>
      <c r="AW226" s="4" t="str">
        <f t="shared" si="123"/>
        <v>#DIV/0!</v>
      </c>
      <c r="AX226" s="4" t="str">
        <f t="shared" si="123"/>
        <v>#DIV/0!</v>
      </c>
      <c r="AY226" s="4" t="str">
        <f t="shared" si="123"/>
        <v>#DIV/0!</v>
      </c>
      <c r="AZ226" s="4" t="str">
        <f t="shared" si="123"/>
        <v>#DIV/0!</v>
      </c>
      <c r="BA226" s="4" t="str">
        <f t="shared" si="123"/>
        <v>#DIV/0!</v>
      </c>
      <c r="BB226" s="4" t="str">
        <f t="shared" si="123"/>
        <v>#DIV/0!</v>
      </c>
      <c r="BC226" s="4" t="str">
        <f t="shared" si="123"/>
        <v>#DIV/0!</v>
      </c>
      <c r="BD226" s="4" t="str">
        <f t="shared" si="123"/>
        <v>#DIV/0!</v>
      </c>
      <c r="BE226" s="4" t="str">
        <f t="shared" si="123"/>
        <v>#DIV/0!</v>
      </c>
      <c r="BF226" s="4" t="str">
        <f t="shared" si="123"/>
        <v>#DIV/0!</v>
      </c>
      <c r="BG226" s="4" t="str">
        <f t="shared" si="123"/>
        <v>#DIV/0!</v>
      </c>
      <c r="BH226" s="4" t="str">
        <f t="shared" si="123"/>
        <v>#DIV/0!</v>
      </c>
      <c r="BI226" s="4" t="str">
        <f t="shared" si="123"/>
        <v>#DIV/0!</v>
      </c>
      <c r="BJ226" s="4" t="str">
        <f t="shared" si="123"/>
        <v>#DIV/0!</v>
      </c>
      <c r="BK226" s="4" t="str">
        <f t="shared" si="123"/>
        <v>#DIV/0!</v>
      </c>
      <c r="BL226" s="4" t="str">
        <f t="shared" si="123"/>
        <v>#DIV/0!</v>
      </c>
      <c r="BM226" s="4" t="str">
        <f t="shared" si="123"/>
        <v>#DIV/0!</v>
      </c>
      <c r="BN226" s="4" t="str">
        <f t="shared" si="123"/>
        <v>#DIV/0!</v>
      </c>
      <c r="BO226" s="4" t="str">
        <f t="shared" si="123"/>
        <v>#DIV/0!</v>
      </c>
      <c r="BP226" s="4" t="str">
        <f t="shared" si="123"/>
        <v>#DIV/0!</v>
      </c>
      <c r="BQ226" s="4" t="str">
        <f t="shared" si="123"/>
        <v>#DIV/0!</v>
      </c>
      <c r="BR226" s="4" t="str">
        <f t="shared" si="123"/>
        <v>#DIV/0!</v>
      </c>
      <c r="BS226" s="4" t="str">
        <f t="shared" si="123"/>
        <v>#DIV/0!</v>
      </c>
      <c r="BT226" s="4" t="str">
        <f t="shared" si="123"/>
        <v>#DIV/0!</v>
      </c>
      <c r="BU226" s="4" t="str">
        <f t="shared" si="123"/>
        <v>#DIV/0!</v>
      </c>
      <c r="BV226" s="4" t="str">
        <f t="shared" si="123"/>
        <v>#DIV/0!</v>
      </c>
      <c r="BW226" s="4" t="str">
        <f t="shared" si="123"/>
        <v>#DIV/0!</v>
      </c>
      <c r="BX226" s="4" t="str">
        <f t="shared" si="123"/>
        <v>#DIV/0!</v>
      </c>
      <c r="BY226" s="4" t="str">
        <f t="shared" si="123"/>
        <v>#DIV/0!</v>
      </c>
      <c r="BZ226" s="4" t="str">
        <f t="shared" si="123"/>
        <v>#DIV/0!</v>
      </c>
      <c r="CA226" s="4" t="str">
        <f t="shared" si="123"/>
        <v>#DIV/0!</v>
      </c>
      <c r="CB226" s="4" t="str">
        <f t="shared" si="123"/>
        <v>#DIV/0!</v>
      </c>
      <c r="CC226" s="4" t="str">
        <f t="shared" si="123"/>
        <v>#DIV/0!</v>
      </c>
      <c r="CD226" s="4" t="str">
        <f t="shared" si="123"/>
        <v>#DIV/0!</v>
      </c>
      <c r="CE226" s="4" t="str">
        <f t="shared" si="123"/>
        <v>#DIV/0!</v>
      </c>
      <c r="CF226" s="4" t="str">
        <f t="shared" si="123"/>
        <v>#DIV/0!</v>
      </c>
      <c r="CG226" s="4" t="str">
        <f t="shared" si="123"/>
        <v>#DIV/0!</v>
      </c>
      <c r="CH226" s="4" t="str">
        <f t="shared" si="123"/>
        <v>#DIV/0!</v>
      </c>
      <c r="CI226" s="4" t="str">
        <f t="shared" si="123"/>
        <v>#DIV/0!</v>
      </c>
      <c r="CJ226" s="4" t="str">
        <f t="shared" si="123"/>
        <v>#DIV/0!</v>
      </c>
    </row>
    <row r="227" ht="15.75" customHeight="1">
      <c r="A227" s="15"/>
      <c r="B227" s="4" t="s">
        <v>221</v>
      </c>
      <c r="C227" s="4" t="str">
        <f t="shared" ref="C227:AF227" si="124">C127/$E28</f>
        <v>#DIV/0!</v>
      </c>
      <c r="D227" s="4" t="str">
        <f t="shared" si="124"/>
        <v>#DIV/0!</v>
      </c>
      <c r="E227" s="4" t="str">
        <f t="shared" si="124"/>
        <v>#DIV/0!</v>
      </c>
      <c r="F227" s="4" t="str">
        <f t="shared" si="124"/>
        <v>#DIV/0!</v>
      </c>
      <c r="G227" s="4" t="str">
        <f t="shared" si="124"/>
        <v>#DIV/0!</v>
      </c>
      <c r="H227" s="4" t="str">
        <f t="shared" si="124"/>
        <v>#DIV/0!</v>
      </c>
      <c r="I227" s="4" t="str">
        <f t="shared" si="124"/>
        <v>#DIV/0!</v>
      </c>
      <c r="J227" s="4" t="str">
        <f t="shared" si="124"/>
        <v>#DIV/0!</v>
      </c>
      <c r="K227" s="4" t="str">
        <f t="shared" si="124"/>
        <v>#DIV/0!</v>
      </c>
      <c r="L227" s="4" t="str">
        <f t="shared" si="124"/>
        <v>#DIV/0!</v>
      </c>
      <c r="M227" s="4" t="str">
        <f t="shared" si="124"/>
        <v>#DIV/0!</v>
      </c>
      <c r="N227" s="4" t="str">
        <f t="shared" si="124"/>
        <v>#DIV/0!</v>
      </c>
      <c r="O227" s="4" t="str">
        <f t="shared" si="124"/>
        <v>#DIV/0!</v>
      </c>
      <c r="P227" s="4" t="str">
        <f t="shared" si="124"/>
        <v>#DIV/0!</v>
      </c>
      <c r="Q227" s="4" t="str">
        <f t="shared" si="124"/>
        <v>#DIV/0!</v>
      </c>
      <c r="R227" s="4" t="str">
        <f t="shared" si="124"/>
        <v>#DIV/0!</v>
      </c>
      <c r="S227" s="4" t="str">
        <f t="shared" si="124"/>
        <v>#DIV/0!</v>
      </c>
      <c r="T227" s="4" t="str">
        <f t="shared" si="124"/>
        <v>#DIV/0!</v>
      </c>
      <c r="U227" s="4" t="str">
        <f t="shared" si="124"/>
        <v>#DIV/0!</v>
      </c>
      <c r="V227" s="4" t="str">
        <f t="shared" si="124"/>
        <v>#DIV/0!</v>
      </c>
      <c r="W227" s="4" t="str">
        <f t="shared" si="124"/>
        <v>#DIV/0!</v>
      </c>
      <c r="X227" s="4" t="str">
        <f t="shared" si="124"/>
        <v>#DIV/0!</v>
      </c>
      <c r="Y227" s="4" t="str">
        <f t="shared" si="124"/>
        <v>#DIV/0!</v>
      </c>
      <c r="Z227" s="4" t="str">
        <f t="shared" si="124"/>
        <v>#DIV/0!</v>
      </c>
      <c r="AA227" s="4" t="str">
        <f t="shared" si="124"/>
        <v>#DIV/0!</v>
      </c>
      <c r="AB227" s="4" t="str">
        <f t="shared" si="124"/>
        <v>#DIV/0!</v>
      </c>
      <c r="AC227" s="4" t="str">
        <f t="shared" si="124"/>
        <v>#DIV/0!</v>
      </c>
      <c r="AD227" s="4" t="str">
        <f t="shared" si="124"/>
        <v>#DIV/0!</v>
      </c>
      <c r="AE227" s="4" t="str">
        <f t="shared" si="124"/>
        <v>#DIV/0!</v>
      </c>
      <c r="AF227" s="4" t="str">
        <f t="shared" si="124"/>
        <v>#DIV/0!</v>
      </c>
      <c r="AG227" s="4" t="str">
        <f>#REF!/$E28</f>
        <v>#REF!</v>
      </c>
      <c r="AH227" s="4" t="str">
        <f t="shared" ref="AH227:CJ227" si="125">AH127/$E28</f>
        <v>#DIV/0!</v>
      </c>
      <c r="AI227" s="4" t="str">
        <f t="shared" si="125"/>
        <v>#DIV/0!</v>
      </c>
      <c r="AJ227" s="4" t="str">
        <f t="shared" si="125"/>
        <v>#DIV/0!</v>
      </c>
      <c r="AK227" s="4" t="str">
        <f t="shared" si="125"/>
        <v>#DIV/0!</v>
      </c>
      <c r="AL227" s="4" t="str">
        <f t="shared" si="125"/>
        <v>#DIV/0!</v>
      </c>
      <c r="AM227" s="4" t="str">
        <f t="shared" si="125"/>
        <v>#DIV/0!</v>
      </c>
      <c r="AN227" s="4" t="str">
        <f t="shared" si="125"/>
        <v>#DIV/0!</v>
      </c>
      <c r="AO227" s="4" t="str">
        <f t="shared" si="125"/>
        <v>#DIV/0!</v>
      </c>
      <c r="AP227" s="4" t="str">
        <f t="shared" si="125"/>
        <v>#DIV/0!</v>
      </c>
      <c r="AQ227" s="4" t="str">
        <f t="shared" si="125"/>
        <v>#DIV/0!</v>
      </c>
      <c r="AR227" s="4" t="str">
        <f t="shared" si="125"/>
        <v>#DIV/0!</v>
      </c>
      <c r="AS227" s="4" t="str">
        <f t="shared" si="125"/>
        <v>#DIV/0!</v>
      </c>
      <c r="AT227" s="4" t="str">
        <f t="shared" si="125"/>
        <v>#DIV/0!</v>
      </c>
      <c r="AU227" s="4" t="str">
        <f t="shared" si="125"/>
        <v>#DIV/0!</v>
      </c>
      <c r="AV227" s="4" t="str">
        <f t="shared" si="125"/>
        <v>#DIV/0!</v>
      </c>
      <c r="AW227" s="4" t="str">
        <f t="shared" si="125"/>
        <v>#DIV/0!</v>
      </c>
      <c r="AX227" s="4" t="str">
        <f t="shared" si="125"/>
        <v>#DIV/0!</v>
      </c>
      <c r="AY227" s="4" t="str">
        <f t="shared" si="125"/>
        <v>#DIV/0!</v>
      </c>
      <c r="AZ227" s="4" t="str">
        <f t="shared" si="125"/>
        <v>#DIV/0!</v>
      </c>
      <c r="BA227" s="4" t="str">
        <f t="shared" si="125"/>
        <v>#DIV/0!</v>
      </c>
      <c r="BB227" s="4" t="str">
        <f t="shared" si="125"/>
        <v>#DIV/0!</v>
      </c>
      <c r="BC227" s="4" t="str">
        <f t="shared" si="125"/>
        <v>#DIV/0!</v>
      </c>
      <c r="BD227" s="4" t="str">
        <f t="shared" si="125"/>
        <v>#DIV/0!</v>
      </c>
      <c r="BE227" s="4" t="str">
        <f t="shared" si="125"/>
        <v>#DIV/0!</v>
      </c>
      <c r="BF227" s="4" t="str">
        <f t="shared" si="125"/>
        <v>#DIV/0!</v>
      </c>
      <c r="BG227" s="4" t="str">
        <f t="shared" si="125"/>
        <v>#DIV/0!</v>
      </c>
      <c r="BH227" s="4" t="str">
        <f t="shared" si="125"/>
        <v>#DIV/0!</v>
      </c>
      <c r="BI227" s="4" t="str">
        <f t="shared" si="125"/>
        <v>#DIV/0!</v>
      </c>
      <c r="BJ227" s="4" t="str">
        <f t="shared" si="125"/>
        <v>#DIV/0!</v>
      </c>
      <c r="BK227" s="4" t="str">
        <f t="shared" si="125"/>
        <v>#DIV/0!</v>
      </c>
      <c r="BL227" s="4" t="str">
        <f t="shared" si="125"/>
        <v>#DIV/0!</v>
      </c>
      <c r="BM227" s="4" t="str">
        <f t="shared" si="125"/>
        <v>#DIV/0!</v>
      </c>
      <c r="BN227" s="4" t="str">
        <f t="shared" si="125"/>
        <v>#DIV/0!</v>
      </c>
      <c r="BO227" s="4" t="str">
        <f t="shared" si="125"/>
        <v>#DIV/0!</v>
      </c>
      <c r="BP227" s="4" t="str">
        <f t="shared" si="125"/>
        <v>#DIV/0!</v>
      </c>
      <c r="BQ227" s="4" t="str">
        <f t="shared" si="125"/>
        <v>#DIV/0!</v>
      </c>
      <c r="BR227" s="4" t="str">
        <f t="shared" si="125"/>
        <v>#DIV/0!</v>
      </c>
      <c r="BS227" s="4" t="str">
        <f t="shared" si="125"/>
        <v>#DIV/0!</v>
      </c>
      <c r="BT227" s="4" t="str">
        <f t="shared" si="125"/>
        <v>#DIV/0!</v>
      </c>
      <c r="BU227" s="4" t="str">
        <f t="shared" si="125"/>
        <v>#DIV/0!</v>
      </c>
      <c r="BV227" s="4" t="str">
        <f t="shared" si="125"/>
        <v>#DIV/0!</v>
      </c>
      <c r="BW227" s="4" t="str">
        <f t="shared" si="125"/>
        <v>#DIV/0!</v>
      </c>
      <c r="BX227" s="4" t="str">
        <f t="shared" si="125"/>
        <v>#DIV/0!</v>
      </c>
      <c r="BY227" s="4" t="str">
        <f t="shared" si="125"/>
        <v>#DIV/0!</v>
      </c>
      <c r="BZ227" s="4" t="str">
        <f t="shared" si="125"/>
        <v>#DIV/0!</v>
      </c>
      <c r="CA227" s="4" t="str">
        <f t="shared" si="125"/>
        <v>#DIV/0!</v>
      </c>
      <c r="CB227" s="4" t="str">
        <f t="shared" si="125"/>
        <v>#DIV/0!</v>
      </c>
      <c r="CC227" s="4" t="str">
        <f t="shared" si="125"/>
        <v>#DIV/0!</v>
      </c>
      <c r="CD227" s="4" t="str">
        <f t="shared" si="125"/>
        <v>#DIV/0!</v>
      </c>
      <c r="CE227" s="4" t="str">
        <f t="shared" si="125"/>
        <v>#DIV/0!</v>
      </c>
      <c r="CF227" s="4" t="str">
        <f t="shared" si="125"/>
        <v>#DIV/0!</v>
      </c>
      <c r="CG227" s="4" t="str">
        <f t="shared" si="125"/>
        <v>#DIV/0!</v>
      </c>
      <c r="CH227" s="4" t="str">
        <f t="shared" si="125"/>
        <v>#DIV/0!</v>
      </c>
      <c r="CI227" s="4" t="str">
        <f t="shared" si="125"/>
        <v>#DIV/0!</v>
      </c>
      <c r="CJ227" s="4" t="str">
        <f t="shared" si="125"/>
        <v>#DIV/0!</v>
      </c>
    </row>
    <row r="228" ht="15.75" customHeight="1">
      <c r="A228" s="15"/>
      <c r="B228" s="4" t="s">
        <v>222</v>
      </c>
      <c r="C228" s="4" t="str">
        <f t="shared" ref="C228:CJ228" si="126">C128/$E29</f>
        <v>#DIV/0!</v>
      </c>
      <c r="D228" s="4" t="str">
        <f t="shared" si="126"/>
        <v>#DIV/0!</v>
      </c>
      <c r="E228" s="4" t="str">
        <f t="shared" si="126"/>
        <v>#DIV/0!</v>
      </c>
      <c r="F228" s="4" t="str">
        <f t="shared" si="126"/>
        <v>#DIV/0!</v>
      </c>
      <c r="G228" s="4" t="str">
        <f t="shared" si="126"/>
        <v>#DIV/0!</v>
      </c>
      <c r="H228" s="4" t="str">
        <f t="shared" si="126"/>
        <v>#DIV/0!</v>
      </c>
      <c r="I228" s="4" t="str">
        <f t="shared" si="126"/>
        <v>#DIV/0!</v>
      </c>
      <c r="J228" s="4" t="str">
        <f t="shared" si="126"/>
        <v>#DIV/0!</v>
      </c>
      <c r="K228" s="4" t="str">
        <f t="shared" si="126"/>
        <v>#DIV/0!</v>
      </c>
      <c r="L228" s="4" t="str">
        <f t="shared" si="126"/>
        <v>#DIV/0!</v>
      </c>
      <c r="M228" s="4" t="str">
        <f t="shared" si="126"/>
        <v>#DIV/0!</v>
      </c>
      <c r="N228" s="4" t="str">
        <f t="shared" si="126"/>
        <v>#DIV/0!</v>
      </c>
      <c r="O228" s="4" t="str">
        <f t="shared" si="126"/>
        <v>#DIV/0!</v>
      </c>
      <c r="P228" s="4" t="str">
        <f t="shared" si="126"/>
        <v>#DIV/0!</v>
      </c>
      <c r="Q228" s="4" t="str">
        <f t="shared" si="126"/>
        <v>#DIV/0!</v>
      </c>
      <c r="R228" s="4" t="str">
        <f t="shared" si="126"/>
        <v>#DIV/0!</v>
      </c>
      <c r="S228" s="4" t="str">
        <f t="shared" si="126"/>
        <v>#DIV/0!</v>
      </c>
      <c r="T228" s="4" t="str">
        <f t="shared" si="126"/>
        <v>#DIV/0!</v>
      </c>
      <c r="U228" s="4" t="str">
        <f t="shared" si="126"/>
        <v>#DIV/0!</v>
      </c>
      <c r="V228" s="4" t="str">
        <f t="shared" si="126"/>
        <v>#DIV/0!</v>
      </c>
      <c r="W228" s="4" t="str">
        <f t="shared" si="126"/>
        <v>#DIV/0!</v>
      </c>
      <c r="X228" s="4" t="str">
        <f t="shared" si="126"/>
        <v>#DIV/0!</v>
      </c>
      <c r="Y228" s="4" t="str">
        <f t="shared" si="126"/>
        <v>#DIV/0!</v>
      </c>
      <c r="Z228" s="4" t="str">
        <f t="shared" si="126"/>
        <v>#DIV/0!</v>
      </c>
      <c r="AA228" s="4" t="str">
        <f t="shared" si="126"/>
        <v>#DIV/0!</v>
      </c>
      <c r="AB228" s="4" t="str">
        <f t="shared" si="126"/>
        <v>#DIV/0!</v>
      </c>
      <c r="AC228" s="4" t="str">
        <f t="shared" si="126"/>
        <v>#DIV/0!</v>
      </c>
      <c r="AD228" s="4" t="str">
        <f t="shared" si="126"/>
        <v>#DIV/0!</v>
      </c>
      <c r="AE228" s="4" t="str">
        <f t="shared" si="126"/>
        <v>#DIV/0!</v>
      </c>
      <c r="AF228" s="4" t="str">
        <f t="shared" si="126"/>
        <v>#DIV/0!</v>
      </c>
      <c r="AG228" s="4" t="str">
        <f t="shared" si="126"/>
        <v>#DIV/0!</v>
      </c>
      <c r="AH228" s="4" t="str">
        <f t="shared" si="126"/>
        <v>#DIV/0!</v>
      </c>
      <c r="AI228" s="4" t="str">
        <f t="shared" si="126"/>
        <v>#DIV/0!</v>
      </c>
      <c r="AJ228" s="4" t="str">
        <f t="shared" si="126"/>
        <v>#DIV/0!</v>
      </c>
      <c r="AK228" s="4" t="str">
        <f t="shared" si="126"/>
        <v>#DIV/0!</v>
      </c>
      <c r="AL228" s="4" t="str">
        <f t="shared" si="126"/>
        <v>#DIV/0!</v>
      </c>
      <c r="AM228" s="4" t="str">
        <f t="shared" si="126"/>
        <v>#DIV/0!</v>
      </c>
      <c r="AN228" s="4" t="str">
        <f t="shared" si="126"/>
        <v>#DIV/0!</v>
      </c>
      <c r="AO228" s="4" t="str">
        <f t="shared" si="126"/>
        <v>#DIV/0!</v>
      </c>
      <c r="AP228" s="4" t="str">
        <f t="shared" si="126"/>
        <v>#DIV/0!</v>
      </c>
      <c r="AQ228" s="4" t="str">
        <f t="shared" si="126"/>
        <v>#DIV/0!</v>
      </c>
      <c r="AR228" s="4" t="str">
        <f t="shared" si="126"/>
        <v>#DIV/0!</v>
      </c>
      <c r="AS228" s="4" t="str">
        <f t="shared" si="126"/>
        <v>#DIV/0!</v>
      </c>
      <c r="AT228" s="4" t="str">
        <f t="shared" si="126"/>
        <v>#DIV/0!</v>
      </c>
      <c r="AU228" s="4" t="str">
        <f t="shared" si="126"/>
        <v>#DIV/0!</v>
      </c>
      <c r="AV228" s="4" t="str">
        <f t="shared" si="126"/>
        <v>#DIV/0!</v>
      </c>
      <c r="AW228" s="4" t="str">
        <f t="shared" si="126"/>
        <v>#DIV/0!</v>
      </c>
      <c r="AX228" s="4" t="str">
        <f t="shared" si="126"/>
        <v>#DIV/0!</v>
      </c>
      <c r="AY228" s="4" t="str">
        <f t="shared" si="126"/>
        <v>#DIV/0!</v>
      </c>
      <c r="AZ228" s="4" t="str">
        <f t="shared" si="126"/>
        <v>#DIV/0!</v>
      </c>
      <c r="BA228" s="4" t="str">
        <f t="shared" si="126"/>
        <v>#DIV/0!</v>
      </c>
      <c r="BB228" s="4" t="str">
        <f t="shared" si="126"/>
        <v>#DIV/0!</v>
      </c>
      <c r="BC228" s="4" t="str">
        <f t="shared" si="126"/>
        <v>#DIV/0!</v>
      </c>
      <c r="BD228" s="4" t="str">
        <f t="shared" si="126"/>
        <v>#DIV/0!</v>
      </c>
      <c r="BE228" s="4" t="str">
        <f t="shared" si="126"/>
        <v>#DIV/0!</v>
      </c>
      <c r="BF228" s="4" t="str">
        <f t="shared" si="126"/>
        <v>#DIV/0!</v>
      </c>
      <c r="BG228" s="4" t="str">
        <f t="shared" si="126"/>
        <v>#DIV/0!</v>
      </c>
      <c r="BH228" s="4" t="str">
        <f t="shared" si="126"/>
        <v>#DIV/0!</v>
      </c>
      <c r="BI228" s="4" t="str">
        <f t="shared" si="126"/>
        <v>#DIV/0!</v>
      </c>
      <c r="BJ228" s="4" t="str">
        <f t="shared" si="126"/>
        <v>#DIV/0!</v>
      </c>
      <c r="BK228" s="4" t="str">
        <f t="shared" si="126"/>
        <v>#DIV/0!</v>
      </c>
      <c r="BL228" s="4" t="str">
        <f t="shared" si="126"/>
        <v>#DIV/0!</v>
      </c>
      <c r="BM228" s="4" t="str">
        <f t="shared" si="126"/>
        <v>#DIV/0!</v>
      </c>
      <c r="BN228" s="4" t="str">
        <f t="shared" si="126"/>
        <v>#DIV/0!</v>
      </c>
      <c r="BO228" s="4" t="str">
        <f t="shared" si="126"/>
        <v>#DIV/0!</v>
      </c>
      <c r="BP228" s="4" t="str">
        <f t="shared" si="126"/>
        <v>#DIV/0!</v>
      </c>
      <c r="BQ228" s="4" t="str">
        <f t="shared" si="126"/>
        <v>#DIV/0!</v>
      </c>
      <c r="BR228" s="4" t="str">
        <f t="shared" si="126"/>
        <v>#DIV/0!</v>
      </c>
      <c r="BS228" s="4" t="str">
        <f t="shared" si="126"/>
        <v>#DIV/0!</v>
      </c>
      <c r="BT228" s="4" t="str">
        <f t="shared" si="126"/>
        <v>#DIV/0!</v>
      </c>
      <c r="BU228" s="4" t="str">
        <f t="shared" si="126"/>
        <v>#DIV/0!</v>
      </c>
      <c r="BV228" s="4" t="str">
        <f t="shared" si="126"/>
        <v>#DIV/0!</v>
      </c>
      <c r="BW228" s="4" t="str">
        <f t="shared" si="126"/>
        <v>#DIV/0!</v>
      </c>
      <c r="BX228" s="4" t="str">
        <f t="shared" si="126"/>
        <v>#DIV/0!</v>
      </c>
      <c r="BY228" s="4" t="str">
        <f t="shared" si="126"/>
        <v>#DIV/0!</v>
      </c>
      <c r="BZ228" s="4" t="str">
        <f t="shared" si="126"/>
        <v>#DIV/0!</v>
      </c>
      <c r="CA228" s="4" t="str">
        <f t="shared" si="126"/>
        <v>#DIV/0!</v>
      </c>
      <c r="CB228" s="4" t="str">
        <f t="shared" si="126"/>
        <v>#DIV/0!</v>
      </c>
      <c r="CC228" s="4" t="str">
        <f t="shared" si="126"/>
        <v>#DIV/0!</v>
      </c>
      <c r="CD228" s="4" t="str">
        <f t="shared" si="126"/>
        <v>#DIV/0!</v>
      </c>
      <c r="CE228" s="4" t="str">
        <f t="shared" si="126"/>
        <v>#DIV/0!</v>
      </c>
      <c r="CF228" s="4" t="str">
        <f t="shared" si="126"/>
        <v>#DIV/0!</v>
      </c>
      <c r="CG228" s="4" t="str">
        <f t="shared" si="126"/>
        <v>#DIV/0!</v>
      </c>
      <c r="CH228" s="4" t="str">
        <f t="shared" si="126"/>
        <v>#DIV/0!</v>
      </c>
      <c r="CI228" s="4" t="str">
        <f t="shared" si="126"/>
        <v>#DIV/0!</v>
      </c>
      <c r="CJ228" s="4" t="str">
        <f t="shared" si="126"/>
        <v>#DIV/0!</v>
      </c>
    </row>
    <row r="229" ht="15.75" customHeight="1">
      <c r="A229" s="15"/>
      <c r="B229" s="4" t="s">
        <v>223</v>
      </c>
      <c r="C229" s="4" t="str">
        <f t="shared" ref="C229:CJ229" si="127">C129/$E30</f>
        <v>#DIV/0!</v>
      </c>
      <c r="D229" s="4" t="str">
        <f t="shared" si="127"/>
        <v>#DIV/0!</v>
      </c>
      <c r="E229" s="4" t="str">
        <f t="shared" si="127"/>
        <v>#DIV/0!</v>
      </c>
      <c r="F229" s="4" t="str">
        <f t="shared" si="127"/>
        <v>#DIV/0!</v>
      </c>
      <c r="G229" s="4" t="str">
        <f t="shared" si="127"/>
        <v>#DIV/0!</v>
      </c>
      <c r="H229" s="4" t="str">
        <f t="shared" si="127"/>
        <v>#DIV/0!</v>
      </c>
      <c r="I229" s="4" t="str">
        <f t="shared" si="127"/>
        <v>#DIV/0!</v>
      </c>
      <c r="J229" s="4" t="str">
        <f t="shared" si="127"/>
        <v>#DIV/0!</v>
      </c>
      <c r="K229" s="4" t="str">
        <f t="shared" si="127"/>
        <v>#DIV/0!</v>
      </c>
      <c r="L229" s="4" t="str">
        <f t="shared" si="127"/>
        <v>#DIV/0!</v>
      </c>
      <c r="M229" s="4" t="str">
        <f t="shared" si="127"/>
        <v>#DIV/0!</v>
      </c>
      <c r="N229" s="4" t="str">
        <f t="shared" si="127"/>
        <v>#DIV/0!</v>
      </c>
      <c r="O229" s="4" t="str">
        <f t="shared" si="127"/>
        <v>#DIV/0!</v>
      </c>
      <c r="P229" s="4" t="str">
        <f t="shared" si="127"/>
        <v>#DIV/0!</v>
      </c>
      <c r="Q229" s="4" t="str">
        <f t="shared" si="127"/>
        <v>#DIV/0!</v>
      </c>
      <c r="R229" s="4" t="str">
        <f t="shared" si="127"/>
        <v>#DIV/0!</v>
      </c>
      <c r="S229" s="4" t="str">
        <f t="shared" si="127"/>
        <v>#DIV/0!</v>
      </c>
      <c r="T229" s="4" t="str">
        <f t="shared" si="127"/>
        <v>#DIV/0!</v>
      </c>
      <c r="U229" s="4" t="str">
        <f t="shared" si="127"/>
        <v>#DIV/0!</v>
      </c>
      <c r="V229" s="4" t="str">
        <f t="shared" si="127"/>
        <v>#DIV/0!</v>
      </c>
      <c r="W229" s="4" t="str">
        <f t="shared" si="127"/>
        <v>#DIV/0!</v>
      </c>
      <c r="X229" s="4" t="str">
        <f t="shared" si="127"/>
        <v>#DIV/0!</v>
      </c>
      <c r="Y229" s="4" t="str">
        <f t="shared" si="127"/>
        <v>#DIV/0!</v>
      </c>
      <c r="Z229" s="4" t="str">
        <f t="shared" si="127"/>
        <v>#DIV/0!</v>
      </c>
      <c r="AA229" s="4" t="str">
        <f t="shared" si="127"/>
        <v>#DIV/0!</v>
      </c>
      <c r="AB229" s="4" t="str">
        <f t="shared" si="127"/>
        <v>#DIV/0!</v>
      </c>
      <c r="AC229" s="4" t="str">
        <f t="shared" si="127"/>
        <v>#DIV/0!</v>
      </c>
      <c r="AD229" s="4" t="str">
        <f t="shared" si="127"/>
        <v>#DIV/0!</v>
      </c>
      <c r="AE229" s="4" t="str">
        <f t="shared" si="127"/>
        <v>#DIV/0!</v>
      </c>
      <c r="AF229" s="4" t="str">
        <f t="shared" si="127"/>
        <v>#DIV/0!</v>
      </c>
      <c r="AG229" s="4" t="str">
        <f t="shared" si="127"/>
        <v>#DIV/0!</v>
      </c>
      <c r="AH229" s="4" t="str">
        <f t="shared" si="127"/>
        <v>#DIV/0!</v>
      </c>
      <c r="AI229" s="4" t="str">
        <f t="shared" si="127"/>
        <v>#DIV/0!</v>
      </c>
      <c r="AJ229" s="4" t="str">
        <f t="shared" si="127"/>
        <v>#DIV/0!</v>
      </c>
      <c r="AK229" s="4" t="str">
        <f t="shared" si="127"/>
        <v>#DIV/0!</v>
      </c>
      <c r="AL229" s="4" t="str">
        <f t="shared" si="127"/>
        <v>#DIV/0!</v>
      </c>
      <c r="AM229" s="4" t="str">
        <f t="shared" si="127"/>
        <v>#DIV/0!</v>
      </c>
      <c r="AN229" s="4" t="str">
        <f t="shared" si="127"/>
        <v>#DIV/0!</v>
      </c>
      <c r="AO229" s="4" t="str">
        <f t="shared" si="127"/>
        <v>#DIV/0!</v>
      </c>
      <c r="AP229" s="4" t="str">
        <f t="shared" si="127"/>
        <v>#DIV/0!</v>
      </c>
      <c r="AQ229" s="4" t="str">
        <f t="shared" si="127"/>
        <v>#DIV/0!</v>
      </c>
      <c r="AR229" s="4" t="str">
        <f t="shared" si="127"/>
        <v>#DIV/0!</v>
      </c>
      <c r="AS229" s="4" t="str">
        <f t="shared" si="127"/>
        <v>#DIV/0!</v>
      </c>
      <c r="AT229" s="4" t="str">
        <f t="shared" si="127"/>
        <v>#DIV/0!</v>
      </c>
      <c r="AU229" s="4" t="str">
        <f t="shared" si="127"/>
        <v>#DIV/0!</v>
      </c>
      <c r="AV229" s="4" t="str">
        <f t="shared" si="127"/>
        <v>#DIV/0!</v>
      </c>
      <c r="AW229" s="4" t="str">
        <f t="shared" si="127"/>
        <v>#DIV/0!</v>
      </c>
      <c r="AX229" s="4" t="str">
        <f t="shared" si="127"/>
        <v>#DIV/0!</v>
      </c>
      <c r="AY229" s="4" t="str">
        <f t="shared" si="127"/>
        <v>#DIV/0!</v>
      </c>
      <c r="AZ229" s="4" t="str">
        <f t="shared" si="127"/>
        <v>#DIV/0!</v>
      </c>
      <c r="BA229" s="4" t="str">
        <f t="shared" si="127"/>
        <v>#DIV/0!</v>
      </c>
      <c r="BB229" s="4" t="str">
        <f t="shared" si="127"/>
        <v>#DIV/0!</v>
      </c>
      <c r="BC229" s="4" t="str">
        <f t="shared" si="127"/>
        <v>#DIV/0!</v>
      </c>
      <c r="BD229" s="4" t="str">
        <f t="shared" si="127"/>
        <v>#DIV/0!</v>
      </c>
      <c r="BE229" s="4" t="str">
        <f t="shared" si="127"/>
        <v>#DIV/0!</v>
      </c>
      <c r="BF229" s="4" t="str">
        <f t="shared" si="127"/>
        <v>#DIV/0!</v>
      </c>
      <c r="BG229" s="4" t="str">
        <f t="shared" si="127"/>
        <v>#DIV/0!</v>
      </c>
      <c r="BH229" s="4" t="str">
        <f t="shared" si="127"/>
        <v>#DIV/0!</v>
      </c>
      <c r="BI229" s="4" t="str">
        <f t="shared" si="127"/>
        <v>#DIV/0!</v>
      </c>
      <c r="BJ229" s="4" t="str">
        <f t="shared" si="127"/>
        <v>#DIV/0!</v>
      </c>
      <c r="BK229" s="4" t="str">
        <f t="shared" si="127"/>
        <v>#DIV/0!</v>
      </c>
      <c r="BL229" s="4" t="str">
        <f t="shared" si="127"/>
        <v>#DIV/0!</v>
      </c>
      <c r="BM229" s="4" t="str">
        <f t="shared" si="127"/>
        <v>#DIV/0!</v>
      </c>
      <c r="BN229" s="4" t="str">
        <f t="shared" si="127"/>
        <v>#DIV/0!</v>
      </c>
      <c r="BO229" s="4" t="str">
        <f t="shared" si="127"/>
        <v>#DIV/0!</v>
      </c>
      <c r="BP229" s="4" t="str">
        <f t="shared" si="127"/>
        <v>#DIV/0!</v>
      </c>
      <c r="BQ229" s="4" t="str">
        <f t="shared" si="127"/>
        <v>#DIV/0!</v>
      </c>
      <c r="BR229" s="4" t="str">
        <f t="shared" si="127"/>
        <v>#DIV/0!</v>
      </c>
      <c r="BS229" s="4" t="str">
        <f t="shared" si="127"/>
        <v>#DIV/0!</v>
      </c>
      <c r="BT229" s="4" t="str">
        <f t="shared" si="127"/>
        <v>#DIV/0!</v>
      </c>
      <c r="BU229" s="4" t="str">
        <f t="shared" si="127"/>
        <v>#DIV/0!</v>
      </c>
      <c r="BV229" s="4" t="str">
        <f t="shared" si="127"/>
        <v>#DIV/0!</v>
      </c>
      <c r="BW229" s="4" t="str">
        <f t="shared" si="127"/>
        <v>#DIV/0!</v>
      </c>
      <c r="BX229" s="4" t="str">
        <f t="shared" si="127"/>
        <v>#DIV/0!</v>
      </c>
      <c r="BY229" s="4" t="str">
        <f t="shared" si="127"/>
        <v>#DIV/0!</v>
      </c>
      <c r="BZ229" s="4" t="str">
        <f t="shared" si="127"/>
        <v>#DIV/0!</v>
      </c>
      <c r="CA229" s="4" t="str">
        <f t="shared" si="127"/>
        <v>#DIV/0!</v>
      </c>
      <c r="CB229" s="4" t="str">
        <f t="shared" si="127"/>
        <v>#DIV/0!</v>
      </c>
      <c r="CC229" s="4" t="str">
        <f t="shared" si="127"/>
        <v>#DIV/0!</v>
      </c>
      <c r="CD229" s="4" t="str">
        <f t="shared" si="127"/>
        <v>#DIV/0!</v>
      </c>
      <c r="CE229" s="4" t="str">
        <f t="shared" si="127"/>
        <v>#DIV/0!</v>
      </c>
      <c r="CF229" s="4" t="str">
        <f t="shared" si="127"/>
        <v>#DIV/0!</v>
      </c>
      <c r="CG229" s="4" t="str">
        <f t="shared" si="127"/>
        <v>#DIV/0!</v>
      </c>
      <c r="CH229" s="4" t="str">
        <f t="shared" si="127"/>
        <v>#DIV/0!</v>
      </c>
      <c r="CI229" s="4" t="str">
        <f t="shared" si="127"/>
        <v>#DIV/0!</v>
      </c>
      <c r="CJ229" s="4" t="str">
        <f t="shared" si="127"/>
        <v>#DIV/0!</v>
      </c>
    </row>
    <row r="230" ht="15.75" customHeight="1">
      <c r="A230" s="15"/>
      <c r="B230" s="4" t="s">
        <v>224</v>
      </c>
      <c r="C230" s="4" t="str">
        <f t="shared" ref="C230:CJ230" si="128">C130/$E31</f>
        <v>#DIV/0!</v>
      </c>
      <c r="D230" s="4" t="str">
        <f t="shared" si="128"/>
        <v>#DIV/0!</v>
      </c>
      <c r="E230" s="4" t="str">
        <f t="shared" si="128"/>
        <v>#DIV/0!</v>
      </c>
      <c r="F230" s="4" t="str">
        <f t="shared" si="128"/>
        <v>#DIV/0!</v>
      </c>
      <c r="G230" s="4" t="str">
        <f t="shared" si="128"/>
        <v>#DIV/0!</v>
      </c>
      <c r="H230" s="4" t="str">
        <f t="shared" si="128"/>
        <v>#DIV/0!</v>
      </c>
      <c r="I230" s="4" t="str">
        <f t="shared" si="128"/>
        <v>#DIV/0!</v>
      </c>
      <c r="J230" s="4" t="str">
        <f t="shared" si="128"/>
        <v>#DIV/0!</v>
      </c>
      <c r="K230" s="4" t="str">
        <f t="shared" si="128"/>
        <v>#DIV/0!</v>
      </c>
      <c r="L230" s="4" t="str">
        <f t="shared" si="128"/>
        <v>#DIV/0!</v>
      </c>
      <c r="M230" s="4" t="str">
        <f t="shared" si="128"/>
        <v>#DIV/0!</v>
      </c>
      <c r="N230" s="4" t="str">
        <f t="shared" si="128"/>
        <v>#DIV/0!</v>
      </c>
      <c r="O230" s="4" t="str">
        <f t="shared" si="128"/>
        <v>#DIV/0!</v>
      </c>
      <c r="P230" s="4" t="str">
        <f t="shared" si="128"/>
        <v>#DIV/0!</v>
      </c>
      <c r="Q230" s="4" t="str">
        <f t="shared" si="128"/>
        <v>#DIV/0!</v>
      </c>
      <c r="R230" s="4" t="str">
        <f t="shared" si="128"/>
        <v>#DIV/0!</v>
      </c>
      <c r="S230" s="4" t="str">
        <f t="shared" si="128"/>
        <v>#DIV/0!</v>
      </c>
      <c r="T230" s="4" t="str">
        <f t="shared" si="128"/>
        <v>#DIV/0!</v>
      </c>
      <c r="U230" s="4" t="str">
        <f t="shared" si="128"/>
        <v>#DIV/0!</v>
      </c>
      <c r="V230" s="4" t="str">
        <f t="shared" si="128"/>
        <v>#DIV/0!</v>
      </c>
      <c r="W230" s="4" t="str">
        <f t="shared" si="128"/>
        <v>#DIV/0!</v>
      </c>
      <c r="X230" s="4" t="str">
        <f t="shared" si="128"/>
        <v>#DIV/0!</v>
      </c>
      <c r="Y230" s="4" t="str">
        <f t="shared" si="128"/>
        <v>#DIV/0!</v>
      </c>
      <c r="Z230" s="4" t="str">
        <f t="shared" si="128"/>
        <v>#DIV/0!</v>
      </c>
      <c r="AA230" s="4" t="str">
        <f t="shared" si="128"/>
        <v>#DIV/0!</v>
      </c>
      <c r="AB230" s="4" t="str">
        <f t="shared" si="128"/>
        <v>#DIV/0!</v>
      </c>
      <c r="AC230" s="4" t="str">
        <f t="shared" si="128"/>
        <v>#DIV/0!</v>
      </c>
      <c r="AD230" s="4" t="str">
        <f t="shared" si="128"/>
        <v>#DIV/0!</v>
      </c>
      <c r="AE230" s="4" t="str">
        <f t="shared" si="128"/>
        <v>#DIV/0!</v>
      </c>
      <c r="AF230" s="4" t="str">
        <f t="shared" si="128"/>
        <v>#DIV/0!</v>
      </c>
      <c r="AG230" s="4" t="str">
        <f t="shared" si="128"/>
        <v>#DIV/0!</v>
      </c>
      <c r="AH230" s="4" t="str">
        <f t="shared" si="128"/>
        <v>#DIV/0!</v>
      </c>
      <c r="AI230" s="4" t="str">
        <f t="shared" si="128"/>
        <v>#DIV/0!</v>
      </c>
      <c r="AJ230" s="4" t="str">
        <f t="shared" si="128"/>
        <v>#DIV/0!</v>
      </c>
      <c r="AK230" s="4" t="str">
        <f t="shared" si="128"/>
        <v>#DIV/0!</v>
      </c>
      <c r="AL230" s="4" t="str">
        <f t="shared" si="128"/>
        <v>#DIV/0!</v>
      </c>
      <c r="AM230" s="4" t="str">
        <f t="shared" si="128"/>
        <v>#DIV/0!</v>
      </c>
      <c r="AN230" s="4" t="str">
        <f t="shared" si="128"/>
        <v>#DIV/0!</v>
      </c>
      <c r="AO230" s="4" t="str">
        <f t="shared" si="128"/>
        <v>#DIV/0!</v>
      </c>
      <c r="AP230" s="4" t="str">
        <f t="shared" si="128"/>
        <v>#DIV/0!</v>
      </c>
      <c r="AQ230" s="4" t="str">
        <f t="shared" si="128"/>
        <v>#DIV/0!</v>
      </c>
      <c r="AR230" s="4" t="str">
        <f t="shared" si="128"/>
        <v>#DIV/0!</v>
      </c>
      <c r="AS230" s="4" t="str">
        <f t="shared" si="128"/>
        <v>#DIV/0!</v>
      </c>
      <c r="AT230" s="4" t="str">
        <f t="shared" si="128"/>
        <v>#DIV/0!</v>
      </c>
      <c r="AU230" s="4" t="str">
        <f t="shared" si="128"/>
        <v>#DIV/0!</v>
      </c>
      <c r="AV230" s="4" t="str">
        <f t="shared" si="128"/>
        <v>#DIV/0!</v>
      </c>
      <c r="AW230" s="4" t="str">
        <f t="shared" si="128"/>
        <v>#DIV/0!</v>
      </c>
      <c r="AX230" s="4" t="str">
        <f t="shared" si="128"/>
        <v>#DIV/0!</v>
      </c>
      <c r="AY230" s="4" t="str">
        <f t="shared" si="128"/>
        <v>#DIV/0!</v>
      </c>
      <c r="AZ230" s="4" t="str">
        <f t="shared" si="128"/>
        <v>#DIV/0!</v>
      </c>
      <c r="BA230" s="4" t="str">
        <f t="shared" si="128"/>
        <v>#DIV/0!</v>
      </c>
      <c r="BB230" s="4" t="str">
        <f t="shared" si="128"/>
        <v>#DIV/0!</v>
      </c>
      <c r="BC230" s="4" t="str">
        <f t="shared" si="128"/>
        <v>#DIV/0!</v>
      </c>
      <c r="BD230" s="4" t="str">
        <f t="shared" si="128"/>
        <v>#DIV/0!</v>
      </c>
      <c r="BE230" s="4" t="str">
        <f t="shared" si="128"/>
        <v>#DIV/0!</v>
      </c>
      <c r="BF230" s="4" t="str">
        <f t="shared" si="128"/>
        <v>#DIV/0!</v>
      </c>
      <c r="BG230" s="4" t="str">
        <f t="shared" si="128"/>
        <v>#DIV/0!</v>
      </c>
      <c r="BH230" s="4" t="str">
        <f t="shared" si="128"/>
        <v>#DIV/0!</v>
      </c>
      <c r="BI230" s="4" t="str">
        <f t="shared" si="128"/>
        <v>#DIV/0!</v>
      </c>
      <c r="BJ230" s="4" t="str">
        <f t="shared" si="128"/>
        <v>#DIV/0!</v>
      </c>
      <c r="BK230" s="4" t="str">
        <f t="shared" si="128"/>
        <v>#DIV/0!</v>
      </c>
      <c r="BL230" s="4" t="str">
        <f t="shared" si="128"/>
        <v>#DIV/0!</v>
      </c>
      <c r="BM230" s="4" t="str">
        <f t="shared" si="128"/>
        <v>#DIV/0!</v>
      </c>
      <c r="BN230" s="4" t="str">
        <f t="shared" si="128"/>
        <v>#DIV/0!</v>
      </c>
      <c r="BO230" s="4" t="str">
        <f t="shared" si="128"/>
        <v>#DIV/0!</v>
      </c>
      <c r="BP230" s="4" t="str">
        <f t="shared" si="128"/>
        <v>#DIV/0!</v>
      </c>
      <c r="BQ230" s="4" t="str">
        <f t="shared" si="128"/>
        <v>#DIV/0!</v>
      </c>
      <c r="BR230" s="4" t="str">
        <f t="shared" si="128"/>
        <v>#DIV/0!</v>
      </c>
      <c r="BS230" s="4" t="str">
        <f t="shared" si="128"/>
        <v>#DIV/0!</v>
      </c>
      <c r="BT230" s="4" t="str">
        <f t="shared" si="128"/>
        <v>#DIV/0!</v>
      </c>
      <c r="BU230" s="4" t="str">
        <f t="shared" si="128"/>
        <v>#DIV/0!</v>
      </c>
      <c r="BV230" s="4" t="str">
        <f t="shared" si="128"/>
        <v>#DIV/0!</v>
      </c>
      <c r="BW230" s="4" t="str">
        <f t="shared" si="128"/>
        <v>#DIV/0!</v>
      </c>
      <c r="BX230" s="4" t="str">
        <f t="shared" si="128"/>
        <v>#DIV/0!</v>
      </c>
      <c r="BY230" s="4" t="str">
        <f t="shared" si="128"/>
        <v>#DIV/0!</v>
      </c>
      <c r="BZ230" s="4" t="str">
        <f t="shared" si="128"/>
        <v>#DIV/0!</v>
      </c>
      <c r="CA230" s="4" t="str">
        <f t="shared" si="128"/>
        <v>#DIV/0!</v>
      </c>
      <c r="CB230" s="4" t="str">
        <f t="shared" si="128"/>
        <v>#DIV/0!</v>
      </c>
      <c r="CC230" s="4" t="str">
        <f t="shared" si="128"/>
        <v>#DIV/0!</v>
      </c>
      <c r="CD230" s="4" t="str">
        <f t="shared" si="128"/>
        <v>#DIV/0!</v>
      </c>
      <c r="CE230" s="4" t="str">
        <f t="shared" si="128"/>
        <v>#DIV/0!</v>
      </c>
      <c r="CF230" s="4" t="str">
        <f t="shared" si="128"/>
        <v>#DIV/0!</v>
      </c>
      <c r="CG230" s="4" t="str">
        <f t="shared" si="128"/>
        <v>#DIV/0!</v>
      </c>
      <c r="CH230" s="4" t="str">
        <f t="shared" si="128"/>
        <v>#DIV/0!</v>
      </c>
      <c r="CI230" s="4" t="str">
        <f t="shared" si="128"/>
        <v>#DIV/0!</v>
      </c>
      <c r="CJ230" s="4" t="str">
        <f t="shared" si="128"/>
        <v>#DIV/0!</v>
      </c>
    </row>
    <row r="231" ht="15.75" customHeight="1">
      <c r="A231" s="15"/>
      <c r="B231" s="4" t="s">
        <v>225</v>
      </c>
      <c r="C231" s="4" t="str">
        <f t="shared" ref="C231:CJ231" si="129">C131/$E32</f>
        <v>#DIV/0!</v>
      </c>
      <c r="D231" s="4" t="str">
        <f t="shared" si="129"/>
        <v>#DIV/0!</v>
      </c>
      <c r="E231" s="4" t="str">
        <f t="shared" si="129"/>
        <v>#DIV/0!</v>
      </c>
      <c r="F231" s="4" t="str">
        <f t="shared" si="129"/>
        <v>#DIV/0!</v>
      </c>
      <c r="G231" s="4" t="str">
        <f t="shared" si="129"/>
        <v>#DIV/0!</v>
      </c>
      <c r="H231" s="4" t="str">
        <f t="shared" si="129"/>
        <v>#DIV/0!</v>
      </c>
      <c r="I231" s="4" t="str">
        <f t="shared" si="129"/>
        <v>#DIV/0!</v>
      </c>
      <c r="J231" s="4" t="str">
        <f t="shared" si="129"/>
        <v>#DIV/0!</v>
      </c>
      <c r="K231" s="4" t="str">
        <f t="shared" si="129"/>
        <v>#DIV/0!</v>
      </c>
      <c r="L231" s="4" t="str">
        <f t="shared" si="129"/>
        <v>#DIV/0!</v>
      </c>
      <c r="M231" s="4" t="str">
        <f t="shared" si="129"/>
        <v>#DIV/0!</v>
      </c>
      <c r="N231" s="4" t="str">
        <f t="shared" si="129"/>
        <v>#DIV/0!</v>
      </c>
      <c r="O231" s="4" t="str">
        <f t="shared" si="129"/>
        <v>#DIV/0!</v>
      </c>
      <c r="P231" s="4" t="str">
        <f t="shared" si="129"/>
        <v>#DIV/0!</v>
      </c>
      <c r="Q231" s="4" t="str">
        <f t="shared" si="129"/>
        <v>#DIV/0!</v>
      </c>
      <c r="R231" s="4" t="str">
        <f t="shared" si="129"/>
        <v>#DIV/0!</v>
      </c>
      <c r="S231" s="4" t="str">
        <f t="shared" si="129"/>
        <v>#DIV/0!</v>
      </c>
      <c r="T231" s="4" t="str">
        <f t="shared" si="129"/>
        <v>#DIV/0!</v>
      </c>
      <c r="U231" s="4" t="str">
        <f t="shared" si="129"/>
        <v>#DIV/0!</v>
      </c>
      <c r="V231" s="4" t="str">
        <f t="shared" si="129"/>
        <v>#DIV/0!</v>
      </c>
      <c r="W231" s="4" t="str">
        <f t="shared" si="129"/>
        <v>#DIV/0!</v>
      </c>
      <c r="X231" s="4" t="str">
        <f t="shared" si="129"/>
        <v>#DIV/0!</v>
      </c>
      <c r="Y231" s="4" t="str">
        <f t="shared" si="129"/>
        <v>#DIV/0!</v>
      </c>
      <c r="Z231" s="4" t="str">
        <f t="shared" si="129"/>
        <v>#DIV/0!</v>
      </c>
      <c r="AA231" s="4" t="str">
        <f t="shared" si="129"/>
        <v>#DIV/0!</v>
      </c>
      <c r="AB231" s="4" t="str">
        <f t="shared" si="129"/>
        <v>#DIV/0!</v>
      </c>
      <c r="AC231" s="4" t="str">
        <f t="shared" si="129"/>
        <v>#DIV/0!</v>
      </c>
      <c r="AD231" s="4" t="str">
        <f t="shared" si="129"/>
        <v>#DIV/0!</v>
      </c>
      <c r="AE231" s="4" t="str">
        <f t="shared" si="129"/>
        <v>#DIV/0!</v>
      </c>
      <c r="AF231" s="4" t="str">
        <f t="shared" si="129"/>
        <v>#DIV/0!</v>
      </c>
      <c r="AG231" s="4" t="str">
        <f t="shared" si="129"/>
        <v>#DIV/0!</v>
      </c>
      <c r="AH231" s="4" t="str">
        <f t="shared" si="129"/>
        <v>#DIV/0!</v>
      </c>
      <c r="AI231" s="4" t="str">
        <f t="shared" si="129"/>
        <v>#DIV/0!</v>
      </c>
      <c r="AJ231" s="4" t="str">
        <f t="shared" si="129"/>
        <v>#DIV/0!</v>
      </c>
      <c r="AK231" s="4" t="str">
        <f t="shared" si="129"/>
        <v>#DIV/0!</v>
      </c>
      <c r="AL231" s="4" t="str">
        <f t="shared" si="129"/>
        <v>#DIV/0!</v>
      </c>
      <c r="AM231" s="4" t="str">
        <f t="shared" si="129"/>
        <v>#DIV/0!</v>
      </c>
      <c r="AN231" s="4" t="str">
        <f t="shared" si="129"/>
        <v>#DIV/0!</v>
      </c>
      <c r="AO231" s="4" t="str">
        <f t="shared" si="129"/>
        <v>#DIV/0!</v>
      </c>
      <c r="AP231" s="4" t="str">
        <f t="shared" si="129"/>
        <v>#DIV/0!</v>
      </c>
      <c r="AQ231" s="4" t="str">
        <f t="shared" si="129"/>
        <v>#DIV/0!</v>
      </c>
      <c r="AR231" s="4" t="str">
        <f t="shared" si="129"/>
        <v>#DIV/0!</v>
      </c>
      <c r="AS231" s="4" t="str">
        <f t="shared" si="129"/>
        <v>#DIV/0!</v>
      </c>
      <c r="AT231" s="4" t="str">
        <f t="shared" si="129"/>
        <v>#DIV/0!</v>
      </c>
      <c r="AU231" s="4" t="str">
        <f t="shared" si="129"/>
        <v>#DIV/0!</v>
      </c>
      <c r="AV231" s="4" t="str">
        <f t="shared" si="129"/>
        <v>#DIV/0!</v>
      </c>
      <c r="AW231" s="4" t="str">
        <f t="shared" si="129"/>
        <v>#DIV/0!</v>
      </c>
      <c r="AX231" s="4" t="str">
        <f t="shared" si="129"/>
        <v>#DIV/0!</v>
      </c>
      <c r="AY231" s="4" t="str">
        <f t="shared" si="129"/>
        <v>#DIV/0!</v>
      </c>
      <c r="AZ231" s="4" t="str">
        <f t="shared" si="129"/>
        <v>#DIV/0!</v>
      </c>
      <c r="BA231" s="4" t="str">
        <f t="shared" si="129"/>
        <v>#DIV/0!</v>
      </c>
      <c r="BB231" s="4" t="str">
        <f t="shared" si="129"/>
        <v>#DIV/0!</v>
      </c>
      <c r="BC231" s="4" t="str">
        <f t="shared" si="129"/>
        <v>#DIV/0!</v>
      </c>
      <c r="BD231" s="4" t="str">
        <f t="shared" si="129"/>
        <v>#DIV/0!</v>
      </c>
      <c r="BE231" s="4" t="str">
        <f t="shared" si="129"/>
        <v>#DIV/0!</v>
      </c>
      <c r="BF231" s="4" t="str">
        <f t="shared" si="129"/>
        <v>#DIV/0!</v>
      </c>
      <c r="BG231" s="4" t="str">
        <f t="shared" si="129"/>
        <v>#DIV/0!</v>
      </c>
      <c r="BH231" s="4" t="str">
        <f t="shared" si="129"/>
        <v>#DIV/0!</v>
      </c>
      <c r="BI231" s="4" t="str">
        <f t="shared" si="129"/>
        <v>#DIV/0!</v>
      </c>
      <c r="BJ231" s="4" t="str">
        <f t="shared" si="129"/>
        <v>#DIV/0!</v>
      </c>
      <c r="BK231" s="4" t="str">
        <f t="shared" si="129"/>
        <v>#DIV/0!</v>
      </c>
      <c r="BL231" s="4" t="str">
        <f t="shared" si="129"/>
        <v>#DIV/0!</v>
      </c>
      <c r="BM231" s="4" t="str">
        <f t="shared" si="129"/>
        <v>#DIV/0!</v>
      </c>
      <c r="BN231" s="4" t="str">
        <f t="shared" si="129"/>
        <v>#DIV/0!</v>
      </c>
      <c r="BO231" s="4" t="str">
        <f t="shared" si="129"/>
        <v>#DIV/0!</v>
      </c>
      <c r="BP231" s="4" t="str">
        <f t="shared" si="129"/>
        <v>#DIV/0!</v>
      </c>
      <c r="BQ231" s="4" t="str">
        <f t="shared" si="129"/>
        <v>#DIV/0!</v>
      </c>
      <c r="BR231" s="4" t="str">
        <f t="shared" si="129"/>
        <v>#DIV/0!</v>
      </c>
      <c r="BS231" s="4" t="str">
        <f t="shared" si="129"/>
        <v>#DIV/0!</v>
      </c>
      <c r="BT231" s="4" t="str">
        <f t="shared" si="129"/>
        <v>#DIV/0!</v>
      </c>
      <c r="BU231" s="4" t="str">
        <f t="shared" si="129"/>
        <v>#DIV/0!</v>
      </c>
      <c r="BV231" s="4" t="str">
        <f t="shared" si="129"/>
        <v>#DIV/0!</v>
      </c>
      <c r="BW231" s="4" t="str">
        <f t="shared" si="129"/>
        <v>#DIV/0!</v>
      </c>
      <c r="BX231" s="4" t="str">
        <f t="shared" si="129"/>
        <v>#DIV/0!</v>
      </c>
      <c r="BY231" s="4" t="str">
        <f t="shared" si="129"/>
        <v>#DIV/0!</v>
      </c>
      <c r="BZ231" s="4" t="str">
        <f t="shared" si="129"/>
        <v>#DIV/0!</v>
      </c>
      <c r="CA231" s="4" t="str">
        <f t="shared" si="129"/>
        <v>#DIV/0!</v>
      </c>
      <c r="CB231" s="4" t="str">
        <f t="shared" si="129"/>
        <v>#DIV/0!</v>
      </c>
      <c r="CC231" s="4" t="str">
        <f t="shared" si="129"/>
        <v>#DIV/0!</v>
      </c>
      <c r="CD231" s="4" t="str">
        <f t="shared" si="129"/>
        <v>#DIV/0!</v>
      </c>
      <c r="CE231" s="4" t="str">
        <f t="shared" si="129"/>
        <v>#DIV/0!</v>
      </c>
      <c r="CF231" s="4" t="str">
        <f t="shared" si="129"/>
        <v>#DIV/0!</v>
      </c>
      <c r="CG231" s="4" t="str">
        <f t="shared" si="129"/>
        <v>#DIV/0!</v>
      </c>
      <c r="CH231" s="4" t="str">
        <f t="shared" si="129"/>
        <v>#DIV/0!</v>
      </c>
      <c r="CI231" s="4" t="str">
        <f t="shared" si="129"/>
        <v>#DIV/0!</v>
      </c>
      <c r="CJ231" s="4" t="str">
        <f t="shared" si="129"/>
        <v>#DIV/0!</v>
      </c>
    </row>
    <row r="232" ht="15.75" customHeight="1">
      <c r="A232" s="15"/>
      <c r="B232" s="4" t="s">
        <v>226</v>
      </c>
      <c r="C232" s="4" t="str">
        <f t="shared" ref="C232:CJ232" si="130">C132/$E33</f>
        <v>#DIV/0!</v>
      </c>
      <c r="D232" s="4" t="str">
        <f t="shared" si="130"/>
        <v>#DIV/0!</v>
      </c>
      <c r="E232" s="4" t="str">
        <f t="shared" si="130"/>
        <v>#DIV/0!</v>
      </c>
      <c r="F232" s="4" t="str">
        <f t="shared" si="130"/>
        <v>#DIV/0!</v>
      </c>
      <c r="G232" s="4" t="str">
        <f t="shared" si="130"/>
        <v>#DIV/0!</v>
      </c>
      <c r="H232" s="4" t="str">
        <f t="shared" si="130"/>
        <v>#DIV/0!</v>
      </c>
      <c r="I232" s="4" t="str">
        <f t="shared" si="130"/>
        <v>#DIV/0!</v>
      </c>
      <c r="J232" s="4" t="str">
        <f t="shared" si="130"/>
        <v>#DIV/0!</v>
      </c>
      <c r="K232" s="4" t="str">
        <f t="shared" si="130"/>
        <v>#DIV/0!</v>
      </c>
      <c r="L232" s="4" t="str">
        <f t="shared" si="130"/>
        <v>#DIV/0!</v>
      </c>
      <c r="M232" s="4" t="str">
        <f t="shared" si="130"/>
        <v>#DIV/0!</v>
      </c>
      <c r="N232" s="4" t="str">
        <f t="shared" si="130"/>
        <v>#DIV/0!</v>
      </c>
      <c r="O232" s="4" t="str">
        <f t="shared" si="130"/>
        <v>#DIV/0!</v>
      </c>
      <c r="P232" s="4" t="str">
        <f t="shared" si="130"/>
        <v>#DIV/0!</v>
      </c>
      <c r="Q232" s="4" t="str">
        <f t="shared" si="130"/>
        <v>#DIV/0!</v>
      </c>
      <c r="R232" s="4" t="str">
        <f t="shared" si="130"/>
        <v>#DIV/0!</v>
      </c>
      <c r="S232" s="4" t="str">
        <f t="shared" si="130"/>
        <v>#DIV/0!</v>
      </c>
      <c r="T232" s="4" t="str">
        <f t="shared" si="130"/>
        <v>#DIV/0!</v>
      </c>
      <c r="U232" s="4" t="str">
        <f t="shared" si="130"/>
        <v>#DIV/0!</v>
      </c>
      <c r="V232" s="4" t="str">
        <f t="shared" si="130"/>
        <v>#DIV/0!</v>
      </c>
      <c r="W232" s="4" t="str">
        <f t="shared" si="130"/>
        <v>#DIV/0!</v>
      </c>
      <c r="X232" s="4" t="str">
        <f t="shared" si="130"/>
        <v>#DIV/0!</v>
      </c>
      <c r="Y232" s="4" t="str">
        <f t="shared" si="130"/>
        <v>#DIV/0!</v>
      </c>
      <c r="Z232" s="4" t="str">
        <f t="shared" si="130"/>
        <v>#DIV/0!</v>
      </c>
      <c r="AA232" s="4" t="str">
        <f t="shared" si="130"/>
        <v>#DIV/0!</v>
      </c>
      <c r="AB232" s="4" t="str">
        <f t="shared" si="130"/>
        <v>#DIV/0!</v>
      </c>
      <c r="AC232" s="4" t="str">
        <f t="shared" si="130"/>
        <v>#DIV/0!</v>
      </c>
      <c r="AD232" s="4" t="str">
        <f t="shared" si="130"/>
        <v>#DIV/0!</v>
      </c>
      <c r="AE232" s="4" t="str">
        <f t="shared" si="130"/>
        <v>#DIV/0!</v>
      </c>
      <c r="AF232" s="4" t="str">
        <f t="shared" si="130"/>
        <v>#DIV/0!</v>
      </c>
      <c r="AG232" s="4" t="str">
        <f t="shared" si="130"/>
        <v>#DIV/0!</v>
      </c>
      <c r="AH232" s="4" t="str">
        <f t="shared" si="130"/>
        <v>#DIV/0!</v>
      </c>
      <c r="AI232" s="4" t="str">
        <f t="shared" si="130"/>
        <v>#DIV/0!</v>
      </c>
      <c r="AJ232" s="4" t="str">
        <f t="shared" si="130"/>
        <v>#DIV/0!</v>
      </c>
      <c r="AK232" s="4" t="str">
        <f t="shared" si="130"/>
        <v>#DIV/0!</v>
      </c>
      <c r="AL232" s="4" t="str">
        <f t="shared" si="130"/>
        <v>#DIV/0!</v>
      </c>
      <c r="AM232" s="4" t="str">
        <f t="shared" si="130"/>
        <v>#DIV/0!</v>
      </c>
      <c r="AN232" s="4" t="str">
        <f t="shared" si="130"/>
        <v>#DIV/0!</v>
      </c>
      <c r="AO232" s="4" t="str">
        <f t="shared" si="130"/>
        <v>#DIV/0!</v>
      </c>
      <c r="AP232" s="4" t="str">
        <f t="shared" si="130"/>
        <v>#DIV/0!</v>
      </c>
      <c r="AQ232" s="4" t="str">
        <f t="shared" si="130"/>
        <v>#DIV/0!</v>
      </c>
      <c r="AR232" s="4" t="str">
        <f t="shared" si="130"/>
        <v>#DIV/0!</v>
      </c>
      <c r="AS232" s="4" t="str">
        <f t="shared" si="130"/>
        <v>#DIV/0!</v>
      </c>
      <c r="AT232" s="4" t="str">
        <f t="shared" si="130"/>
        <v>#DIV/0!</v>
      </c>
      <c r="AU232" s="4" t="str">
        <f t="shared" si="130"/>
        <v>#DIV/0!</v>
      </c>
      <c r="AV232" s="4" t="str">
        <f t="shared" si="130"/>
        <v>#DIV/0!</v>
      </c>
      <c r="AW232" s="4" t="str">
        <f t="shared" si="130"/>
        <v>#DIV/0!</v>
      </c>
      <c r="AX232" s="4" t="str">
        <f t="shared" si="130"/>
        <v>#DIV/0!</v>
      </c>
      <c r="AY232" s="4" t="str">
        <f t="shared" si="130"/>
        <v>#DIV/0!</v>
      </c>
      <c r="AZ232" s="4" t="str">
        <f t="shared" si="130"/>
        <v>#DIV/0!</v>
      </c>
      <c r="BA232" s="4" t="str">
        <f t="shared" si="130"/>
        <v>#DIV/0!</v>
      </c>
      <c r="BB232" s="4" t="str">
        <f t="shared" si="130"/>
        <v>#DIV/0!</v>
      </c>
      <c r="BC232" s="4" t="str">
        <f t="shared" si="130"/>
        <v>#DIV/0!</v>
      </c>
      <c r="BD232" s="4" t="str">
        <f t="shared" si="130"/>
        <v>#DIV/0!</v>
      </c>
      <c r="BE232" s="4" t="str">
        <f t="shared" si="130"/>
        <v>#DIV/0!</v>
      </c>
      <c r="BF232" s="4" t="str">
        <f t="shared" si="130"/>
        <v>#DIV/0!</v>
      </c>
      <c r="BG232" s="4" t="str">
        <f t="shared" si="130"/>
        <v>#DIV/0!</v>
      </c>
      <c r="BH232" s="4" t="str">
        <f t="shared" si="130"/>
        <v>#DIV/0!</v>
      </c>
      <c r="BI232" s="4" t="str">
        <f t="shared" si="130"/>
        <v>#DIV/0!</v>
      </c>
      <c r="BJ232" s="4" t="str">
        <f t="shared" si="130"/>
        <v>#DIV/0!</v>
      </c>
      <c r="BK232" s="4" t="str">
        <f t="shared" si="130"/>
        <v>#DIV/0!</v>
      </c>
      <c r="BL232" s="4" t="str">
        <f t="shared" si="130"/>
        <v>#DIV/0!</v>
      </c>
      <c r="BM232" s="4" t="str">
        <f t="shared" si="130"/>
        <v>#DIV/0!</v>
      </c>
      <c r="BN232" s="4" t="str">
        <f t="shared" si="130"/>
        <v>#DIV/0!</v>
      </c>
      <c r="BO232" s="4" t="str">
        <f t="shared" si="130"/>
        <v>#DIV/0!</v>
      </c>
      <c r="BP232" s="4" t="str">
        <f t="shared" si="130"/>
        <v>#DIV/0!</v>
      </c>
      <c r="BQ232" s="4" t="str">
        <f t="shared" si="130"/>
        <v>#DIV/0!</v>
      </c>
      <c r="BR232" s="4" t="str">
        <f t="shared" si="130"/>
        <v>#DIV/0!</v>
      </c>
      <c r="BS232" s="4" t="str">
        <f t="shared" si="130"/>
        <v>#DIV/0!</v>
      </c>
      <c r="BT232" s="4" t="str">
        <f t="shared" si="130"/>
        <v>#DIV/0!</v>
      </c>
      <c r="BU232" s="4" t="str">
        <f t="shared" si="130"/>
        <v>#DIV/0!</v>
      </c>
      <c r="BV232" s="4" t="str">
        <f t="shared" si="130"/>
        <v>#DIV/0!</v>
      </c>
      <c r="BW232" s="4" t="str">
        <f t="shared" si="130"/>
        <v>#DIV/0!</v>
      </c>
      <c r="BX232" s="4" t="str">
        <f t="shared" si="130"/>
        <v>#DIV/0!</v>
      </c>
      <c r="BY232" s="4" t="str">
        <f t="shared" si="130"/>
        <v>#DIV/0!</v>
      </c>
      <c r="BZ232" s="4" t="str">
        <f t="shared" si="130"/>
        <v>#DIV/0!</v>
      </c>
      <c r="CA232" s="4" t="str">
        <f t="shared" si="130"/>
        <v>#DIV/0!</v>
      </c>
      <c r="CB232" s="4" t="str">
        <f t="shared" si="130"/>
        <v>#DIV/0!</v>
      </c>
      <c r="CC232" s="4" t="str">
        <f t="shared" si="130"/>
        <v>#DIV/0!</v>
      </c>
      <c r="CD232" s="4" t="str">
        <f t="shared" si="130"/>
        <v>#DIV/0!</v>
      </c>
      <c r="CE232" s="4" t="str">
        <f t="shared" si="130"/>
        <v>#DIV/0!</v>
      </c>
      <c r="CF232" s="4" t="str">
        <f t="shared" si="130"/>
        <v>#DIV/0!</v>
      </c>
      <c r="CG232" s="4" t="str">
        <f t="shared" si="130"/>
        <v>#DIV/0!</v>
      </c>
      <c r="CH232" s="4" t="str">
        <f t="shared" si="130"/>
        <v>#DIV/0!</v>
      </c>
      <c r="CI232" s="4" t="str">
        <f t="shared" si="130"/>
        <v>#DIV/0!</v>
      </c>
      <c r="CJ232" s="4" t="str">
        <f t="shared" si="130"/>
        <v>#DIV/0!</v>
      </c>
    </row>
    <row r="233" ht="15.75" customHeight="1">
      <c r="A233" s="16"/>
      <c r="B233" s="4" t="s">
        <v>219</v>
      </c>
      <c r="C233" s="4" t="str">
        <f t="shared" ref="C233:CJ233" si="131">C133/$E34</f>
        <v>#DIV/0!</v>
      </c>
      <c r="D233" s="4" t="str">
        <f t="shared" si="131"/>
        <v>#DIV/0!</v>
      </c>
      <c r="E233" s="4" t="str">
        <f t="shared" si="131"/>
        <v>#DIV/0!</v>
      </c>
      <c r="F233" s="4" t="str">
        <f t="shared" si="131"/>
        <v>#DIV/0!</v>
      </c>
      <c r="G233" s="4" t="str">
        <f t="shared" si="131"/>
        <v>#DIV/0!</v>
      </c>
      <c r="H233" s="4" t="str">
        <f t="shared" si="131"/>
        <v>#DIV/0!</v>
      </c>
      <c r="I233" s="4" t="str">
        <f t="shared" si="131"/>
        <v>#DIV/0!</v>
      </c>
      <c r="J233" s="4" t="str">
        <f t="shared" si="131"/>
        <v>#DIV/0!</v>
      </c>
      <c r="K233" s="4" t="str">
        <f t="shared" si="131"/>
        <v>#DIV/0!</v>
      </c>
      <c r="L233" s="4" t="str">
        <f t="shared" si="131"/>
        <v>#DIV/0!</v>
      </c>
      <c r="M233" s="4" t="str">
        <f t="shared" si="131"/>
        <v>#DIV/0!</v>
      </c>
      <c r="N233" s="4" t="str">
        <f t="shared" si="131"/>
        <v>#DIV/0!</v>
      </c>
      <c r="O233" s="4" t="str">
        <f t="shared" si="131"/>
        <v>#DIV/0!</v>
      </c>
      <c r="P233" s="4" t="str">
        <f t="shared" si="131"/>
        <v>#DIV/0!</v>
      </c>
      <c r="Q233" s="4" t="str">
        <f t="shared" si="131"/>
        <v>#DIV/0!</v>
      </c>
      <c r="R233" s="4" t="str">
        <f t="shared" si="131"/>
        <v>#DIV/0!</v>
      </c>
      <c r="S233" s="4" t="str">
        <f t="shared" si="131"/>
        <v>#DIV/0!</v>
      </c>
      <c r="T233" s="4" t="str">
        <f t="shared" si="131"/>
        <v>#DIV/0!</v>
      </c>
      <c r="U233" s="4" t="str">
        <f t="shared" si="131"/>
        <v>#DIV/0!</v>
      </c>
      <c r="V233" s="4" t="str">
        <f t="shared" si="131"/>
        <v>#DIV/0!</v>
      </c>
      <c r="W233" s="4" t="str">
        <f t="shared" si="131"/>
        <v>#DIV/0!</v>
      </c>
      <c r="X233" s="4" t="str">
        <f t="shared" si="131"/>
        <v>#DIV/0!</v>
      </c>
      <c r="Y233" s="4" t="str">
        <f t="shared" si="131"/>
        <v>#DIV/0!</v>
      </c>
      <c r="Z233" s="4" t="str">
        <f t="shared" si="131"/>
        <v>#DIV/0!</v>
      </c>
      <c r="AA233" s="4" t="str">
        <f t="shared" si="131"/>
        <v>#DIV/0!</v>
      </c>
      <c r="AB233" s="4" t="str">
        <f t="shared" si="131"/>
        <v>#DIV/0!</v>
      </c>
      <c r="AC233" s="4" t="str">
        <f t="shared" si="131"/>
        <v>#DIV/0!</v>
      </c>
      <c r="AD233" s="4" t="str">
        <f t="shared" si="131"/>
        <v>#DIV/0!</v>
      </c>
      <c r="AE233" s="4" t="str">
        <f t="shared" si="131"/>
        <v>#DIV/0!</v>
      </c>
      <c r="AF233" s="4" t="str">
        <f t="shared" si="131"/>
        <v>#DIV/0!</v>
      </c>
      <c r="AG233" s="4" t="str">
        <f t="shared" si="131"/>
        <v>#DIV/0!</v>
      </c>
      <c r="AH233" s="4" t="str">
        <f t="shared" si="131"/>
        <v>#DIV/0!</v>
      </c>
      <c r="AI233" s="4" t="str">
        <f t="shared" si="131"/>
        <v>#DIV/0!</v>
      </c>
      <c r="AJ233" s="4" t="str">
        <f t="shared" si="131"/>
        <v>#DIV/0!</v>
      </c>
      <c r="AK233" s="4" t="str">
        <f t="shared" si="131"/>
        <v>#DIV/0!</v>
      </c>
      <c r="AL233" s="4" t="str">
        <f t="shared" si="131"/>
        <v>#DIV/0!</v>
      </c>
      <c r="AM233" s="4" t="str">
        <f t="shared" si="131"/>
        <v>#DIV/0!</v>
      </c>
      <c r="AN233" s="4" t="str">
        <f t="shared" si="131"/>
        <v>#DIV/0!</v>
      </c>
      <c r="AO233" s="4" t="str">
        <f t="shared" si="131"/>
        <v>#DIV/0!</v>
      </c>
      <c r="AP233" s="4" t="str">
        <f t="shared" si="131"/>
        <v>#DIV/0!</v>
      </c>
      <c r="AQ233" s="4" t="str">
        <f t="shared" si="131"/>
        <v>#DIV/0!</v>
      </c>
      <c r="AR233" s="4" t="str">
        <f t="shared" si="131"/>
        <v>#DIV/0!</v>
      </c>
      <c r="AS233" s="4" t="str">
        <f t="shared" si="131"/>
        <v>#DIV/0!</v>
      </c>
      <c r="AT233" s="4" t="str">
        <f t="shared" si="131"/>
        <v>#DIV/0!</v>
      </c>
      <c r="AU233" s="4" t="str">
        <f t="shared" si="131"/>
        <v>#DIV/0!</v>
      </c>
      <c r="AV233" s="4" t="str">
        <f t="shared" si="131"/>
        <v>#DIV/0!</v>
      </c>
      <c r="AW233" s="4" t="str">
        <f t="shared" si="131"/>
        <v>#DIV/0!</v>
      </c>
      <c r="AX233" s="4" t="str">
        <f t="shared" si="131"/>
        <v>#DIV/0!</v>
      </c>
      <c r="AY233" s="4" t="str">
        <f t="shared" si="131"/>
        <v>#DIV/0!</v>
      </c>
      <c r="AZ233" s="4" t="str">
        <f t="shared" si="131"/>
        <v>#DIV/0!</v>
      </c>
      <c r="BA233" s="4" t="str">
        <f t="shared" si="131"/>
        <v>#DIV/0!</v>
      </c>
      <c r="BB233" s="4" t="str">
        <f t="shared" si="131"/>
        <v>#DIV/0!</v>
      </c>
      <c r="BC233" s="4" t="str">
        <f t="shared" si="131"/>
        <v>#DIV/0!</v>
      </c>
      <c r="BD233" s="4" t="str">
        <f t="shared" si="131"/>
        <v>#DIV/0!</v>
      </c>
      <c r="BE233" s="4" t="str">
        <f t="shared" si="131"/>
        <v>#DIV/0!</v>
      </c>
      <c r="BF233" s="4" t="str">
        <f t="shared" si="131"/>
        <v>#DIV/0!</v>
      </c>
      <c r="BG233" s="4" t="str">
        <f t="shared" si="131"/>
        <v>#DIV/0!</v>
      </c>
      <c r="BH233" s="4" t="str">
        <f t="shared" si="131"/>
        <v>#DIV/0!</v>
      </c>
      <c r="BI233" s="4" t="str">
        <f t="shared" si="131"/>
        <v>#DIV/0!</v>
      </c>
      <c r="BJ233" s="4" t="str">
        <f t="shared" si="131"/>
        <v>#DIV/0!</v>
      </c>
      <c r="BK233" s="4" t="str">
        <f t="shared" si="131"/>
        <v>#DIV/0!</v>
      </c>
      <c r="BL233" s="4" t="str">
        <f t="shared" si="131"/>
        <v>#DIV/0!</v>
      </c>
      <c r="BM233" s="4" t="str">
        <f t="shared" si="131"/>
        <v>#DIV/0!</v>
      </c>
      <c r="BN233" s="4" t="str">
        <f t="shared" si="131"/>
        <v>#DIV/0!</v>
      </c>
      <c r="BO233" s="4" t="str">
        <f t="shared" si="131"/>
        <v>#DIV/0!</v>
      </c>
      <c r="BP233" s="4" t="str">
        <f t="shared" si="131"/>
        <v>#DIV/0!</v>
      </c>
      <c r="BQ233" s="4" t="str">
        <f t="shared" si="131"/>
        <v>#DIV/0!</v>
      </c>
      <c r="BR233" s="4" t="str">
        <f t="shared" si="131"/>
        <v>#DIV/0!</v>
      </c>
      <c r="BS233" s="4" t="str">
        <f t="shared" si="131"/>
        <v>#DIV/0!</v>
      </c>
      <c r="BT233" s="4" t="str">
        <f t="shared" si="131"/>
        <v>#DIV/0!</v>
      </c>
      <c r="BU233" s="4" t="str">
        <f t="shared" si="131"/>
        <v>#DIV/0!</v>
      </c>
      <c r="BV233" s="4" t="str">
        <f t="shared" si="131"/>
        <v>#DIV/0!</v>
      </c>
      <c r="BW233" s="4" t="str">
        <f t="shared" si="131"/>
        <v>#DIV/0!</v>
      </c>
      <c r="BX233" s="4" t="str">
        <f t="shared" si="131"/>
        <v>#DIV/0!</v>
      </c>
      <c r="BY233" s="4" t="str">
        <f t="shared" si="131"/>
        <v>#DIV/0!</v>
      </c>
      <c r="BZ233" s="4" t="str">
        <f t="shared" si="131"/>
        <v>#DIV/0!</v>
      </c>
      <c r="CA233" s="4" t="str">
        <f t="shared" si="131"/>
        <v>#DIV/0!</v>
      </c>
      <c r="CB233" s="4" t="str">
        <f t="shared" si="131"/>
        <v>#DIV/0!</v>
      </c>
      <c r="CC233" s="4" t="str">
        <f t="shared" si="131"/>
        <v>#DIV/0!</v>
      </c>
      <c r="CD233" s="4" t="str">
        <f t="shared" si="131"/>
        <v>#DIV/0!</v>
      </c>
      <c r="CE233" s="4" t="str">
        <f t="shared" si="131"/>
        <v>#DIV/0!</v>
      </c>
      <c r="CF233" s="4" t="str">
        <f t="shared" si="131"/>
        <v>#DIV/0!</v>
      </c>
      <c r="CG233" s="4" t="str">
        <f t="shared" si="131"/>
        <v>#DIV/0!</v>
      </c>
      <c r="CH233" s="4" t="str">
        <f t="shared" si="131"/>
        <v>#DIV/0!</v>
      </c>
      <c r="CI233" s="4" t="str">
        <f t="shared" si="131"/>
        <v>#DIV/0!</v>
      </c>
      <c r="CJ233" s="4" t="str">
        <f t="shared" si="131"/>
        <v>#DIV/0!</v>
      </c>
    </row>
    <row r="234" ht="15.75" customHeight="1">
      <c r="A234" s="8" t="s">
        <v>24</v>
      </c>
      <c r="B234" s="4" t="s">
        <v>228</v>
      </c>
      <c r="C234" s="4" t="str">
        <f t="shared" ref="C234:CJ234" si="132">C134/$E35</f>
        <v>#DIV/0!</v>
      </c>
      <c r="D234" s="4" t="str">
        <f t="shared" si="132"/>
        <v>#DIV/0!</v>
      </c>
      <c r="E234" s="4" t="str">
        <f t="shared" si="132"/>
        <v>#DIV/0!</v>
      </c>
      <c r="F234" s="4" t="str">
        <f t="shared" si="132"/>
        <v>#DIV/0!</v>
      </c>
      <c r="G234" s="4" t="str">
        <f t="shared" si="132"/>
        <v>#DIV/0!</v>
      </c>
      <c r="H234" s="4" t="str">
        <f t="shared" si="132"/>
        <v>#DIV/0!</v>
      </c>
      <c r="I234" s="4" t="str">
        <f t="shared" si="132"/>
        <v>#DIV/0!</v>
      </c>
      <c r="J234" s="4" t="str">
        <f t="shared" si="132"/>
        <v>#DIV/0!</v>
      </c>
      <c r="K234" s="4" t="str">
        <f t="shared" si="132"/>
        <v>#DIV/0!</v>
      </c>
      <c r="L234" s="4" t="str">
        <f t="shared" si="132"/>
        <v>#DIV/0!</v>
      </c>
      <c r="M234" s="4" t="str">
        <f t="shared" si="132"/>
        <v>#DIV/0!</v>
      </c>
      <c r="N234" s="4" t="str">
        <f t="shared" si="132"/>
        <v>#DIV/0!</v>
      </c>
      <c r="O234" s="4" t="str">
        <f t="shared" si="132"/>
        <v>#DIV/0!</v>
      </c>
      <c r="P234" s="4" t="str">
        <f t="shared" si="132"/>
        <v>#DIV/0!</v>
      </c>
      <c r="Q234" s="4" t="str">
        <f t="shared" si="132"/>
        <v>#DIV/0!</v>
      </c>
      <c r="R234" s="4" t="str">
        <f t="shared" si="132"/>
        <v>#DIV/0!</v>
      </c>
      <c r="S234" s="4" t="str">
        <f t="shared" si="132"/>
        <v>#DIV/0!</v>
      </c>
      <c r="T234" s="4" t="str">
        <f t="shared" si="132"/>
        <v>#DIV/0!</v>
      </c>
      <c r="U234" s="4" t="str">
        <f t="shared" si="132"/>
        <v>#DIV/0!</v>
      </c>
      <c r="V234" s="4" t="str">
        <f t="shared" si="132"/>
        <v>#DIV/0!</v>
      </c>
      <c r="W234" s="4" t="str">
        <f t="shared" si="132"/>
        <v>#DIV/0!</v>
      </c>
      <c r="X234" s="4" t="str">
        <f t="shared" si="132"/>
        <v>#DIV/0!</v>
      </c>
      <c r="Y234" s="4" t="str">
        <f t="shared" si="132"/>
        <v>#DIV/0!</v>
      </c>
      <c r="Z234" s="4" t="str">
        <f t="shared" si="132"/>
        <v>#DIV/0!</v>
      </c>
      <c r="AA234" s="4" t="str">
        <f t="shared" si="132"/>
        <v>#DIV/0!</v>
      </c>
      <c r="AB234" s="4" t="str">
        <f t="shared" si="132"/>
        <v>#DIV/0!</v>
      </c>
      <c r="AC234" s="4" t="str">
        <f t="shared" si="132"/>
        <v>#DIV/0!</v>
      </c>
      <c r="AD234" s="4" t="str">
        <f t="shared" si="132"/>
        <v>#DIV/0!</v>
      </c>
      <c r="AE234" s="4" t="str">
        <f t="shared" si="132"/>
        <v>#DIV/0!</v>
      </c>
      <c r="AF234" s="4" t="str">
        <f t="shared" si="132"/>
        <v>#DIV/0!</v>
      </c>
      <c r="AG234" s="4" t="str">
        <f t="shared" si="132"/>
        <v>#DIV/0!</v>
      </c>
      <c r="AH234" s="4" t="str">
        <f t="shared" si="132"/>
        <v>#DIV/0!</v>
      </c>
      <c r="AI234" s="4" t="str">
        <f t="shared" si="132"/>
        <v>#DIV/0!</v>
      </c>
      <c r="AJ234" s="4" t="str">
        <f t="shared" si="132"/>
        <v>#DIV/0!</v>
      </c>
      <c r="AK234" s="4" t="str">
        <f t="shared" si="132"/>
        <v>#DIV/0!</v>
      </c>
      <c r="AL234" s="4" t="str">
        <f t="shared" si="132"/>
        <v>#DIV/0!</v>
      </c>
      <c r="AM234" s="4" t="str">
        <f t="shared" si="132"/>
        <v>#DIV/0!</v>
      </c>
      <c r="AN234" s="4" t="str">
        <f t="shared" si="132"/>
        <v>#DIV/0!</v>
      </c>
      <c r="AO234" s="4" t="str">
        <f t="shared" si="132"/>
        <v>#DIV/0!</v>
      </c>
      <c r="AP234" s="4" t="str">
        <f t="shared" si="132"/>
        <v>#DIV/0!</v>
      </c>
      <c r="AQ234" s="4" t="str">
        <f t="shared" si="132"/>
        <v>#DIV/0!</v>
      </c>
      <c r="AR234" s="4" t="str">
        <f t="shared" si="132"/>
        <v>#DIV/0!</v>
      </c>
      <c r="AS234" s="4" t="str">
        <f t="shared" si="132"/>
        <v>#DIV/0!</v>
      </c>
      <c r="AT234" s="4" t="str">
        <f t="shared" si="132"/>
        <v>#DIV/0!</v>
      </c>
      <c r="AU234" s="4" t="str">
        <f t="shared" si="132"/>
        <v>#DIV/0!</v>
      </c>
      <c r="AV234" s="4" t="str">
        <f t="shared" si="132"/>
        <v>#DIV/0!</v>
      </c>
      <c r="AW234" s="4" t="str">
        <f t="shared" si="132"/>
        <v>#DIV/0!</v>
      </c>
      <c r="AX234" s="4" t="str">
        <f t="shared" si="132"/>
        <v>#DIV/0!</v>
      </c>
      <c r="AY234" s="4" t="str">
        <f t="shared" si="132"/>
        <v>#DIV/0!</v>
      </c>
      <c r="AZ234" s="4" t="str">
        <f t="shared" si="132"/>
        <v>#DIV/0!</v>
      </c>
      <c r="BA234" s="4" t="str">
        <f t="shared" si="132"/>
        <v>#DIV/0!</v>
      </c>
      <c r="BB234" s="4" t="str">
        <f t="shared" si="132"/>
        <v>#DIV/0!</v>
      </c>
      <c r="BC234" s="4" t="str">
        <f t="shared" si="132"/>
        <v>#DIV/0!</v>
      </c>
      <c r="BD234" s="4" t="str">
        <f t="shared" si="132"/>
        <v>#DIV/0!</v>
      </c>
      <c r="BE234" s="4" t="str">
        <f t="shared" si="132"/>
        <v>#DIV/0!</v>
      </c>
      <c r="BF234" s="4" t="str">
        <f t="shared" si="132"/>
        <v>#DIV/0!</v>
      </c>
      <c r="BG234" s="4" t="str">
        <f t="shared" si="132"/>
        <v>#DIV/0!</v>
      </c>
      <c r="BH234" s="4" t="str">
        <f t="shared" si="132"/>
        <v>#DIV/0!</v>
      </c>
      <c r="BI234" s="4" t="str">
        <f t="shared" si="132"/>
        <v>#DIV/0!</v>
      </c>
      <c r="BJ234" s="4" t="str">
        <f t="shared" si="132"/>
        <v>#DIV/0!</v>
      </c>
      <c r="BK234" s="4" t="str">
        <f t="shared" si="132"/>
        <v>#DIV/0!</v>
      </c>
      <c r="BL234" s="4" t="str">
        <f t="shared" si="132"/>
        <v>#DIV/0!</v>
      </c>
      <c r="BM234" s="4" t="str">
        <f t="shared" si="132"/>
        <v>#DIV/0!</v>
      </c>
      <c r="BN234" s="4" t="str">
        <f t="shared" si="132"/>
        <v>#DIV/0!</v>
      </c>
      <c r="BO234" s="4" t="str">
        <f t="shared" si="132"/>
        <v>#DIV/0!</v>
      </c>
      <c r="BP234" s="4" t="str">
        <f t="shared" si="132"/>
        <v>#DIV/0!</v>
      </c>
      <c r="BQ234" s="4" t="str">
        <f t="shared" si="132"/>
        <v>#DIV/0!</v>
      </c>
      <c r="BR234" s="4" t="str">
        <f t="shared" si="132"/>
        <v>#DIV/0!</v>
      </c>
      <c r="BS234" s="4" t="str">
        <f t="shared" si="132"/>
        <v>#DIV/0!</v>
      </c>
      <c r="BT234" s="4" t="str">
        <f t="shared" si="132"/>
        <v>#DIV/0!</v>
      </c>
      <c r="BU234" s="4" t="str">
        <f t="shared" si="132"/>
        <v>#DIV/0!</v>
      </c>
      <c r="BV234" s="4" t="str">
        <f t="shared" si="132"/>
        <v>#DIV/0!</v>
      </c>
      <c r="BW234" s="4" t="str">
        <f t="shared" si="132"/>
        <v>#DIV/0!</v>
      </c>
      <c r="BX234" s="4" t="str">
        <f t="shared" si="132"/>
        <v>#DIV/0!</v>
      </c>
      <c r="BY234" s="4" t="str">
        <f t="shared" si="132"/>
        <v>#DIV/0!</v>
      </c>
      <c r="BZ234" s="4" t="str">
        <f t="shared" si="132"/>
        <v>#DIV/0!</v>
      </c>
      <c r="CA234" s="4" t="str">
        <f t="shared" si="132"/>
        <v>#DIV/0!</v>
      </c>
      <c r="CB234" s="4" t="str">
        <f t="shared" si="132"/>
        <v>#DIV/0!</v>
      </c>
      <c r="CC234" s="4" t="str">
        <f t="shared" si="132"/>
        <v>#DIV/0!</v>
      </c>
      <c r="CD234" s="4" t="str">
        <f t="shared" si="132"/>
        <v>#DIV/0!</v>
      </c>
      <c r="CE234" s="4" t="str">
        <f t="shared" si="132"/>
        <v>#DIV/0!</v>
      </c>
      <c r="CF234" s="4" t="str">
        <f t="shared" si="132"/>
        <v>#DIV/0!</v>
      </c>
      <c r="CG234" s="4" t="str">
        <f t="shared" si="132"/>
        <v>#DIV/0!</v>
      </c>
      <c r="CH234" s="4" t="str">
        <f t="shared" si="132"/>
        <v>#DIV/0!</v>
      </c>
      <c r="CI234" s="4" t="str">
        <f t="shared" si="132"/>
        <v>#DIV/0!</v>
      </c>
      <c r="CJ234" s="4" t="str">
        <f t="shared" si="132"/>
        <v>#DIV/0!</v>
      </c>
    </row>
    <row r="235" ht="15.75" customHeight="1">
      <c r="A235" s="15"/>
      <c r="B235" s="4" t="s">
        <v>229</v>
      </c>
      <c r="C235" s="4" t="str">
        <f t="shared" ref="C235:CJ235" si="133">C135/$E36</f>
        <v>#DIV/0!</v>
      </c>
      <c r="D235" s="4" t="str">
        <f t="shared" si="133"/>
        <v>#DIV/0!</v>
      </c>
      <c r="E235" s="4" t="str">
        <f t="shared" si="133"/>
        <v>#DIV/0!</v>
      </c>
      <c r="F235" s="4" t="str">
        <f t="shared" si="133"/>
        <v>#DIV/0!</v>
      </c>
      <c r="G235" s="4" t="str">
        <f t="shared" si="133"/>
        <v>#DIV/0!</v>
      </c>
      <c r="H235" s="4" t="str">
        <f t="shared" si="133"/>
        <v>#DIV/0!</v>
      </c>
      <c r="I235" s="4" t="str">
        <f t="shared" si="133"/>
        <v>#DIV/0!</v>
      </c>
      <c r="J235" s="4" t="str">
        <f t="shared" si="133"/>
        <v>#DIV/0!</v>
      </c>
      <c r="K235" s="4" t="str">
        <f t="shared" si="133"/>
        <v>#DIV/0!</v>
      </c>
      <c r="L235" s="4" t="str">
        <f t="shared" si="133"/>
        <v>#DIV/0!</v>
      </c>
      <c r="M235" s="4" t="str">
        <f t="shared" si="133"/>
        <v>#DIV/0!</v>
      </c>
      <c r="N235" s="4" t="str">
        <f t="shared" si="133"/>
        <v>#DIV/0!</v>
      </c>
      <c r="O235" s="4" t="str">
        <f t="shared" si="133"/>
        <v>#DIV/0!</v>
      </c>
      <c r="P235" s="4" t="str">
        <f t="shared" si="133"/>
        <v>#DIV/0!</v>
      </c>
      <c r="Q235" s="4" t="str">
        <f t="shared" si="133"/>
        <v>#DIV/0!</v>
      </c>
      <c r="R235" s="4" t="str">
        <f t="shared" si="133"/>
        <v>#DIV/0!</v>
      </c>
      <c r="S235" s="4" t="str">
        <f t="shared" si="133"/>
        <v>#DIV/0!</v>
      </c>
      <c r="T235" s="4" t="str">
        <f t="shared" si="133"/>
        <v>#DIV/0!</v>
      </c>
      <c r="U235" s="4" t="str">
        <f t="shared" si="133"/>
        <v>#DIV/0!</v>
      </c>
      <c r="V235" s="4" t="str">
        <f t="shared" si="133"/>
        <v>#DIV/0!</v>
      </c>
      <c r="W235" s="4" t="str">
        <f t="shared" si="133"/>
        <v>#DIV/0!</v>
      </c>
      <c r="X235" s="4" t="str">
        <f t="shared" si="133"/>
        <v>#DIV/0!</v>
      </c>
      <c r="Y235" s="4" t="str">
        <f t="shared" si="133"/>
        <v>#DIV/0!</v>
      </c>
      <c r="Z235" s="4" t="str">
        <f t="shared" si="133"/>
        <v>#DIV/0!</v>
      </c>
      <c r="AA235" s="4" t="str">
        <f t="shared" si="133"/>
        <v>#DIV/0!</v>
      </c>
      <c r="AB235" s="4" t="str">
        <f t="shared" si="133"/>
        <v>#DIV/0!</v>
      </c>
      <c r="AC235" s="4" t="str">
        <f t="shared" si="133"/>
        <v>#DIV/0!</v>
      </c>
      <c r="AD235" s="4" t="str">
        <f t="shared" si="133"/>
        <v>#DIV/0!</v>
      </c>
      <c r="AE235" s="4" t="str">
        <f t="shared" si="133"/>
        <v>#DIV/0!</v>
      </c>
      <c r="AF235" s="4" t="str">
        <f t="shared" si="133"/>
        <v>#DIV/0!</v>
      </c>
      <c r="AG235" s="4" t="str">
        <f t="shared" si="133"/>
        <v>#DIV/0!</v>
      </c>
      <c r="AH235" s="4" t="str">
        <f t="shared" si="133"/>
        <v>#DIV/0!</v>
      </c>
      <c r="AI235" s="4" t="str">
        <f t="shared" si="133"/>
        <v>#DIV/0!</v>
      </c>
      <c r="AJ235" s="4" t="str">
        <f t="shared" si="133"/>
        <v>#DIV/0!</v>
      </c>
      <c r="AK235" s="4" t="str">
        <f t="shared" si="133"/>
        <v>#DIV/0!</v>
      </c>
      <c r="AL235" s="4" t="str">
        <f t="shared" si="133"/>
        <v>#DIV/0!</v>
      </c>
      <c r="AM235" s="4" t="str">
        <f t="shared" si="133"/>
        <v>#DIV/0!</v>
      </c>
      <c r="AN235" s="4" t="str">
        <f t="shared" si="133"/>
        <v>#DIV/0!</v>
      </c>
      <c r="AO235" s="4" t="str">
        <f t="shared" si="133"/>
        <v>#DIV/0!</v>
      </c>
      <c r="AP235" s="4" t="str">
        <f t="shared" si="133"/>
        <v>#DIV/0!</v>
      </c>
      <c r="AQ235" s="4" t="str">
        <f t="shared" si="133"/>
        <v>#DIV/0!</v>
      </c>
      <c r="AR235" s="4" t="str">
        <f t="shared" si="133"/>
        <v>#DIV/0!</v>
      </c>
      <c r="AS235" s="4" t="str">
        <f t="shared" si="133"/>
        <v>#DIV/0!</v>
      </c>
      <c r="AT235" s="4" t="str">
        <f t="shared" si="133"/>
        <v>#DIV/0!</v>
      </c>
      <c r="AU235" s="4" t="str">
        <f t="shared" si="133"/>
        <v>#DIV/0!</v>
      </c>
      <c r="AV235" s="4" t="str">
        <f t="shared" si="133"/>
        <v>#DIV/0!</v>
      </c>
      <c r="AW235" s="4" t="str">
        <f t="shared" si="133"/>
        <v>#DIV/0!</v>
      </c>
      <c r="AX235" s="4" t="str">
        <f t="shared" si="133"/>
        <v>#DIV/0!</v>
      </c>
      <c r="AY235" s="4" t="str">
        <f t="shared" si="133"/>
        <v>#DIV/0!</v>
      </c>
      <c r="AZ235" s="4" t="str">
        <f t="shared" si="133"/>
        <v>#DIV/0!</v>
      </c>
      <c r="BA235" s="4" t="str">
        <f t="shared" si="133"/>
        <v>#DIV/0!</v>
      </c>
      <c r="BB235" s="4" t="str">
        <f t="shared" si="133"/>
        <v>#DIV/0!</v>
      </c>
      <c r="BC235" s="4" t="str">
        <f t="shared" si="133"/>
        <v>#DIV/0!</v>
      </c>
      <c r="BD235" s="4" t="str">
        <f t="shared" si="133"/>
        <v>#DIV/0!</v>
      </c>
      <c r="BE235" s="4" t="str">
        <f t="shared" si="133"/>
        <v>#DIV/0!</v>
      </c>
      <c r="BF235" s="4" t="str">
        <f t="shared" si="133"/>
        <v>#DIV/0!</v>
      </c>
      <c r="BG235" s="4" t="str">
        <f t="shared" si="133"/>
        <v>#DIV/0!</v>
      </c>
      <c r="BH235" s="4" t="str">
        <f t="shared" si="133"/>
        <v>#DIV/0!</v>
      </c>
      <c r="BI235" s="4" t="str">
        <f t="shared" si="133"/>
        <v>#DIV/0!</v>
      </c>
      <c r="BJ235" s="4" t="str">
        <f t="shared" si="133"/>
        <v>#DIV/0!</v>
      </c>
      <c r="BK235" s="4" t="str">
        <f t="shared" si="133"/>
        <v>#DIV/0!</v>
      </c>
      <c r="BL235" s="4" t="str">
        <f t="shared" si="133"/>
        <v>#DIV/0!</v>
      </c>
      <c r="BM235" s="4" t="str">
        <f t="shared" si="133"/>
        <v>#DIV/0!</v>
      </c>
      <c r="BN235" s="4" t="str">
        <f t="shared" si="133"/>
        <v>#DIV/0!</v>
      </c>
      <c r="BO235" s="4" t="str">
        <f t="shared" si="133"/>
        <v>#DIV/0!</v>
      </c>
      <c r="BP235" s="4" t="str">
        <f t="shared" si="133"/>
        <v>#DIV/0!</v>
      </c>
      <c r="BQ235" s="4" t="str">
        <f t="shared" si="133"/>
        <v>#DIV/0!</v>
      </c>
      <c r="BR235" s="4" t="str">
        <f t="shared" si="133"/>
        <v>#DIV/0!</v>
      </c>
      <c r="BS235" s="4" t="str">
        <f t="shared" si="133"/>
        <v>#DIV/0!</v>
      </c>
      <c r="BT235" s="4" t="str">
        <f t="shared" si="133"/>
        <v>#DIV/0!</v>
      </c>
      <c r="BU235" s="4" t="str">
        <f t="shared" si="133"/>
        <v>#DIV/0!</v>
      </c>
      <c r="BV235" s="4" t="str">
        <f t="shared" si="133"/>
        <v>#DIV/0!</v>
      </c>
      <c r="BW235" s="4" t="str">
        <f t="shared" si="133"/>
        <v>#DIV/0!</v>
      </c>
      <c r="BX235" s="4" t="str">
        <f t="shared" si="133"/>
        <v>#DIV/0!</v>
      </c>
      <c r="BY235" s="4" t="str">
        <f t="shared" si="133"/>
        <v>#DIV/0!</v>
      </c>
      <c r="BZ235" s="4" t="str">
        <f t="shared" si="133"/>
        <v>#DIV/0!</v>
      </c>
      <c r="CA235" s="4" t="str">
        <f t="shared" si="133"/>
        <v>#DIV/0!</v>
      </c>
      <c r="CB235" s="4" t="str">
        <f t="shared" si="133"/>
        <v>#DIV/0!</v>
      </c>
      <c r="CC235" s="4" t="str">
        <f t="shared" si="133"/>
        <v>#DIV/0!</v>
      </c>
      <c r="CD235" s="4" t="str">
        <f t="shared" si="133"/>
        <v>#DIV/0!</v>
      </c>
      <c r="CE235" s="4" t="str">
        <f t="shared" si="133"/>
        <v>#DIV/0!</v>
      </c>
      <c r="CF235" s="4" t="str">
        <f t="shared" si="133"/>
        <v>#DIV/0!</v>
      </c>
      <c r="CG235" s="4" t="str">
        <f t="shared" si="133"/>
        <v>#DIV/0!</v>
      </c>
      <c r="CH235" s="4" t="str">
        <f t="shared" si="133"/>
        <v>#DIV/0!</v>
      </c>
      <c r="CI235" s="4" t="str">
        <f t="shared" si="133"/>
        <v>#DIV/0!</v>
      </c>
      <c r="CJ235" s="4" t="str">
        <f t="shared" si="133"/>
        <v>#DIV/0!</v>
      </c>
    </row>
    <row r="236" ht="15.75" customHeight="1">
      <c r="A236" s="15"/>
      <c r="B236" s="4" t="s">
        <v>230</v>
      </c>
      <c r="C236" s="4" t="str">
        <f t="shared" ref="C236:CJ236" si="134">C136/$E37</f>
        <v>#DIV/0!</v>
      </c>
      <c r="D236" s="4" t="str">
        <f t="shared" si="134"/>
        <v>#DIV/0!</v>
      </c>
      <c r="E236" s="4" t="str">
        <f t="shared" si="134"/>
        <v>#DIV/0!</v>
      </c>
      <c r="F236" s="4" t="str">
        <f t="shared" si="134"/>
        <v>#DIV/0!</v>
      </c>
      <c r="G236" s="4" t="str">
        <f t="shared" si="134"/>
        <v>#DIV/0!</v>
      </c>
      <c r="H236" s="4" t="str">
        <f t="shared" si="134"/>
        <v>#DIV/0!</v>
      </c>
      <c r="I236" s="4" t="str">
        <f t="shared" si="134"/>
        <v>#DIV/0!</v>
      </c>
      <c r="J236" s="4" t="str">
        <f t="shared" si="134"/>
        <v>#DIV/0!</v>
      </c>
      <c r="K236" s="4" t="str">
        <f t="shared" si="134"/>
        <v>#DIV/0!</v>
      </c>
      <c r="L236" s="4" t="str">
        <f t="shared" si="134"/>
        <v>#DIV/0!</v>
      </c>
      <c r="M236" s="4" t="str">
        <f t="shared" si="134"/>
        <v>#DIV/0!</v>
      </c>
      <c r="N236" s="4" t="str">
        <f t="shared" si="134"/>
        <v>#DIV/0!</v>
      </c>
      <c r="O236" s="4" t="str">
        <f t="shared" si="134"/>
        <v>#DIV/0!</v>
      </c>
      <c r="P236" s="4" t="str">
        <f t="shared" si="134"/>
        <v>#DIV/0!</v>
      </c>
      <c r="Q236" s="4" t="str">
        <f t="shared" si="134"/>
        <v>#DIV/0!</v>
      </c>
      <c r="R236" s="4" t="str">
        <f t="shared" si="134"/>
        <v>#DIV/0!</v>
      </c>
      <c r="S236" s="4" t="str">
        <f t="shared" si="134"/>
        <v>#DIV/0!</v>
      </c>
      <c r="T236" s="4" t="str">
        <f t="shared" si="134"/>
        <v>#DIV/0!</v>
      </c>
      <c r="U236" s="4" t="str">
        <f t="shared" si="134"/>
        <v>#DIV/0!</v>
      </c>
      <c r="V236" s="4" t="str">
        <f t="shared" si="134"/>
        <v>#DIV/0!</v>
      </c>
      <c r="W236" s="4" t="str">
        <f t="shared" si="134"/>
        <v>#DIV/0!</v>
      </c>
      <c r="X236" s="4" t="str">
        <f t="shared" si="134"/>
        <v>#DIV/0!</v>
      </c>
      <c r="Y236" s="4" t="str">
        <f t="shared" si="134"/>
        <v>#DIV/0!</v>
      </c>
      <c r="Z236" s="4" t="str">
        <f t="shared" si="134"/>
        <v>#DIV/0!</v>
      </c>
      <c r="AA236" s="4" t="str">
        <f t="shared" si="134"/>
        <v>#DIV/0!</v>
      </c>
      <c r="AB236" s="4" t="str">
        <f t="shared" si="134"/>
        <v>#DIV/0!</v>
      </c>
      <c r="AC236" s="4" t="str">
        <f t="shared" si="134"/>
        <v>#DIV/0!</v>
      </c>
      <c r="AD236" s="4" t="str">
        <f t="shared" si="134"/>
        <v>#DIV/0!</v>
      </c>
      <c r="AE236" s="4" t="str">
        <f t="shared" si="134"/>
        <v>#DIV/0!</v>
      </c>
      <c r="AF236" s="4" t="str">
        <f t="shared" si="134"/>
        <v>#DIV/0!</v>
      </c>
      <c r="AG236" s="4" t="str">
        <f t="shared" si="134"/>
        <v>#DIV/0!</v>
      </c>
      <c r="AH236" s="4" t="str">
        <f t="shared" si="134"/>
        <v>#DIV/0!</v>
      </c>
      <c r="AI236" s="4" t="str">
        <f t="shared" si="134"/>
        <v>#DIV/0!</v>
      </c>
      <c r="AJ236" s="4" t="str">
        <f t="shared" si="134"/>
        <v>#DIV/0!</v>
      </c>
      <c r="AK236" s="4" t="str">
        <f t="shared" si="134"/>
        <v>#DIV/0!</v>
      </c>
      <c r="AL236" s="4" t="str">
        <f t="shared" si="134"/>
        <v>#DIV/0!</v>
      </c>
      <c r="AM236" s="4" t="str">
        <f t="shared" si="134"/>
        <v>#DIV/0!</v>
      </c>
      <c r="AN236" s="4" t="str">
        <f t="shared" si="134"/>
        <v>#DIV/0!</v>
      </c>
      <c r="AO236" s="4" t="str">
        <f t="shared" si="134"/>
        <v>#DIV/0!</v>
      </c>
      <c r="AP236" s="4" t="str">
        <f t="shared" si="134"/>
        <v>#DIV/0!</v>
      </c>
      <c r="AQ236" s="4" t="str">
        <f t="shared" si="134"/>
        <v>#DIV/0!</v>
      </c>
      <c r="AR236" s="4" t="str">
        <f t="shared" si="134"/>
        <v>#DIV/0!</v>
      </c>
      <c r="AS236" s="4" t="str">
        <f t="shared" si="134"/>
        <v>#DIV/0!</v>
      </c>
      <c r="AT236" s="4" t="str">
        <f t="shared" si="134"/>
        <v>#DIV/0!</v>
      </c>
      <c r="AU236" s="4" t="str">
        <f t="shared" si="134"/>
        <v>#DIV/0!</v>
      </c>
      <c r="AV236" s="4" t="str">
        <f t="shared" si="134"/>
        <v>#DIV/0!</v>
      </c>
      <c r="AW236" s="4" t="str">
        <f t="shared" si="134"/>
        <v>#DIV/0!</v>
      </c>
      <c r="AX236" s="4" t="str">
        <f t="shared" si="134"/>
        <v>#DIV/0!</v>
      </c>
      <c r="AY236" s="4" t="str">
        <f t="shared" si="134"/>
        <v>#DIV/0!</v>
      </c>
      <c r="AZ236" s="4" t="str">
        <f t="shared" si="134"/>
        <v>#DIV/0!</v>
      </c>
      <c r="BA236" s="4" t="str">
        <f t="shared" si="134"/>
        <v>#DIV/0!</v>
      </c>
      <c r="BB236" s="4" t="str">
        <f t="shared" si="134"/>
        <v>#DIV/0!</v>
      </c>
      <c r="BC236" s="4" t="str">
        <f t="shared" si="134"/>
        <v>#DIV/0!</v>
      </c>
      <c r="BD236" s="4" t="str">
        <f t="shared" si="134"/>
        <v>#DIV/0!</v>
      </c>
      <c r="BE236" s="4" t="str">
        <f t="shared" si="134"/>
        <v>#DIV/0!</v>
      </c>
      <c r="BF236" s="4" t="str">
        <f t="shared" si="134"/>
        <v>#DIV/0!</v>
      </c>
      <c r="BG236" s="4" t="str">
        <f t="shared" si="134"/>
        <v>#DIV/0!</v>
      </c>
      <c r="BH236" s="4" t="str">
        <f t="shared" si="134"/>
        <v>#DIV/0!</v>
      </c>
      <c r="BI236" s="4" t="str">
        <f t="shared" si="134"/>
        <v>#DIV/0!</v>
      </c>
      <c r="BJ236" s="4" t="str">
        <f t="shared" si="134"/>
        <v>#DIV/0!</v>
      </c>
      <c r="BK236" s="4" t="str">
        <f t="shared" si="134"/>
        <v>#DIV/0!</v>
      </c>
      <c r="BL236" s="4" t="str">
        <f t="shared" si="134"/>
        <v>#DIV/0!</v>
      </c>
      <c r="BM236" s="4" t="str">
        <f t="shared" si="134"/>
        <v>#DIV/0!</v>
      </c>
      <c r="BN236" s="4" t="str">
        <f t="shared" si="134"/>
        <v>#DIV/0!</v>
      </c>
      <c r="BO236" s="4" t="str">
        <f t="shared" si="134"/>
        <v>#DIV/0!</v>
      </c>
      <c r="BP236" s="4" t="str">
        <f t="shared" si="134"/>
        <v>#DIV/0!</v>
      </c>
      <c r="BQ236" s="4" t="str">
        <f t="shared" si="134"/>
        <v>#DIV/0!</v>
      </c>
      <c r="BR236" s="4" t="str">
        <f t="shared" si="134"/>
        <v>#DIV/0!</v>
      </c>
      <c r="BS236" s="4" t="str">
        <f t="shared" si="134"/>
        <v>#DIV/0!</v>
      </c>
      <c r="BT236" s="4" t="str">
        <f t="shared" si="134"/>
        <v>#DIV/0!</v>
      </c>
      <c r="BU236" s="4" t="str">
        <f t="shared" si="134"/>
        <v>#DIV/0!</v>
      </c>
      <c r="BV236" s="4" t="str">
        <f t="shared" si="134"/>
        <v>#DIV/0!</v>
      </c>
      <c r="BW236" s="4" t="str">
        <f t="shared" si="134"/>
        <v>#DIV/0!</v>
      </c>
      <c r="BX236" s="4" t="str">
        <f t="shared" si="134"/>
        <v>#DIV/0!</v>
      </c>
      <c r="BY236" s="4" t="str">
        <f t="shared" si="134"/>
        <v>#DIV/0!</v>
      </c>
      <c r="BZ236" s="4" t="str">
        <f t="shared" si="134"/>
        <v>#DIV/0!</v>
      </c>
      <c r="CA236" s="4" t="str">
        <f t="shared" si="134"/>
        <v>#DIV/0!</v>
      </c>
      <c r="CB236" s="4" t="str">
        <f t="shared" si="134"/>
        <v>#DIV/0!</v>
      </c>
      <c r="CC236" s="4" t="str">
        <f t="shared" si="134"/>
        <v>#DIV/0!</v>
      </c>
      <c r="CD236" s="4" t="str">
        <f t="shared" si="134"/>
        <v>#DIV/0!</v>
      </c>
      <c r="CE236" s="4" t="str">
        <f t="shared" si="134"/>
        <v>#DIV/0!</v>
      </c>
      <c r="CF236" s="4" t="str">
        <f t="shared" si="134"/>
        <v>#DIV/0!</v>
      </c>
      <c r="CG236" s="4" t="str">
        <f t="shared" si="134"/>
        <v>#DIV/0!</v>
      </c>
      <c r="CH236" s="4" t="str">
        <f t="shared" si="134"/>
        <v>#DIV/0!</v>
      </c>
      <c r="CI236" s="4" t="str">
        <f t="shared" si="134"/>
        <v>#DIV/0!</v>
      </c>
      <c r="CJ236" s="4" t="str">
        <f t="shared" si="134"/>
        <v>#DIV/0!</v>
      </c>
    </row>
    <row r="237" ht="15.75" customHeight="1">
      <c r="A237" s="15"/>
      <c r="B237" s="4" t="s">
        <v>231</v>
      </c>
      <c r="C237" s="4" t="str">
        <f t="shared" ref="C237:CJ237" si="135">C137/$E38</f>
        <v>#DIV/0!</v>
      </c>
      <c r="D237" s="4" t="str">
        <f t="shared" si="135"/>
        <v>#DIV/0!</v>
      </c>
      <c r="E237" s="4" t="str">
        <f t="shared" si="135"/>
        <v>#DIV/0!</v>
      </c>
      <c r="F237" s="4" t="str">
        <f t="shared" si="135"/>
        <v>#DIV/0!</v>
      </c>
      <c r="G237" s="4" t="str">
        <f t="shared" si="135"/>
        <v>#DIV/0!</v>
      </c>
      <c r="H237" s="4" t="str">
        <f t="shared" si="135"/>
        <v>#DIV/0!</v>
      </c>
      <c r="I237" s="4" t="str">
        <f t="shared" si="135"/>
        <v>#DIV/0!</v>
      </c>
      <c r="J237" s="4" t="str">
        <f t="shared" si="135"/>
        <v>#DIV/0!</v>
      </c>
      <c r="K237" s="4" t="str">
        <f t="shared" si="135"/>
        <v>#DIV/0!</v>
      </c>
      <c r="L237" s="4" t="str">
        <f t="shared" si="135"/>
        <v>#DIV/0!</v>
      </c>
      <c r="M237" s="4" t="str">
        <f t="shared" si="135"/>
        <v>#DIV/0!</v>
      </c>
      <c r="N237" s="4" t="str">
        <f t="shared" si="135"/>
        <v>#DIV/0!</v>
      </c>
      <c r="O237" s="4" t="str">
        <f t="shared" si="135"/>
        <v>#DIV/0!</v>
      </c>
      <c r="P237" s="4" t="str">
        <f t="shared" si="135"/>
        <v>#DIV/0!</v>
      </c>
      <c r="Q237" s="4" t="str">
        <f t="shared" si="135"/>
        <v>#DIV/0!</v>
      </c>
      <c r="R237" s="4" t="str">
        <f t="shared" si="135"/>
        <v>#DIV/0!</v>
      </c>
      <c r="S237" s="4" t="str">
        <f t="shared" si="135"/>
        <v>#DIV/0!</v>
      </c>
      <c r="T237" s="4" t="str">
        <f t="shared" si="135"/>
        <v>#DIV/0!</v>
      </c>
      <c r="U237" s="4" t="str">
        <f t="shared" si="135"/>
        <v>#DIV/0!</v>
      </c>
      <c r="V237" s="4" t="str">
        <f t="shared" si="135"/>
        <v>#DIV/0!</v>
      </c>
      <c r="W237" s="4" t="str">
        <f t="shared" si="135"/>
        <v>#DIV/0!</v>
      </c>
      <c r="X237" s="4" t="str">
        <f t="shared" si="135"/>
        <v>#DIV/0!</v>
      </c>
      <c r="Y237" s="4" t="str">
        <f t="shared" si="135"/>
        <v>#DIV/0!</v>
      </c>
      <c r="Z237" s="4" t="str">
        <f t="shared" si="135"/>
        <v>#DIV/0!</v>
      </c>
      <c r="AA237" s="4" t="str">
        <f t="shared" si="135"/>
        <v>#DIV/0!</v>
      </c>
      <c r="AB237" s="4" t="str">
        <f t="shared" si="135"/>
        <v>#DIV/0!</v>
      </c>
      <c r="AC237" s="4" t="str">
        <f t="shared" si="135"/>
        <v>#DIV/0!</v>
      </c>
      <c r="AD237" s="4" t="str">
        <f t="shared" si="135"/>
        <v>#DIV/0!</v>
      </c>
      <c r="AE237" s="4" t="str">
        <f t="shared" si="135"/>
        <v>#DIV/0!</v>
      </c>
      <c r="AF237" s="4" t="str">
        <f t="shared" si="135"/>
        <v>#DIV/0!</v>
      </c>
      <c r="AG237" s="4" t="str">
        <f t="shared" si="135"/>
        <v>#DIV/0!</v>
      </c>
      <c r="AH237" s="4" t="str">
        <f t="shared" si="135"/>
        <v>#DIV/0!</v>
      </c>
      <c r="AI237" s="4" t="str">
        <f t="shared" si="135"/>
        <v>#DIV/0!</v>
      </c>
      <c r="AJ237" s="4" t="str">
        <f t="shared" si="135"/>
        <v>#DIV/0!</v>
      </c>
      <c r="AK237" s="4" t="str">
        <f t="shared" si="135"/>
        <v>#DIV/0!</v>
      </c>
      <c r="AL237" s="4" t="str">
        <f t="shared" si="135"/>
        <v>#DIV/0!</v>
      </c>
      <c r="AM237" s="4" t="str">
        <f t="shared" si="135"/>
        <v>#DIV/0!</v>
      </c>
      <c r="AN237" s="4" t="str">
        <f t="shared" si="135"/>
        <v>#DIV/0!</v>
      </c>
      <c r="AO237" s="4" t="str">
        <f t="shared" si="135"/>
        <v>#DIV/0!</v>
      </c>
      <c r="AP237" s="4" t="str">
        <f t="shared" si="135"/>
        <v>#DIV/0!</v>
      </c>
      <c r="AQ237" s="4" t="str">
        <f t="shared" si="135"/>
        <v>#DIV/0!</v>
      </c>
      <c r="AR237" s="4" t="str">
        <f t="shared" si="135"/>
        <v>#DIV/0!</v>
      </c>
      <c r="AS237" s="4" t="str">
        <f t="shared" si="135"/>
        <v>#DIV/0!</v>
      </c>
      <c r="AT237" s="4" t="str">
        <f t="shared" si="135"/>
        <v>#DIV/0!</v>
      </c>
      <c r="AU237" s="4" t="str">
        <f t="shared" si="135"/>
        <v>#DIV/0!</v>
      </c>
      <c r="AV237" s="4" t="str">
        <f t="shared" si="135"/>
        <v>#DIV/0!</v>
      </c>
      <c r="AW237" s="4" t="str">
        <f t="shared" si="135"/>
        <v>#DIV/0!</v>
      </c>
      <c r="AX237" s="4" t="str">
        <f t="shared" si="135"/>
        <v>#DIV/0!</v>
      </c>
      <c r="AY237" s="4" t="str">
        <f t="shared" si="135"/>
        <v>#DIV/0!</v>
      </c>
      <c r="AZ237" s="4" t="str">
        <f t="shared" si="135"/>
        <v>#DIV/0!</v>
      </c>
      <c r="BA237" s="4" t="str">
        <f t="shared" si="135"/>
        <v>#DIV/0!</v>
      </c>
      <c r="BB237" s="4" t="str">
        <f t="shared" si="135"/>
        <v>#DIV/0!</v>
      </c>
      <c r="BC237" s="4" t="str">
        <f t="shared" si="135"/>
        <v>#DIV/0!</v>
      </c>
      <c r="BD237" s="4" t="str">
        <f t="shared" si="135"/>
        <v>#DIV/0!</v>
      </c>
      <c r="BE237" s="4" t="str">
        <f t="shared" si="135"/>
        <v>#DIV/0!</v>
      </c>
      <c r="BF237" s="4" t="str">
        <f t="shared" si="135"/>
        <v>#DIV/0!</v>
      </c>
      <c r="BG237" s="4" t="str">
        <f t="shared" si="135"/>
        <v>#DIV/0!</v>
      </c>
      <c r="BH237" s="4" t="str">
        <f t="shared" si="135"/>
        <v>#DIV/0!</v>
      </c>
      <c r="BI237" s="4" t="str">
        <f t="shared" si="135"/>
        <v>#DIV/0!</v>
      </c>
      <c r="BJ237" s="4" t="str">
        <f t="shared" si="135"/>
        <v>#DIV/0!</v>
      </c>
      <c r="BK237" s="4" t="str">
        <f t="shared" si="135"/>
        <v>#DIV/0!</v>
      </c>
      <c r="BL237" s="4" t="str">
        <f t="shared" si="135"/>
        <v>#DIV/0!</v>
      </c>
      <c r="BM237" s="4" t="str">
        <f t="shared" si="135"/>
        <v>#DIV/0!</v>
      </c>
      <c r="BN237" s="4" t="str">
        <f t="shared" si="135"/>
        <v>#DIV/0!</v>
      </c>
      <c r="BO237" s="4" t="str">
        <f t="shared" si="135"/>
        <v>#DIV/0!</v>
      </c>
      <c r="BP237" s="4" t="str">
        <f t="shared" si="135"/>
        <v>#DIV/0!</v>
      </c>
      <c r="BQ237" s="4" t="str">
        <f t="shared" si="135"/>
        <v>#DIV/0!</v>
      </c>
      <c r="BR237" s="4" t="str">
        <f t="shared" si="135"/>
        <v>#DIV/0!</v>
      </c>
      <c r="BS237" s="4" t="str">
        <f t="shared" si="135"/>
        <v>#DIV/0!</v>
      </c>
      <c r="BT237" s="4" t="str">
        <f t="shared" si="135"/>
        <v>#DIV/0!</v>
      </c>
      <c r="BU237" s="4" t="str">
        <f t="shared" si="135"/>
        <v>#DIV/0!</v>
      </c>
      <c r="BV237" s="4" t="str">
        <f t="shared" si="135"/>
        <v>#DIV/0!</v>
      </c>
      <c r="BW237" s="4" t="str">
        <f t="shared" si="135"/>
        <v>#DIV/0!</v>
      </c>
      <c r="BX237" s="4" t="str">
        <f t="shared" si="135"/>
        <v>#DIV/0!</v>
      </c>
      <c r="BY237" s="4" t="str">
        <f t="shared" si="135"/>
        <v>#DIV/0!</v>
      </c>
      <c r="BZ237" s="4" t="str">
        <f t="shared" si="135"/>
        <v>#DIV/0!</v>
      </c>
      <c r="CA237" s="4" t="str">
        <f t="shared" si="135"/>
        <v>#DIV/0!</v>
      </c>
      <c r="CB237" s="4" t="str">
        <f t="shared" si="135"/>
        <v>#DIV/0!</v>
      </c>
      <c r="CC237" s="4" t="str">
        <f t="shared" si="135"/>
        <v>#DIV/0!</v>
      </c>
      <c r="CD237" s="4" t="str">
        <f t="shared" si="135"/>
        <v>#DIV/0!</v>
      </c>
      <c r="CE237" s="4" t="str">
        <f t="shared" si="135"/>
        <v>#DIV/0!</v>
      </c>
      <c r="CF237" s="4" t="str">
        <f t="shared" si="135"/>
        <v>#DIV/0!</v>
      </c>
      <c r="CG237" s="4" t="str">
        <f t="shared" si="135"/>
        <v>#DIV/0!</v>
      </c>
      <c r="CH237" s="4" t="str">
        <f t="shared" si="135"/>
        <v>#DIV/0!</v>
      </c>
      <c r="CI237" s="4" t="str">
        <f t="shared" si="135"/>
        <v>#DIV/0!</v>
      </c>
      <c r="CJ237" s="4" t="str">
        <f t="shared" si="135"/>
        <v>#DIV/0!</v>
      </c>
    </row>
    <row r="238" ht="15.75" customHeight="1">
      <c r="A238" s="15"/>
      <c r="B238" s="4" t="s">
        <v>232</v>
      </c>
      <c r="C238" s="4" t="str">
        <f t="shared" ref="C238:CJ238" si="136">C138/$E39</f>
        <v>#DIV/0!</v>
      </c>
      <c r="D238" s="4" t="str">
        <f t="shared" si="136"/>
        <v>#DIV/0!</v>
      </c>
      <c r="E238" s="4" t="str">
        <f t="shared" si="136"/>
        <v>#DIV/0!</v>
      </c>
      <c r="F238" s="4" t="str">
        <f t="shared" si="136"/>
        <v>#DIV/0!</v>
      </c>
      <c r="G238" s="4" t="str">
        <f t="shared" si="136"/>
        <v>#DIV/0!</v>
      </c>
      <c r="H238" s="4" t="str">
        <f t="shared" si="136"/>
        <v>#DIV/0!</v>
      </c>
      <c r="I238" s="4" t="str">
        <f t="shared" si="136"/>
        <v>#DIV/0!</v>
      </c>
      <c r="J238" s="4" t="str">
        <f t="shared" si="136"/>
        <v>#DIV/0!</v>
      </c>
      <c r="K238" s="4" t="str">
        <f t="shared" si="136"/>
        <v>#DIV/0!</v>
      </c>
      <c r="L238" s="4" t="str">
        <f t="shared" si="136"/>
        <v>#DIV/0!</v>
      </c>
      <c r="M238" s="4" t="str">
        <f t="shared" si="136"/>
        <v>#DIV/0!</v>
      </c>
      <c r="N238" s="4" t="str">
        <f t="shared" si="136"/>
        <v>#DIV/0!</v>
      </c>
      <c r="O238" s="4" t="str">
        <f t="shared" si="136"/>
        <v>#DIV/0!</v>
      </c>
      <c r="P238" s="4" t="str">
        <f t="shared" si="136"/>
        <v>#DIV/0!</v>
      </c>
      <c r="Q238" s="4" t="str">
        <f t="shared" si="136"/>
        <v>#DIV/0!</v>
      </c>
      <c r="R238" s="4" t="str">
        <f t="shared" si="136"/>
        <v>#DIV/0!</v>
      </c>
      <c r="S238" s="4" t="str">
        <f t="shared" si="136"/>
        <v>#DIV/0!</v>
      </c>
      <c r="T238" s="4" t="str">
        <f t="shared" si="136"/>
        <v>#DIV/0!</v>
      </c>
      <c r="U238" s="4" t="str">
        <f t="shared" si="136"/>
        <v>#DIV/0!</v>
      </c>
      <c r="V238" s="4" t="str">
        <f t="shared" si="136"/>
        <v>#DIV/0!</v>
      </c>
      <c r="W238" s="4" t="str">
        <f t="shared" si="136"/>
        <v>#DIV/0!</v>
      </c>
      <c r="X238" s="4" t="str">
        <f t="shared" si="136"/>
        <v>#DIV/0!</v>
      </c>
      <c r="Y238" s="4" t="str">
        <f t="shared" si="136"/>
        <v>#DIV/0!</v>
      </c>
      <c r="Z238" s="4" t="str">
        <f t="shared" si="136"/>
        <v>#DIV/0!</v>
      </c>
      <c r="AA238" s="4" t="str">
        <f t="shared" si="136"/>
        <v>#DIV/0!</v>
      </c>
      <c r="AB238" s="4" t="str">
        <f t="shared" si="136"/>
        <v>#DIV/0!</v>
      </c>
      <c r="AC238" s="4" t="str">
        <f t="shared" si="136"/>
        <v>#DIV/0!</v>
      </c>
      <c r="AD238" s="4" t="str">
        <f t="shared" si="136"/>
        <v>#DIV/0!</v>
      </c>
      <c r="AE238" s="4" t="str">
        <f t="shared" si="136"/>
        <v>#DIV/0!</v>
      </c>
      <c r="AF238" s="4" t="str">
        <f t="shared" si="136"/>
        <v>#DIV/0!</v>
      </c>
      <c r="AG238" s="4" t="str">
        <f t="shared" si="136"/>
        <v>#DIV/0!</v>
      </c>
      <c r="AH238" s="4" t="str">
        <f t="shared" si="136"/>
        <v>#DIV/0!</v>
      </c>
      <c r="AI238" s="4" t="str">
        <f t="shared" si="136"/>
        <v>#DIV/0!</v>
      </c>
      <c r="AJ238" s="4" t="str">
        <f t="shared" si="136"/>
        <v>#DIV/0!</v>
      </c>
      <c r="AK238" s="4" t="str">
        <f t="shared" si="136"/>
        <v>#DIV/0!</v>
      </c>
      <c r="AL238" s="4" t="str">
        <f t="shared" si="136"/>
        <v>#DIV/0!</v>
      </c>
      <c r="AM238" s="4" t="str">
        <f t="shared" si="136"/>
        <v>#DIV/0!</v>
      </c>
      <c r="AN238" s="4" t="str">
        <f t="shared" si="136"/>
        <v>#DIV/0!</v>
      </c>
      <c r="AO238" s="4" t="str">
        <f t="shared" si="136"/>
        <v>#DIV/0!</v>
      </c>
      <c r="AP238" s="4" t="str">
        <f t="shared" si="136"/>
        <v>#DIV/0!</v>
      </c>
      <c r="AQ238" s="4" t="str">
        <f t="shared" si="136"/>
        <v>#DIV/0!</v>
      </c>
      <c r="AR238" s="4" t="str">
        <f t="shared" si="136"/>
        <v>#DIV/0!</v>
      </c>
      <c r="AS238" s="4" t="str">
        <f t="shared" si="136"/>
        <v>#DIV/0!</v>
      </c>
      <c r="AT238" s="4" t="str">
        <f t="shared" si="136"/>
        <v>#DIV/0!</v>
      </c>
      <c r="AU238" s="4" t="str">
        <f t="shared" si="136"/>
        <v>#DIV/0!</v>
      </c>
      <c r="AV238" s="4" t="str">
        <f t="shared" si="136"/>
        <v>#DIV/0!</v>
      </c>
      <c r="AW238" s="4" t="str">
        <f t="shared" si="136"/>
        <v>#DIV/0!</v>
      </c>
      <c r="AX238" s="4" t="str">
        <f t="shared" si="136"/>
        <v>#DIV/0!</v>
      </c>
      <c r="AY238" s="4" t="str">
        <f t="shared" si="136"/>
        <v>#DIV/0!</v>
      </c>
      <c r="AZ238" s="4" t="str">
        <f t="shared" si="136"/>
        <v>#DIV/0!</v>
      </c>
      <c r="BA238" s="4" t="str">
        <f t="shared" si="136"/>
        <v>#DIV/0!</v>
      </c>
      <c r="BB238" s="4" t="str">
        <f t="shared" si="136"/>
        <v>#DIV/0!</v>
      </c>
      <c r="BC238" s="4" t="str">
        <f t="shared" si="136"/>
        <v>#DIV/0!</v>
      </c>
      <c r="BD238" s="4" t="str">
        <f t="shared" si="136"/>
        <v>#DIV/0!</v>
      </c>
      <c r="BE238" s="4" t="str">
        <f t="shared" si="136"/>
        <v>#DIV/0!</v>
      </c>
      <c r="BF238" s="4" t="str">
        <f t="shared" si="136"/>
        <v>#DIV/0!</v>
      </c>
      <c r="BG238" s="4" t="str">
        <f t="shared" si="136"/>
        <v>#DIV/0!</v>
      </c>
      <c r="BH238" s="4" t="str">
        <f t="shared" si="136"/>
        <v>#DIV/0!</v>
      </c>
      <c r="BI238" s="4" t="str">
        <f t="shared" si="136"/>
        <v>#DIV/0!</v>
      </c>
      <c r="BJ238" s="4" t="str">
        <f t="shared" si="136"/>
        <v>#DIV/0!</v>
      </c>
      <c r="BK238" s="4" t="str">
        <f t="shared" si="136"/>
        <v>#DIV/0!</v>
      </c>
      <c r="BL238" s="4" t="str">
        <f t="shared" si="136"/>
        <v>#DIV/0!</v>
      </c>
      <c r="BM238" s="4" t="str">
        <f t="shared" si="136"/>
        <v>#DIV/0!</v>
      </c>
      <c r="BN238" s="4" t="str">
        <f t="shared" si="136"/>
        <v>#DIV/0!</v>
      </c>
      <c r="BO238" s="4" t="str">
        <f t="shared" si="136"/>
        <v>#DIV/0!</v>
      </c>
      <c r="BP238" s="4" t="str">
        <f t="shared" si="136"/>
        <v>#DIV/0!</v>
      </c>
      <c r="BQ238" s="4" t="str">
        <f t="shared" si="136"/>
        <v>#DIV/0!</v>
      </c>
      <c r="BR238" s="4" t="str">
        <f t="shared" si="136"/>
        <v>#DIV/0!</v>
      </c>
      <c r="BS238" s="4" t="str">
        <f t="shared" si="136"/>
        <v>#DIV/0!</v>
      </c>
      <c r="BT238" s="4" t="str">
        <f t="shared" si="136"/>
        <v>#DIV/0!</v>
      </c>
      <c r="BU238" s="4" t="str">
        <f t="shared" si="136"/>
        <v>#DIV/0!</v>
      </c>
      <c r="BV238" s="4" t="str">
        <f t="shared" si="136"/>
        <v>#DIV/0!</v>
      </c>
      <c r="BW238" s="4" t="str">
        <f t="shared" si="136"/>
        <v>#DIV/0!</v>
      </c>
      <c r="BX238" s="4" t="str">
        <f t="shared" si="136"/>
        <v>#DIV/0!</v>
      </c>
      <c r="BY238" s="4" t="str">
        <f t="shared" si="136"/>
        <v>#DIV/0!</v>
      </c>
      <c r="BZ238" s="4" t="str">
        <f t="shared" si="136"/>
        <v>#DIV/0!</v>
      </c>
      <c r="CA238" s="4" t="str">
        <f t="shared" si="136"/>
        <v>#DIV/0!</v>
      </c>
      <c r="CB238" s="4" t="str">
        <f t="shared" si="136"/>
        <v>#DIV/0!</v>
      </c>
      <c r="CC238" s="4" t="str">
        <f t="shared" si="136"/>
        <v>#DIV/0!</v>
      </c>
      <c r="CD238" s="4" t="str">
        <f t="shared" si="136"/>
        <v>#DIV/0!</v>
      </c>
      <c r="CE238" s="4" t="str">
        <f t="shared" si="136"/>
        <v>#DIV/0!</v>
      </c>
      <c r="CF238" s="4" t="str">
        <f t="shared" si="136"/>
        <v>#DIV/0!</v>
      </c>
      <c r="CG238" s="4" t="str">
        <f t="shared" si="136"/>
        <v>#DIV/0!</v>
      </c>
      <c r="CH238" s="4" t="str">
        <f t="shared" si="136"/>
        <v>#DIV/0!</v>
      </c>
      <c r="CI238" s="4" t="str">
        <f t="shared" si="136"/>
        <v>#DIV/0!</v>
      </c>
      <c r="CJ238" s="4" t="str">
        <f t="shared" si="136"/>
        <v>#DIV/0!</v>
      </c>
    </row>
    <row r="239" ht="15.75" customHeight="1">
      <c r="A239" s="15"/>
      <c r="B239" s="4" t="s">
        <v>233</v>
      </c>
      <c r="C239" s="4" t="str">
        <f t="shared" ref="C239:CJ239" si="137">C139/$E40</f>
        <v>#DIV/0!</v>
      </c>
      <c r="D239" s="4" t="str">
        <f t="shared" si="137"/>
        <v>#DIV/0!</v>
      </c>
      <c r="E239" s="4" t="str">
        <f t="shared" si="137"/>
        <v>#DIV/0!</v>
      </c>
      <c r="F239" s="4" t="str">
        <f t="shared" si="137"/>
        <v>#DIV/0!</v>
      </c>
      <c r="G239" s="4" t="str">
        <f t="shared" si="137"/>
        <v>#DIV/0!</v>
      </c>
      <c r="H239" s="4" t="str">
        <f t="shared" si="137"/>
        <v>#DIV/0!</v>
      </c>
      <c r="I239" s="4" t="str">
        <f t="shared" si="137"/>
        <v>#DIV/0!</v>
      </c>
      <c r="J239" s="4" t="str">
        <f t="shared" si="137"/>
        <v>#DIV/0!</v>
      </c>
      <c r="K239" s="4" t="str">
        <f t="shared" si="137"/>
        <v>#DIV/0!</v>
      </c>
      <c r="L239" s="4" t="str">
        <f t="shared" si="137"/>
        <v>#DIV/0!</v>
      </c>
      <c r="M239" s="4" t="str">
        <f t="shared" si="137"/>
        <v>#DIV/0!</v>
      </c>
      <c r="N239" s="4" t="str">
        <f t="shared" si="137"/>
        <v>#DIV/0!</v>
      </c>
      <c r="O239" s="4" t="str">
        <f t="shared" si="137"/>
        <v>#DIV/0!</v>
      </c>
      <c r="P239" s="4" t="str">
        <f t="shared" si="137"/>
        <v>#DIV/0!</v>
      </c>
      <c r="Q239" s="4" t="str">
        <f t="shared" si="137"/>
        <v>#DIV/0!</v>
      </c>
      <c r="R239" s="4" t="str">
        <f t="shared" si="137"/>
        <v>#DIV/0!</v>
      </c>
      <c r="S239" s="4" t="str">
        <f t="shared" si="137"/>
        <v>#DIV/0!</v>
      </c>
      <c r="T239" s="4" t="str">
        <f t="shared" si="137"/>
        <v>#DIV/0!</v>
      </c>
      <c r="U239" s="4" t="str">
        <f t="shared" si="137"/>
        <v>#DIV/0!</v>
      </c>
      <c r="V239" s="4" t="str">
        <f t="shared" si="137"/>
        <v>#DIV/0!</v>
      </c>
      <c r="W239" s="4" t="str">
        <f t="shared" si="137"/>
        <v>#DIV/0!</v>
      </c>
      <c r="X239" s="4" t="str">
        <f t="shared" si="137"/>
        <v>#DIV/0!</v>
      </c>
      <c r="Y239" s="4" t="str">
        <f t="shared" si="137"/>
        <v>#DIV/0!</v>
      </c>
      <c r="Z239" s="4" t="str">
        <f t="shared" si="137"/>
        <v>#DIV/0!</v>
      </c>
      <c r="AA239" s="4" t="str">
        <f t="shared" si="137"/>
        <v>#DIV/0!</v>
      </c>
      <c r="AB239" s="4" t="str">
        <f t="shared" si="137"/>
        <v>#DIV/0!</v>
      </c>
      <c r="AC239" s="4" t="str">
        <f t="shared" si="137"/>
        <v>#DIV/0!</v>
      </c>
      <c r="AD239" s="4" t="str">
        <f t="shared" si="137"/>
        <v>#DIV/0!</v>
      </c>
      <c r="AE239" s="4" t="str">
        <f t="shared" si="137"/>
        <v>#DIV/0!</v>
      </c>
      <c r="AF239" s="4" t="str">
        <f t="shared" si="137"/>
        <v>#DIV/0!</v>
      </c>
      <c r="AG239" s="4" t="str">
        <f t="shared" si="137"/>
        <v>#DIV/0!</v>
      </c>
      <c r="AH239" s="4" t="str">
        <f t="shared" si="137"/>
        <v>#DIV/0!</v>
      </c>
      <c r="AI239" s="4" t="str">
        <f t="shared" si="137"/>
        <v>#DIV/0!</v>
      </c>
      <c r="AJ239" s="4" t="str">
        <f t="shared" si="137"/>
        <v>#DIV/0!</v>
      </c>
      <c r="AK239" s="4" t="str">
        <f t="shared" si="137"/>
        <v>#DIV/0!</v>
      </c>
      <c r="AL239" s="4" t="str">
        <f t="shared" si="137"/>
        <v>#DIV/0!</v>
      </c>
      <c r="AM239" s="4" t="str">
        <f t="shared" si="137"/>
        <v>#DIV/0!</v>
      </c>
      <c r="AN239" s="4" t="str">
        <f t="shared" si="137"/>
        <v>#DIV/0!</v>
      </c>
      <c r="AO239" s="4" t="str">
        <f t="shared" si="137"/>
        <v>#DIV/0!</v>
      </c>
      <c r="AP239" s="4" t="str">
        <f t="shared" si="137"/>
        <v>#DIV/0!</v>
      </c>
      <c r="AQ239" s="4" t="str">
        <f t="shared" si="137"/>
        <v>#DIV/0!</v>
      </c>
      <c r="AR239" s="4" t="str">
        <f t="shared" si="137"/>
        <v>#DIV/0!</v>
      </c>
      <c r="AS239" s="4" t="str">
        <f t="shared" si="137"/>
        <v>#DIV/0!</v>
      </c>
      <c r="AT239" s="4" t="str">
        <f t="shared" si="137"/>
        <v>#DIV/0!</v>
      </c>
      <c r="AU239" s="4" t="str">
        <f t="shared" si="137"/>
        <v>#DIV/0!</v>
      </c>
      <c r="AV239" s="4" t="str">
        <f t="shared" si="137"/>
        <v>#DIV/0!</v>
      </c>
      <c r="AW239" s="4" t="str">
        <f t="shared" si="137"/>
        <v>#DIV/0!</v>
      </c>
      <c r="AX239" s="4" t="str">
        <f t="shared" si="137"/>
        <v>#DIV/0!</v>
      </c>
      <c r="AY239" s="4" t="str">
        <f t="shared" si="137"/>
        <v>#DIV/0!</v>
      </c>
      <c r="AZ239" s="4" t="str">
        <f t="shared" si="137"/>
        <v>#DIV/0!</v>
      </c>
      <c r="BA239" s="4" t="str">
        <f t="shared" si="137"/>
        <v>#DIV/0!</v>
      </c>
      <c r="BB239" s="4" t="str">
        <f t="shared" si="137"/>
        <v>#DIV/0!</v>
      </c>
      <c r="BC239" s="4" t="str">
        <f t="shared" si="137"/>
        <v>#DIV/0!</v>
      </c>
      <c r="BD239" s="4" t="str">
        <f t="shared" si="137"/>
        <v>#DIV/0!</v>
      </c>
      <c r="BE239" s="4" t="str">
        <f t="shared" si="137"/>
        <v>#DIV/0!</v>
      </c>
      <c r="BF239" s="4" t="str">
        <f t="shared" si="137"/>
        <v>#DIV/0!</v>
      </c>
      <c r="BG239" s="4" t="str">
        <f t="shared" si="137"/>
        <v>#DIV/0!</v>
      </c>
      <c r="BH239" s="4" t="str">
        <f t="shared" si="137"/>
        <v>#DIV/0!</v>
      </c>
      <c r="BI239" s="4" t="str">
        <f t="shared" si="137"/>
        <v>#DIV/0!</v>
      </c>
      <c r="BJ239" s="4" t="str">
        <f t="shared" si="137"/>
        <v>#DIV/0!</v>
      </c>
      <c r="BK239" s="4" t="str">
        <f t="shared" si="137"/>
        <v>#DIV/0!</v>
      </c>
      <c r="BL239" s="4" t="str">
        <f t="shared" si="137"/>
        <v>#DIV/0!</v>
      </c>
      <c r="BM239" s="4" t="str">
        <f t="shared" si="137"/>
        <v>#DIV/0!</v>
      </c>
      <c r="BN239" s="4" t="str">
        <f t="shared" si="137"/>
        <v>#DIV/0!</v>
      </c>
      <c r="BO239" s="4" t="str">
        <f t="shared" si="137"/>
        <v>#DIV/0!</v>
      </c>
      <c r="BP239" s="4" t="str">
        <f t="shared" si="137"/>
        <v>#DIV/0!</v>
      </c>
      <c r="BQ239" s="4" t="str">
        <f t="shared" si="137"/>
        <v>#DIV/0!</v>
      </c>
      <c r="BR239" s="4" t="str">
        <f t="shared" si="137"/>
        <v>#DIV/0!</v>
      </c>
      <c r="BS239" s="4" t="str">
        <f t="shared" si="137"/>
        <v>#DIV/0!</v>
      </c>
      <c r="BT239" s="4" t="str">
        <f t="shared" si="137"/>
        <v>#DIV/0!</v>
      </c>
      <c r="BU239" s="4" t="str">
        <f t="shared" si="137"/>
        <v>#DIV/0!</v>
      </c>
      <c r="BV239" s="4" t="str">
        <f t="shared" si="137"/>
        <v>#DIV/0!</v>
      </c>
      <c r="BW239" s="4" t="str">
        <f t="shared" si="137"/>
        <v>#DIV/0!</v>
      </c>
      <c r="BX239" s="4" t="str">
        <f t="shared" si="137"/>
        <v>#DIV/0!</v>
      </c>
      <c r="BY239" s="4" t="str">
        <f t="shared" si="137"/>
        <v>#DIV/0!</v>
      </c>
      <c r="BZ239" s="4" t="str">
        <f t="shared" si="137"/>
        <v>#DIV/0!</v>
      </c>
      <c r="CA239" s="4" t="str">
        <f t="shared" si="137"/>
        <v>#DIV/0!</v>
      </c>
      <c r="CB239" s="4" t="str">
        <f t="shared" si="137"/>
        <v>#DIV/0!</v>
      </c>
      <c r="CC239" s="4" t="str">
        <f t="shared" si="137"/>
        <v>#DIV/0!</v>
      </c>
      <c r="CD239" s="4" t="str">
        <f t="shared" si="137"/>
        <v>#DIV/0!</v>
      </c>
      <c r="CE239" s="4" t="str">
        <f t="shared" si="137"/>
        <v>#DIV/0!</v>
      </c>
      <c r="CF239" s="4" t="str">
        <f t="shared" si="137"/>
        <v>#DIV/0!</v>
      </c>
      <c r="CG239" s="4" t="str">
        <f t="shared" si="137"/>
        <v>#DIV/0!</v>
      </c>
      <c r="CH239" s="4" t="str">
        <f t="shared" si="137"/>
        <v>#DIV/0!</v>
      </c>
      <c r="CI239" s="4" t="str">
        <f t="shared" si="137"/>
        <v>#DIV/0!</v>
      </c>
      <c r="CJ239" s="4" t="str">
        <f t="shared" si="137"/>
        <v>#DIV/0!</v>
      </c>
    </row>
    <row r="240" ht="15.75" customHeight="1">
      <c r="A240" s="15"/>
      <c r="B240" s="4" t="s">
        <v>234</v>
      </c>
      <c r="C240" s="4" t="str">
        <f t="shared" ref="C240:CJ240" si="138">C140/$E41</f>
        <v>#DIV/0!</v>
      </c>
      <c r="D240" s="4" t="str">
        <f t="shared" si="138"/>
        <v>#DIV/0!</v>
      </c>
      <c r="E240" s="4" t="str">
        <f t="shared" si="138"/>
        <v>#DIV/0!</v>
      </c>
      <c r="F240" s="4" t="str">
        <f t="shared" si="138"/>
        <v>#DIV/0!</v>
      </c>
      <c r="G240" s="4" t="str">
        <f t="shared" si="138"/>
        <v>#DIV/0!</v>
      </c>
      <c r="H240" s="4" t="str">
        <f t="shared" si="138"/>
        <v>#DIV/0!</v>
      </c>
      <c r="I240" s="4" t="str">
        <f t="shared" si="138"/>
        <v>#DIV/0!</v>
      </c>
      <c r="J240" s="4" t="str">
        <f t="shared" si="138"/>
        <v>#DIV/0!</v>
      </c>
      <c r="K240" s="4" t="str">
        <f t="shared" si="138"/>
        <v>#DIV/0!</v>
      </c>
      <c r="L240" s="4" t="str">
        <f t="shared" si="138"/>
        <v>#DIV/0!</v>
      </c>
      <c r="M240" s="4" t="str">
        <f t="shared" si="138"/>
        <v>#DIV/0!</v>
      </c>
      <c r="N240" s="4" t="str">
        <f t="shared" si="138"/>
        <v>#DIV/0!</v>
      </c>
      <c r="O240" s="4" t="str">
        <f t="shared" si="138"/>
        <v>#DIV/0!</v>
      </c>
      <c r="P240" s="4" t="str">
        <f t="shared" si="138"/>
        <v>#DIV/0!</v>
      </c>
      <c r="Q240" s="4" t="str">
        <f t="shared" si="138"/>
        <v>#DIV/0!</v>
      </c>
      <c r="R240" s="4" t="str">
        <f t="shared" si="138"/>
        <v>#DIV/0!</v>
      </c>
      <c r="S240" s="4" t="str">
        <f t="shared" si="138"/>
        <v>#DIV/0!</v>
      </c>
      <c r="T240" s="4" t="str">
        <f t="shared" si="138"/>
        <v>#DIV/0!</v>
      </c>
      <c r="U240" s="4" t="str">
        <f t="shared" si="138"/>
        <v>#DIV/0!</v>
      </c>
      <c r="V240" s="4" t="str">
        <f t="shared" si="138"/>
        <v>#DIV/0!</v>
      </c>
      <c r="W240" s="4" t="str">
        <f t="shared" si="138"/>
        <v>#DIV/0!</v>
      </c>
      <c r="X240" s="4" t="str">
        <f t="shared" si="138"/>
        <v>#DIV/0!</v>
      </c>
      <c r="Y240" s="4" t="str">
        <f t="shared" si="138"/>
        <v>#DIV/0!</v>
      </c>
      <c r="Z240" s="4" t="str">
        <f t="shared" si="138"/>
        <v>#DIV/0!</v>
      </c>
      <c r="AA240" s="4" t="str">
        <f t="shared" si="138"/>
        <v>#DIV/0!</v>
      </c>
      <c r="AB240" s="4" t="str">
        <f t="shared" si="138"/>
        <v>#DIV/0!</v>
      </c>
      <c r="AC240" s="4" t="str">
        <f t="shared" si="138"/>
        <v>#DIV/0!</v>
      </c>
      <c r="AD240" s="4" t="str">
        <f t="shared" si="138"/>
        <v>#DIV/0!</v>
      </c>
      <c r="AE240" s="4" t="str">
        <f t="shared" si="138"/>
        <v>#DIV/0!</v>
      </c>
      <c r="AF240" s="4" t="str">
        <f t="shared" si="138"/>
        <v>#DIV/0!</v>
      </c>
      <c r="AG240" s="4" t="str">
        <f t="shared" si="138"/>
        <v>#DIV/0!</v>
      </c>
      <c r="AH240" s="4" t="str">
        <f t="shared" si="138"/>
        <v>#DIV/0!</v>
      </c>
      <c r="AI240" s="4" t="str">
        <f t="shared" si="138"/>
        <v>#DIV/0!</v>
      </c>
      <c r="AJ240" s="4" t="str">
        <f t="shared" si="138"/>
        <v>#DIV/0!</v>
      </c>
      <c r="AK240" s="4" t="str">
        <f t="shared" si="138"/>
        <v>#DIV/0!</v>
      </c>
      <c r="AL240" s="4" t="str">
        <f t="shared" si="138"/>
        <v>#DIV/0!</v>
      </c>
      <c r="AM240" s="4" t="str">
        <f t="shared" si="138"/>
        <v>#DIV/0!</v>
      </c>
      <c r="AN240" s="4" t="str">
        <f t="shared" si="138"/>
        <v>#DIV/0!</v>
      </c>
      <c r="AO240" s="4" t="str">
        <f t="shared" si="138"/>
        <v>#DIV/0!</v>
      </c>
      <c r="AP240" s="4" t="str">
        <f t="shared" si="138"/>
        <v>#DIV/0!</v>
      </c>
      <c r="AQ240" s="4" t="str">
        <f t="shared" si="138"/>
        <v>#DIV/0!</v>
      </c>
      <c r="AR240" s="4" t="str">
        <f t="shared" si="138"/>
        <v>#DIV/0!</v>
      </c>
      <c r="AS240" s="4" t="str">
        <f t="shared" si="138"/>
        <v>#DIV/0!</v>
      </c>
      <c r="AT240" s="4" t="str">
        <f t="shared" si="138"/>
        <v>#DIV/0!</v>
      </c>
      <c r="AU240" s="4" t="str">
        <f t="shared" si="138"/>
        <v>#DIV/0!</v>
      </c>
      <c r="AV240" s="4" t="str">
        <f t="shared" si="138"/>
        <v>#DIV/0!</v>
      </c>
      <c r="AW240" s="4" t="str">
        <f t="shared" si="138"/>
        <v>#DIV/0!</v>
      </c>
      <c r="AX240" s="4" t="str">
        <f t="shared" si="138"/>
        <v>#DIV/0!</v>
      </c>
      <c r="AY240" s="4" t="str">
        <f t="shared" si="138"/>
        <v>#DIV/0!</v>
      </c>
      <c r="AZ240" s="4" t="str">
        <f t="shared" si="138"/>
        <v>#DIV/0!</v>
      </c>
      <c r="BA240" s="4" t="str">
        <f t="shared" si="138"/>
        <v>#DIV/0!</v>
      </c>
      <c r="BB240" s="4" t="str">
        <f t="shared" si="138"/>
        <v>#DIV/0!</v>
      </c>
      <c r="BC240" s="4" t="str">
        <f t="shared" si="138"/>
        <v>#DIV/0!</v>
      </c>
      <c r="BD240" s="4" t="str">
        <f t="shared" si="138"/>
        <v>#DIV/0!</v>
      </c>
      <c r="BE240" s="4" t="str">
        <f t="shared" si="138"/>
        <v>#DIV/0!</v>
      </c>
      <c r="BF240" s="4" t="str">
        <f t="shared" si="138"/>
        <v>#DIV/0!</v>
      </c>
      <c r="BG240" s="4" t="str">
        <f t="shared" si="138"/>
        <v>#DIV/0!</v>
      </c>
      <c r="BH240" s="4" t="str">
        <f t="shared" si="138"/>
        <v>#DIV/0!</v>
      </c>
      <c r="BI240" s="4" t="str">
        <f t="shared" si="138"/>
        <v>#DIV/0!</v>
      </c>
      <c r="BJ240" s="4" t="str">
        <f t="shared" si="138"/>
        <v>#DIV/0!</v>
      </c>
      <c r="BK240" s="4" t="str">
        <f t="shared" si="138"/>
        <v>#DIV/0!</v>
      </c>
      <c r="BL240" s="4" t="str">
        <f t="shared" si="138"/>
        <v>#DIV/0!</v>
      </c>
      <c r="BM240" s="4" t="str">
        <f t="shared" si="138"/>
        <v>#DIV/0!</v>
      </c>
      <c r="BN240" s="4" t="str">
        <f t="shared" si="138"/>
        <v>#DIV/0!</v>
      </c>
      <c r="BO240" s="4" t="str">
        <f t="shared" si="138"/>
        <v>#DIV/0!</v>
      </c>
      <c r="BP240" s="4" t="str">
        <f t="shared" si="138"/>
        <v>#DIV/0!</v>
      </c>
      <c r="BQ240" s="4" t="str">
        <f t="shared" si="138"/>
        <v>#DIV/0!</v>
      </c>
      <c r="BR240" s="4" t="str">
        <f t="shared" si="138"/>
        <v>#DIV/0!</v>
      </c>
      <c r="BS240" s="4" t="str">
        <f t="shared" si="138"/>
        <v>#DIV/0!</v>
      </c>
      <c r="BT240" s="4" t="str">
        <f t="shared" si="138"/>
        <v>#DIV/0!</v>
      </c>
      <c r="BU240" s="4" t="str">
        <f t="shared" si="138"/>
        <v>#DIV/0!</v>
      </c>
      <c r="BV240" s="4" t="str">
        <f t="shared" si="138"/>
        <v>#DIV/0!</v>
      </c>
      <c r="BW240" s="4" t="str">
        <f t="shared" si="138"/>
        <v>#DIV/0!</v>
      </c>
      <c r="BX240" s="4" t="str">
        <f t="shared" si="138"/>
        <v>#DIV/0!</v>
      </c>
      <c r="BY240" s="4" t="str">
        <f t="shared" si="138"/>
        <v>#DIV/0!</v>
      </c>
      <c r="BZ240" s="4" t="str">
        <f t="shared" si="138"/>
        <v>#DIV/0!</v>
      </c>
      <c r="CA240" s="4" t="str">
        <f t="shared" si="138"/>
        <v>#DIV/0!</v>
      </c>
      <c r="CB240" s="4" t="str">
        <f t="shared" si="138"/>
        <v>#DIV/0!</v>
      </c>
      <c r="CC240" s="4" t="str">
        <f t="shared" si="138"/>
        <v>#DIV/0!</v>
      </c>
      <c r="CD240" s="4" t="str">
        <f t="shared" si="138"/>
        <v>#DIV/0!</v>
      </c>
      <c r="CE240" s="4" t="str">
        <f t="shared" si="138"/>
        <v>#DIV/0!</v>
      </c>
      <c r="CF240" s="4" t="str">
        <f t="shared" si="138"/>
        <v>#DIV/0!</v>
      </c>
      <c r="CG240" s="4" t="str">
        <f t="shared" si="138"/>
        <v>#DIV/0!</v>
      </c>
      <c r="CH240" s="4" t="str">
        <f t="shared" si="138"/>
        <v>#DIV/0!</v>
      </c>
      <c r="CI240" s="4" t="str">
        <f t="shared" si="138"/>
        <v>#DIV/0!</v>
      </c>
      <c r="CJ240" s="4" t="str">
        <f t="shared" si="138"/>
        <v>#DIV/0!</v>
      </c>
    </row>
    <row r="241" ht="15.75" customHeight="1">
      <c r="A241" s="16"/>
      <c r="B241" s="4" t="s">
        <v>219</v>
      </c>
      <c r="C241" s="4" t="str">
        <f t="shared" ref="C241:CJ241" si="139">C141/$E42</f>
        <v>#DIV/0!</v>
      </c>
      <c r="D241" s="4" t="str">
        <f t="shared" si="139"/>
        <v>#DIV/0!</v>
      </c>
      <c r="E241" s="4" t="str">
        <f t="shared" si="139"/>
        <v>#DIV/0!</v>
      </c>
      <c r="F241" s="4" t="str">
        <f t="shared" si="139"/>
        <v>#DIV/0!</v>
      </c>
      <c r="G241" s="4" t="str">
        <f t="shared" si="139"/>
        <v>#DIV/0!</v>
      </c>
      <c r="H241" s="4" t="str">
        <f t="shared" si="139"/>
        <v>#DIV/0!</v>
      </c>
      <c r="I241" s="4" t="str">
        <f t="shared" si="139"/>
        <v>#DIV/0!</v>
      </c>
      <c r="J241" s="4" t="str">
        <f t="shared" si="139"/>
        <v>#DIV/0!</v>
      </c>
      <c r="K241" s="4" t="str">
        <f t="shared" si="139"/>
        <v>#DIV/0!</v>
      </c>
      <c r="L241" s="4" t="str">
        <f t="shared" si="139"/>
        <v>#DIV/0!</v>
      </c>
      <c r="M241" s="4" t="str">
        <f t="shared" si="139"/>
        <v>#DIV/0!</v>
      </c>
      <c r="N241" s="4" t="str">
        <f t="shared" si="139"/>
        <v>#DIV/0!</v>
      </c>
      <c r="O241" s="4" t="str">
        <f t="shared" si="139"/>
        <v>#DIV/0!</v>
      </c>
      <c r="P241" s="4" t="str">
        <f t="shared" si="139"/>
        <v>#DIV/0!</v>
      </c>
      <c r="Q241" s="4" t="str">
        <f t="shared" si="139"/>
        <v>#DIV/0!</v>
      </c>
      <c r="R241" s="4" t="str">
        <f t="shared" si="139"/>
        <v>#DIV/0!</v>
      </c>
      <c r="S241" s="4" t="str">
        <f t="shared" si="139"/>
        <v>#DIV/0!</v>
      </c>
      <c r="T241" s="4" t="str">
        <f t="shared" si="139"/>
        <v>#DIV/0!</v>
      </c>
      <c r="U241" s="4" t="str">
        <f t="shared" si="139"/>
        <v>#DIV/0!</v>
      </c>
      <c r="V241" s="4" t="str">
        <f t="shared" si="139"/>
        <v>#DIV/0!</v>
      </c>
      <c r="W241" s="4" t="str">
        <f t="shared" si="139"/>
        <v>#DIV/0!</v>
      </c>
      <c r="X241" s="4" t="str">
        <f t="shared" si="139"/>
        <v>#DIV/0!</v>
      </c>
      <c r="Y241" s="4" t="str">
        <f t="shared" si="139"/>
        <v>#DIV/0!</v>
      </c>
      <c r="Z241" s="4" t="str">
        <f t="shared" si="139"/>
        <v>#DIV/0!</v>
      </c>
      <c r="AA241" s="4" t="str">
        <f t="shared" si="139"/>
        <v>#DIV/0!</v>
      </c>
      <c r="AB241" s="4" t="str">
        <f t="shared" si="139"/>
        <v>#DIV/0!</v>
      </c>
      <c r="AC241" s="4" t="str">
        <f t="shared" si="139"/>
        <v>#DIV/0!</v>
      </c>
      <c r="AD241" s="4" t="str">
        <f t="shared" si="139"/>
        <v>#DIV/0!</v>
      </c>
      <c r="AE241" s="4" t="str">
        <f t="shared" si="139"/>
        <v>#DIV/0!</v>
      </c>
      <c r="AF241" s="4" t="str">
        <f t="shared" si="139"/>
        <v>#DIV/0!</v>
      </c>
      <c r="AG241" s="4" t="str">
        <f t="shared" si="139"/>
        <v>#DIV/0!</v>
      </c>
      <c r="AH241" s="4" t="str">
        <f t="shared" si="139"/>
        <v>#DIV/0!</v>
      </c>
      <c r="AI241" s="4" t="str">
        <f t="shared" si="139"/>
        <v>#DIV/0!</v>
      </c>
      <c r="AJ241" s="4" t="str">
        <f t="shared" si="139"/>
        <v>#DIV/0!</v>
      </c>
      <c r="AK241" s="4" t="str">
        <f t="shared" si="139"/>
        <v>#DIV/0!</v>
      </c>
      <c r="AL241" s="4" t="str">
        <f t="shared" si="139"/>
        <v>#DIV/0!</v>
      </c>
      <c r="AM241" s="4" t="str">
        <f t="shared" si="139"/>
        <v>#DIV/0!</v>
      </c>
      <c r="AN241" s="4" t="str">
        <f t="shared" si="139"/>
        <v>#DIV/0!</v>
      </c>
      <c r="AO241" s="4" t="str">
        <f t="shared" si="139"/>
        <v>#DIV/0!</v>
      </c>
      <c r="AP241" s="4" t="str">
        <f t="shared" si="139"/>
        <v>#DIV/0!</v>
      </c>
      <c r="AQ241" s="4" t="str">
        <f t="shared" si="139"/>
        <v>#DIV/0!</v>
      </c>
      <c r="AR241" s="4" t="str">
        <f t="shared" si="139"/>
        <v>#DIV/0!</v>
      </c>
      <c r="AS241" s="4" t="str">
        <f t="shared" si="139"/>
        <v>#DIV/0!</v>
      </c>
      <c r="AT241" s="4" t="str">
        <f t="shared" si="139"/>
        <v>#DIV/0!</v>
      </c>
      <c r="AU241" s="4" t="str">
        <f t="shared" si="139"/>
        <v>#DIV/0!</v>
      </c>
      <c r="AV241" s="4" t="str">
        <f t="shared" si="139"/>
        <v>#DIV/0!</v>
      </c>
      <c r="AW241" s="4" t="str">
        <f t="shared" si="139"/>
        <v>#DIV/0!</v>
      </c>
      <c r="AX241" s="4" t="str">
        <f t="shared" si="139"/>
        <v>#DIV/0!</v>
      </c>
      <c r="AY241" s="4" t="str">
        <f t="shared" si="139"/>
        <v>#DIV/0!</v>
      </c>
      <c r="AZ241" s="4" t="str">
        <f t="shared" si="139"/>
        <v>#DIV/0!</v>
      </c>
      <c r="BA241" s="4" t="str">
        <f t="shared" si="139"/>
        <v>#DIV/0!</v>
      </c>
      <c r="BB241" s="4" t="str">
        <f t="shared" si="139"/>
        <v>#DIV/0!</v>
      </c>
      <c r="BC241" s="4" t="str">
        <f t="shared" si="139"/>
        <v>#DIV/0!</v>
      </c>
      <c r="BD241" s="4" t="str">
        <f t="shared" si="139"/>
        <v>#DIV/0!</v>
      </c>
      <c r="BE241" s="4" t="str">
        <f t="shared" si="139"/>
        <v>#DIV/0!</v>
      </c>
      <c r="BF241" s="4" t="str">
        <f t="shared" si="139"/>
        <v>#DIV/0!</v>
      </c>
      <c r="BG241" s="4" t="str">
        <f t="shared" si="139"/>
        <v>#DIV/0!</v>
      </c>
      <c r="BH241" s="4" t="str">
        <f t="shared" si="139"/>
        <v>#DIV/0!</v>
      </c>
      <c r="BI241" s="4" t="str">
        <f t="shared" si="139"/>
        <v>#DIV/0!</v>
      </c>
      <c r="BJ241" s="4" t="str">
        <f t="shared" si="139"/>
        <v>#DIV/0!</v>
      </c>
      <c r="BK241" s="4" t="str">
        <f t="shared" si="139"/>
        <v>#DIV/0!</v>
      </c>
      <c r="BL241" s="4" t="str">
        <f t="shared" si="139"/>
        <v>#DIV/0!</v>
      </c>
      <c r="BM241" s="4" t="str">
        <f t="shared" si="139"/>
        <v>#DIV/0!</v>
      </c>
      <c r="BN241" s="4" t="str">
        <f t="shared" si="139"/>
        <v>#DIV/0!</v>
      </c>
      <c r="BO241" s="4" t="str">
        <f t="shared" si="139"/>
        <v>#DIV/0!</v>
      </c>
      <c r="BP241" s="4" t="str">
        <f t="shared" si="139"/>
        <v>#DIV/0!</v>
      </c>
      <c r="BQ241" s="4" t="str">
        <f t="shared" si="139"/>
        <v>#DIV/0!</v>
      </c>
      <c r="BR241" s="4" t="str">
        <f t="shared" si="139"/>
        <v>#DIV/0!</v>
      </c>
      <c r="BS241" s="4" t="str">
        <f t="shared" si="139"/>
        <v>#DIV/0!</v>
      </c>
      <c r="BT241" s="4" t="str">
        <f t="shared" si="139"/>
        <v>#DIV/0!</v>
      </c>
      <c r="BU241" s="4" t="str">
        <f t="shared" si="139"/>
        <v>#DIV/0!</v>
      </c>
      <c r="BV241" s="4" t="str">
        <f t="shared" si="139"/>
        <v>#DIV/0!</v>
      </c>
      <c r="BW241" s="4" t="str">
        <f t="shared" si="139"/>
        <v>#DIV/0!</v>
      </c>
      <c r="BX241" s="4" t="str">
        <f t="shared" si="139"/>
        <v>#DIV/0!</v>
      </c>
      <c r="BY241" s="4" t="str">
        <f t="shared" si="139"/>
        <v>#DIV/0!</v>
      </c>
      <c r="BZ241" s="4" t="str">
        <f t="shared" si="139"/>
        <v>#DIV/0!</v>
      </c>
      <c r="CA241" s="4" t="str">
        <f t="shared" si="139"/>
        <v>#DIV/0!</v>
      </c>
      <c r="CB241" s="4" t="str">
        <f t="shared" si="139"/>
        <v>#DIV/0!</v>
      </c>
      <c r="CC241" s="4" t="str">
        <f t="shared" si="139"/>
        <v>#DIV/0!</v>
      </c>
      <c r="CD241" s="4" t="str">
        <f t="shared" si="139"/>
        <v>#DIV/0!</v>
      </c>
      <c r="CE241" s="4" t="str">
        <f t="shared" si="139"/>
        <v>#DIV/0!</v>
      </c>
      <c r="CF241" s="4" t="str">
        <f t="shared" si="139"/>
        <v>#DIV/0!</v>
      </c>
      <c r="CG241" s="4" t="str">
        <f t="shared" si="139"/>
        <v>#DIV/0!</v>
      </c>
      <c r="CH241" s="4" t="str">
        <f t="shared" si="139"/>
        <v>#DIV/0!</v>
      </c>
      <c r="CI241" s="4" t="str">
        <f t="shared" si="139"/>
        <v>#DIV/0!</v>
      </c>
      <c r="CJ241" s="4" t="str">
        <f t="shared" si="139"/>
        <v>#DIV/0!</v>
      </c>
    </row>
    <row r="242" ht="15.75" customHeight="1">
      <c r="A242" s="8" t="s">
        <v>33</v>
      </c>
      <c r="B242" s="4" t="s">
        <v>235</v>
      </c>
      <c r="C242" s="4">
        <f t="shared" ref="C242:I242" si="140">C142/$E43</f>
        <v>0.07321496244</v>
      </c>
      <c r="D242" s="4">
        <f t="shared" si="140"/>
        <v>1.742477995</v>
      </c>
      <c r="E242" s="4">
        <f t="shared" si="140"/>
        <v>0.149089095</v>
      </c>
      <c r="F242" s="4">
        <f t="shared" si="140"/>
        <v>0.02230962418</v>
      </c>
      <c r="G242" s="4">
        <f t="shared" si="140"/>
        <v>0</v>
      </c>
      <c r="H242" s="4">
        <f t="shared" si="140"/>
        <v>0</v>
      </c>
      <c r="I242" s="4">
        <f t="shared" si="140"/>
        <v>0</v>
      </c>
      <c r="J242" s="4">
        <f>J144/$E43</f>
        <v>0.2378918904</v>
      </c>
      <c r="K242" s="4">
        <f t="shared" ref="K242:AU242" si="141">K142/$E43</f>
        <v>0.1303485825</v>
      </c>
      <c r="L242" s="4">
        <f t="shared" si="141"/>
        <v>0.1280062861</v>
      </c>
      <c r="M242" s="4">
        <f t="shared" si="141"/>
        <v>0.04174169223</v>
      </c>
      <c r="N242" s="4">
        <f t="shared" si="141"/>
        <v>0.08340951863</v>
      </c>
      <c r="O242" s="4">
        <f t="shared" si="141"/>
        <v>0.2026289815</v>
      </c>
      <c r="P242" s="4">
        <f t="shared" si="141"/>
        <v>0.06453412066</v>
      </c>
      <c r="Q242" s="4">
        <f t="shared" si="141"/>
        <v>0.06663983231</v>
      </c>
      <c r="R242" s="4">
        <f t="shared" si="141"/>
        <v>0</v>
      </c>
      <c r="S242" s="4">
        <f t="shared" si="141"/>
        <v>0</v>
      </c>
      <c r="T242" s="4">
        <f t="shared" si="141"/>
        <v>0</v>
      </c>
      <c r="U242" s="4">
        <f t="shared" si="141"/>
        <v>0</v>
      </c>
      <c r="V242" s="4">
        <f t="shared" si="141"/>
        <v>0.08297809931</v>
      </c>
      <c r="W242" s="4">
        <f t="shared" si="141"/>
        <v>0.01756294119</v>
      </c>
      <c r="X242" s="4">
        <f t="shared" si="141"/>
        <v>0.08322967137</v>
      </c>
      <c r="Y242" s="4">
        <f t="shared" si="141"/>
        <v>0.04960786875</v>
      </c>
      <c r="Z242" s="4">
        <f t="shared" si="141"/>
        <v>1.174768714</v>
      </c>
      <c r="AA242" s="4">
        <f t="shared" si="141"/>
        <v>0.2546026981</v>
      </c>
      <c r="AB242" s="4">
        <f t="shared" si="141"/>
        <v>0.1067104438</v>
      </c>
      <c r="AC242" s="4">
        <f t="shared" si="141"/>
        <v>1.215204373</v>
      </c>
      <c r="AD242" s="4">
        <f t="shared" si="141"/>
        <v>0</v>
      </c>
      <c r="AE242" s="4">
        <f t="shared" si="141"/>
        <v>0.3368945945</v>
      </c>
      <c r="AF242" s="4">
        <f t="shared" si="141"/>
        <v>0.4827143233</v>
      </c>
      <c r="AG242" s="4">
        <f t="shared" si="141"/>
        <v>0.02081089703</v>
      </c>
      <c r="AH242" s="4">
        <f t="shared" si="141"/>
        <v>0.2629634546</v>
      </c>
      <c r="AI242" s="4">
        <f t="shared" si="141"/>
        <v>0.07372667071</v>
      </c>
      <c r="AJ242" s="4">
        <f t="shared" si="141"/>
        <v>0.08126312724</v>
      </c>
      <c r="AK242" s="4">
        <f t="shared" si="141"/>
        <v>0.2410145955</v>
      </c>
      <c r="AL242" s="4">
        <f t="shared" si="141"/>
        <v>0.328478171</v>
      </c>
      <c r="AM242" s="4">
        <f t="shared" si="141"/>
        <v>0.04618434772</v>
      </c>
      <c r="AN242" s="4">
        <f t="shared" si="141"/>
        <v>0.2239847729</v>
      </c>
      <c r="AO242" s="4">
        <f t="shared" si="141"/>
        <v>0.07173122255</v>
      </c>
      <c r="AP242" s="4">
        <f t="shared" si="141"/>
        <v>0.07574567028</v>
      </c>
      <c r="AQ242" s="4">
        <f t="shared" si="141"/>
        <v>14.58056836</v>
      </c>
      <c r="AR242" s="4">
        <f t="shared" si="141"/>
        <v>0.09908192257</v>
      </c>
      <c r="AS242" s="4">
        <f t="shared" si="141"/>
        <v>0</v>
      </c>
      <c r="AT242" s="4">
        <f t="shared" si="141"/>
        <v>4.081879746</v>
      </c>
      <c r="AU242" s="4">
        <f t="shared" si="141"/>
        <v>0.09392737168</v>
      </c>
      <c r="AV242" s="4">
        <f>AV144/$E43</f>
        <v>0.0728541974</v>
      </c>
      <c r="AW242" s="4">
        <f t="shared" ref="AW242:BH242" si="142">AW142/$E43</f>
        <v>0</v>
      </c>
      <c r="AX242" s="4">
        <f t="shared" si="142"/>
        <v>0.2444167061</v>
      </c>
      <c r="AY242" s="4">
        <f t="shared" si="142"/>
        <v>0.6893020856</v>
      </c>
      <c r="AZ242" s="4">
        <f t="shared" si="142"/>
        <v>0.05271130447</v>
      </c>
      <c r="BA242" s="4">
        <f t="shared" si="142"/>
        <v>0.1046871621</v>
      </c>
      <c r="BB242" s="4">
        <f t="shared" si="142"/>
        <v>0.09221775221</v>
      </c>
      <c r="BC242" s="4">
        <f t="shared" si="142"/>
        <v>0.210270349</v>
      </c>
      <c r="BD242" s="4">
        <f t="shared" si="142"/>
        <v>0.5568135348</v>
      </c>
      <c r="BE242" s="4">
        <f t="shared" si="142"/>
        <v>0</v>
      </c>
      <c r="BF242" s="4">
        <f t="shared" si="142"/>
        <v>0.07770900285</v>
      </c>
      <c r="BG242" s="4">
        <f t="shared" si="142"/>
        <v>0</v>
      </c>
      <c r="BH242" s="4">
        <f t="shared" si="142"/>
        <v>0.05689275323</v>
      </c>
      <c r="BI242" s="4">
        <f t="shared" ref="BI242:BI247" si="146">BL142/$E43</f>
        <v>0.04373499935</v>
      </c>
      <c r="BJ242" s="4" t="str">
        <f>#REF!/$E43</f>
        <v>#REF!</v>
      </c>
      <c r="BK242" s="4">
        <f>BK142/$E43</f>
        <v>0.03490000278</v>
      </c>
      <c r="BL242" s="4" t="str">
        <f t="shared" ref="BL242:BL247" si="148">#REF!/$E43</f>
        <v>#REF!</v>
      </c>
      <c r="BM242" s="4">
        <f t="shared" ref="BM242:CG242" si="143">BM142/$E43</f>
        <v>0</v>
      </c>
      <c r="BN242" s="4">
        <f t="shared" si="143"/>
        <v>0.2216842268</v>
      </c>
      <c r="BO242" s="4">
        <f t="shared" si="143"/>
        <v>0</v>
      </c>
      <c r="BP242" s="4">
        <f t="shared" si="143"/>
        <v>0</v>
      </c>
      <c r="BQ242" s="4">
        <f t="shared" si="143"/>
        <v>0.5436140307</v>
      </c>
      <c r="BR242" s="4">
        <f t="shared" si="143"/>
        <v>1.229763437</v>
      </c>
      <c r="BS242" s="4">
        <f t="shared" si="143"/>
        <v>0.4512399826</v>
      </c>
      <c r="BT242" s="4">
        <f t="shared" si="143"/>
        <v>0.03702712482</v>
      </c>
      <c r="BU242" s="4">
        <f t="shared" si="143"/>
        <v>0</v>
      </c>
      <c r="BV242" s="4">
        <f t="shared" si="143"/>
        <v>0.04343525392</v>
      </c>
      <c r="BW242" s="4">
        <f t="shared" si="143"/>
        <v>0.06477177597</v>
      </c>
      <c r="BX242" s="4">
        <f t="shared" si="143"/>
        <v>0.02810862774</v>
      </c>
      <c r="BY242" s="4">
        <f t="shared" si="143"/>
        <v>0.010901099</v>
      </c>
      <c r="BZ242" s="4">
        <f t="shared" si="143"/>
        <v>0.1592333368</v>
      </c>
      <c r="CA242" s="4">
        <f t="shared" si="143"/>
        <v>0</v>
      </c>
      <c r="CB242" s="4">
        <f t="shared" si="143"/>
        <v>0</v>
      </c>
      <c r="CC242" s="4">
        <f t="shared" si="143"/>
        <v>0</v>
      </c>
      <c r="CD242" s="4">
        <f t="shared" si="143"/>
        <v>0.01648064608</v>
      </c>
      <c r="CE242" s="4">
        <f t="shared" si="143"/>
        <v>0.05233234061</v>
      </c>
      <c r="CF242" s="4">
        <f t="shared" si="143"/>
        <v>0</v>
      </c>
      <c r="CG242" s="4">
        <f t="shared" si="143"/>
        <v>0</v>
      </c>
      <c r="CH242" s="4">
        <f>CH143/$E43</f>
        <v>0.05426783967</v>
      </c>
      <c r="CI242" s="4">
        <f t="shared" ref="CI242:CJ242" si="144">CI142/$E43</f>
        <v>0.03423521024</v>
      </c>
      <c r="CJ242" s="4">
        <f t="shared" si="144"/>
        <v>0</v>
      </c>
    </row>
    <row r="243" ht="15.75" customHeight="1">
      <c r="A243" s="15"/>
      <c r="B243" s="4" t="s">
        <v>236</v>
      </c>
      <c r="C243" s="4">
        <f t="shared" ref="C243:BH243" si="145">C143/$E44</f>
        <v>0.138115102</v>
      </c>
      <c r="D243" s="4">
        <f t="shared" si="145"/>
        <v>1.369847292</v>
      </c>
      <c r="E243" s="4">
        <f t="shared" si="145"/>
        <v>0.1042091583</v>
      </c>
      <c r="F243" s="4">
        <f t="shared" si="145"/>
        <v>0.01427717978</v>
      </c>
      <c r="G243" s="4">
        <f t="shared" si="145"/>
        <v>0</v>
      </c>
      <c r="H243" s="4">
        <f t="shared" si="145"/>
        <v>0</v>
      </c>
      <c r="I243" s="4">
        <f t="shared" si="145"/>
        <v>0</v>
      </c>
      <c r="J243" s="4">
        <f t="shared" si="145"/>
        <v>0.1520568907</v>
      </c>
      <c r="K243" s="4">
        <f t="shared" si="145"/>
        <v>0.2509249458</v>
      </c>
      <c r="L243" s="4">
        <f t="shared" si="145"/>
        <v>0.19767008</v>
      </c>
      <c r="M243" s="4">
        <f t="shared" si="145"/>
        <v>0.063060863</v>
      </c>
      <c r="N243" s="4">
        <f t="shared" si="145"/>
        <v>0.1170462525</v>
      </c>
      <c r="O243" s="4">
        <f t="shared" si="145"/>
        <v>0.3144186729</v>
      </c>
      <c r="P243" s="4">
        <f t="shared" si="145"/>
        <v>0.1024787498</v>
      </c>
      <c r="Q243" s="4">
        <f t="shared" si="145"/>
        <v>0.1198593454</v>
      </c>
      <c r="R243" s="4">
        <f t="shared" si="145"/>
        <v>0</v>
      </c>
      <c r="S243" s="4">
        <f t="shared" si="145"/>
        <v>0</v>
      </c>
      <c r="T243" s="4">
        <f t="shared" si="145"/>
        <v>0</v>
      </c>
      <c r="U243" s="4">
        <f t="shared" si="145"/>
        <v>0</v>
      </c>
      <c r="V243" s="4">
        <f t="shared" si="145"/>
        <v>0.0645481129</v>
      </c>
      <c r="W243" s="4">
        <f t="shared" si="145"/>
        <v>0.02656192682</v>
      </c>
      <c r="X243" s="4">
        <f t="shared" si="145"/>
        <v>0.08932303403</v>
      </c>
      <c r="Y243" s="4">
        <f t="shared" si="145"/>
        <v>0.03318799719</v>
      </c>
      <c r="Z243" s="4">
        <f t="shared" si="145"/>
        <v>1.180844976</v>
      </c>
      <c r="AA243" s="4">
        <f t="shared" si="145"/>
        <v>0.3251700538</v>
      </c>
      <c r="AB243" s="4">
        <f t="shared" si="145"/>
        <v>0.1336292461</v>
      </c>
      <c r="AC243" s="4">
        <f t="shared" si="145"/>
        <v>1.836468541</v>
      </c>
      <c r="AD243" s="4">
        <f t="shared" si="145"/>
        <v>0</v>
      </c>
      <c r="AE243" s="4">
        <f t="shared" si="145"/>
        <v>0.0156459947</v>
      </c>
      <c r="AF243" s="4">
        <f t="shared" si="145"/>
        <v>0.6046032428</v>
      </c>
      <c r="AG243" s="4">
        <f t="shared" si="145"/>
        <v>0.03995451258</v>
      </c>
      <c r="AH243" s="4">
        <f t="shared" si="145"/>
        <v>0.1786156732</v>
      </c>
      <c r="AI243" s="4">
        <f t="shared" si="145"/>
        <v>0.102868642</v>
      </c>
      <c r="AJ243" s="4">
        <f t="shared" si="145"/>
        <v>0.07694395824</v>
      </c>
      <c r="AK243" s="4">
        <f t="shared" si="145"/>
        <v>0.3148641142</v>
      </c>
      <c r="AL243" s="4">
        <f t="shared" si="145"/>
        <v>0.4603200889</v>
      </c>
      <c r="AM243" s="4">
        <f t="shared" si="145"/>
        <v>0.04126044167</v>
      </c>
      <c r="AN243" s="4">
        <f t="shared" si="145"/>
        <v>0.2601974615</v>
      </c>
      <c r="AO243" s="4">
        <f t="shared" si="145"/>
        <v>0.09365796397</v>
      </c>
      <c r="AP243" s="4">
        <f t="shared" si="145"/>
        <v>0.07947301674</v>
      </c>
      <c r="AQ243" s="4">
        <f t="shared" si="145"/>
        <v>24.06407018</v>
      </c>
      <c r="AR243" s="4">
        <f t="shared" si="145"/>
        <v>0.1084109799</v>
      </c>
      <c r="AS243" s="4">
        <f t="shared" si="145"/>
        <v>0</v>
      </c>
      <c r="AT243" s="4">
        <f t="shared" si="145"/>
        <v>6.905856767</v>
      </c>
      <c r="AU243" s="4">
        <f t="shared" si="145"/>
        <v>0.07767343388</v>
      </c>
      <c r="AV243" s="4">
        <f t="shared" si="145"/>
        <v>0.08357212481</v>
      </c>
      <c r="AW243" s="4">
        <f t="shared" si="145"/>
        <v>0</v>
      </c>
      <c r="AX243" s="4">
        <f t="shared" si="145"/>
        <v>0.2258932408</v>
      </c>
      <c r="AY243" s="4">
        <f t="shared" si="145"/>
        <v>0.708541992</v>
      </c>
      <c r="AZ243" s="4">
        <f t="shared" si="145"/>
        <v>0.04763077633</v>
      </c>
      <c r="BA243" s="4">
        <f t="shared" si="145"/>
        <v>0.1375407448</v>
      </c>
      <c r="BB243" s="4">
        <f t="shared" si="145"/>
        <v>0.1385867458</v>
      </c>
      <c r="BC243" s="4">
        <f t="shared" si="145"/>
        <v>0.2019892884</v>
      </c>
      <c r="BD243" s="4">
        <f t="shared" si="145"/>
        <v>0.5656433745</v>
      </c>
      <c r="BE243" s="4">
        <f t="shared" si="145"/>
        <v>0.0212931423</v>
      </c>
      <c r="BF243" s="4">
        <f t="shared" si="145"/>
        <v>0.06797119829</v>
      </c>
      <c r="BG243" s="4">
        <f t="shared" si="145"/>
        <v>0</v>
      </c>
      <c r="BH243" s="4">
        <f t="shared" si="145"/>
        <v>0.1244321934</v>
      </c>
      <c r="BI243" s="4">
        <f t="shared" si="146"/>
        <v>0.04771147981</v>
      </c>
      <c r="BJ243" s="4">
        <f t="shared" ref="BJ243:BK243" si="147">BJ143/$E44</f>
        <v>0</v>
      </c>
      <c r="BK243" s="4">
        <f t="shared" si="147"/>
        <v>0.03049648363</v>
      </c>
      <c r="BL243" s="4" t="str">
        <f t="shared" si="148"/>
        <v>#REF!</v>
      </c>
      <c r="BM243" s="4">
        <f t="shared" ref="BM243:CG243" si="149">BM143/$E44</f>
        <v>0</v>
      </c>
      <c r="BN243" s="4">
        <f t="shared" si="149"/>
        <v>0</v>
      </c>
      <c r="BO243" s="4">
        <f t="shared" si="149"/>
        <v>0</v>
      </c>
      <c r="BP243" s="4">
        <f t="shared" si="149"/>
        <v>0</v>
      </c>
      <c r="BQ243" s="4">
        <f t="shared" si="149"/>
        <v>0.5240119064</v>
      </c>
      <c r="BR243" s="4">
        <f t="shared" si="149"/>
        <v>1.322006896</v>
      </c>
      <c r="BS243" s="4">
        <f t="shared" si="149"/>
        <v>0.5023257276</v>
      </c>
      <c r="BT243" s="4">
        <f t="shared" si="149"/>
        <v>0.06407961346</v>
      </c>
      <c r="BU243" s="4">
        <f t="shared" si="149"/>
        <v>0</v>
      </c>
      <c r="BV243" s="4">
        <f t="shared" si="149"/>
        <v>0.05175713492</v>
      </c>
      <c r="BW243" s="4">
        <f t="shared" si="149"/>
        <v>0.06315309556</v>
      </c>
      <c r="BX243" s="4">
        <f t="shared" si="149"/>
        <v>0.04647577323</v>
      </c>
      <c r="BY243" s="4">
        <f t="shared" si="149"/>
        <v>0.0251585247</v>
      </c>
      <c r="BZ243" s="4">
        <f t="shared" si="149"/>
        <v>0.1530829779</v>
      </c>
      <c r="CA243" s="4">
        <f t="shared" si="149"/>
        <v>0</v>
      </c>
      <c r="CB243" s="4">
        <f t="shared" si="149"/>
        <v>0</v>
      </c>
      <c r="CC243" s="4">
        <f t="shared" si="149"/>
        <v>0</v>
      </c>
      <c r="CD243" s="4">
        <f t="shared" si="149"/>
        <v>0.01657146451</v>
      </c>
      <c r="CE243" s="4">
        <f t="shared" si="149"/>
        <v>0.0683768119</v>
      </c>
      <c r="CF243" s="4">
        <f t="shared" si="149"/>
        <v>0</v>
      </c>
      <c r="CG243" s="4">
        <f t="shared" si="149"/>
        <v>0</v>
      </c>
      <c r="CH243" s="4" t="str">
        <f>#REF!/$E44</f>
        <v>#REF!</v>
      </c>
      <c r="CI243" s="4">
        <f t="shared" ref="CI243:CJ243" si="150">CI143/$E44</f>
        <v>0.01685445074</v>
      </c>
      <c r="CJ243" s="4">
        <f t="shared" si="150"/>
        <v>0</v>
      </c>
    </row>
    <row r="244" ht="15.75" customHeight="1">
      <c r="A244" s="15"/>
      <c r="B244" s="4" t="s">
        <v>237</v>
      </c>
      <c r="C244" s="4">
        <f t="shared" ref="C244:I244" si="151">C144/$E45</f>
        <v>0.1947213431</v>
      </c>
      <c r="D244" s="4">
        <f t="shared" si="151"/>
        <v>1.465993288</v>
      </c>
      <c r="E244" s="4">
        <f t="shared" si="151"/>
        <v>0.1165828082</v>
      </c>
      <c r="F244" s="4">
        <f t="shared" si="151"/>
        <v>0.03446935034</v>
      </c>
      <c r="G244" s="4">
        <f t="shared" si="151"/>
        <v>0</v>
      </c>
      <c r="H244" s="4">
        <f t="shared" si="151"/>
        <v>0</v>
      </c>
      <c r="I244" s="4">
        <f t="shared" si="151"/>
        <v>0</v>
      </c>
      <c r="J244" s="4" t="str">
        <f>#REF!/$E45</f>
        <v>#REF!</v>
      </c>
      <c r="K244" s="4">
        <f t="shared" ref="K244:AU244" si="152">K144/$E45</f>
        <v>0.2199023014</v>
      </c>
      <c r="L244" s="4">
        <f t="shared" si="152"/>
        <v>0.2562710643</v>
      </c>
      <c r="M244" s="4">
        <f t="shared" si="152"/>
        <v>0.1409229761</v>
      </c>
      <c r="N244" s="4">
        <f t="shared" si="152"/>
        <v>0.1925847585</v>
      </c>
      <c r="O244" s="4">
        <f t="shared" si="152"/>
        <v>0.7606098885</v>
      </c>
      <c r="P244" s="4">
        <f t="shared" si="152"/>
        <v>0.1530106096</v>
      </c>
      <c r="Q244" s="4">
        <f t="shared" si="152"/>
        <v>0.2140249122</v>
      </c>
      <c r="R244" s="4">
        <f t="shared" si="152"/>
        <v>0</v>
      </c>
      <c r="S244" s="4">
        <f t="shared" si="152"/>
        <v>0</v>
      </c>
      <c r="T244" s="4">
        <f t="shared" si="152"/>
        <v>0</v>
      </c>
      <c r="U244" s="4">
        <f t="shared" si="152"/>
        <v>0</v>
      </c>
      <c r="V244" s="4">
        <f t="shared" si="152"/>
        <v>0.220328804</v>
      </c>
      <c r="W244" s="4">
        <f t="shared" si="152"/>
        <v>0.06119141824</v>
      </c>
      <c r="X244" s="4">
        <f t="shared" si="152"/>
        <v>0.1228052675</v>
      </c>
      <c r="Y244" s="4">
        <f t="shared" si="152"/>
        <v>0.09940462679</v>
      </c>
      <c r="Z244" s="4">
        <f t="shared" si="152"/>
        <v>0.8441616475</v>
      </c>
      <c r="AA244" s="4">
        <f t="shared" si="152"/>
        <v>0.333600364</v>
      </c>
      <c r="AB244" s="4">
        <f t="shared" si="152"/>
        <v>0.1446627627</v>
      </c>
      <c r="AC244" s="4">
        <f t="shared" si="152"/>
        <v>1.316585048</v>
      </c>
      <c r="AD244" s="4">
        <f t="shared" si="152"/>
        <v>0</v>
      </c>
      <c r="AE244" s="4">
        <f t="shared" si="152"/>
        <v>0.2976957662</v>
      </c>
      <c r="AF244" s="4">
        <f t="shared" si="152"/>
        <v>0.513739186</v>
      </c>
      <c r="AG244" s="4">
        <f t="shared" si="152"/>
        <v>0.03979096283</v>
      </c>
      <c r="AH244" s="4">
        <f t="shared" si="152"/>
        <v>0.3179928115</v>
      </c>
      <c r="AI244" s="4">
        <f t="shared" si="152"/>
        <v>0.1171345132</v>
      </c>
      <c r="AJ244" s="4">
        <f t="shared" si="152"/>
        <v>0.08258983784</v>
      </c>
      <c r="AK244" s="4">
        <f t="shared" si="152"/>
        <v>0.3345307301</v>
      </c>
      <c r="AL244" s="4">
        <f t="shared" si="152"/>
        <v>0.4421915923</v>
      </c>
      <c r="AM244" s="4">
        <f t="shared" si="152"/>
        <v>0.07733438924</v>
      </c>
      <c r="AN244" s="4">
        <f t="shared" si="152"/>
        <v>0.2515479805</v>
      </c>
      <c r="AO244" s="4">
        <f t="shared" si="152"/>
        <v>0.1304273475</v>
      </c>
      <c r="AP244" s="4">
        <f t="shared" si="152"/>
        <v>0.07734762202</v>
      </c>
      <c r="AQ244" s="4">
        <f t="shared" si="152"/>
        <v>10.67201339</v>
      </c>
      <c r="AR244" s="4">
        <f t="shared" si="152"/>
        <v>0.03562467363</v>
      </c>
      <c r="AS244" s="4">
        <f t="shared" si="152"/>
        <v>0</v>
      </c>
      <c r="AT244" s="4">
        <f t="shared" si="152"/>
        <v>2.756452761</v>
      </c>
      <c r="AU244" s="4">
        <f t="shared" si="152"/>
        <v>0.07151909235</v>
      </c>
      <c r="AV244" s="4" t="str">
        <f>#REF!/$E45</f>
        <v>#REF!</v>
      </c>
      <c r="AW244" s="4">
        <f t="shared" ref="AW244:BH244" si="153">AW144/$E45</f>
        <v>0</v>
      </c>
      <c r="AX244" s="4">
        <f t="shared" si="153"/>
        <v>0.1910456846</v>
      </c>
      <c r="AY244" s="4">
        <f t="shared" si="153"/>
        <v>0.6425857255</v>
      </c>
      <c r="AZ244" s="4">
        <f t="shared" si="153"/>
        <v>0.04421885386</v>
      </c>
      <c r="BA244" s="4">
        <f t="shared" si="153"/>
        <v>0.1448724513</v>
      </c>
      <c r="BB244" s="4">
        <f t="shared" si="153"/>
        <v>0.1579555969</v>
      </c>
      <c r="BC244" s="4">
        <f t="shared" si="153"/>
        <v>0.1715833222</v>
      </c>
      <c r="BD244" s="4">
        <f t="shared" si="153"/>
        <v>0.5483255956</v>
      </c>
      <c r="BE244" s="4">
        <f t="shared" si="153"/>
        <v>0.01339869647</v>
      </c>
      <c r="BF244" s="4">
        <f t="shared" si="153"/>
        <v>0.08234248668</v>
      </c>
      <c r="BG244" s="4">
        <f t="shared" si="153"/>
        <v>0</v>
      </c>
      <c r="BH244" s="4">
        <f t="shared" si="153"/>
        <v>0.1967642805</v>
      </c>
      <c r="BI244" s="4">
        <f t="shared" si="146"/>
        <v>0.05459335165</v>
      </c>
      <c r="BJ244" s="4">
        <f>BJ142/$E45</f>
        <v>0</v>
      </c>
      <c r="BK244" s="4">
        <f>BK144/$E45</f>
        <v>0.02782954961</v>
      </c>
      <c r="BL244" s="4" t="str">
        <f t="shared" si="148"/>
        <v>#REF!</v>
      </c>
      <c r="BM244" s="4">
        <f t="shared" ref="BM244:BU244" si="154">BM144/$E45</f>
        <v>0</v>
      </c>
      <c r="BN244" s="4">
        <f t="shared" si="154"/>
        <v>0.1298522306</v>
      </c>
      <c r="BO244" s="4">
        <f t="shared" si="154"/>
        <v>0</v>
      </c>
      <c r="BP244" s="4">
        <f t="shared" si="154"/>
        <v>0</v>
      </c>
      <c r="BQ244" s="4">
        <f t="shared" si="154"/>
        <v>0.5711104031</v>
      </c>
      <c r="BR244" s="4">
        <f t="shared" si="154"/>
        <v>1.580864996</v>
      </c>
      <c r="BS244" s="4">
        <f t="shared" si="154"/>
        <v>0.458598201</v>
      </c>
      <c r="BT244" s="4">
        <f t="shared" si="154"/>
        <v>0.1097414621</v>
      </c>
      <c r="BU244" s="4">
        <f t="shared" si="154"/>
        <v>0</v>
      </c>
      <c r="BV244" s="4">
        <f t="shared" ref="BV244:BV245" si="159">BV145/$E45</f>
        <v>0.09594578226</v>
      </c>
      <c r="BW244" s="4">
        <f t="shared" ref="BW244:CJ244" si="155">BW144/$E45</f>
        <v>0.0832127963</v>
      </c>
      <c r="BX244" s="4">
        <f t="shared" si="155"/>
        <v>0.01237366514</v>
      </c>
      <c r="BY244" s="4">
        <f t="shared" si="155"/>
        <v>0.02617443448</v>
      </c>
      <c r="BZ244" s="4">
        <f t="shared" si="155"/>
        <v>0.1611854126</v>
      </c>
      <c r="CA244" s="4">
        <f t="shared" si="155"/>
        <v>0</v>
      </c>
      <c r="CB244" s="4">
        <f t="shared" si="155"/>
        <v>0</v>
      </c>
      <c r="CC244" s="4">
        <f t="shared" si="155"/>
        <v>0</v>
      </c>
      <c r="CD244" s="4">
        <f t="shared" si="155"/>
        <v>0</v>
      </c>
      <c r="CE244" s="4">
        <f t="shared" si="155"/>
        <v>0.06013279601</v>
      </c>
      <c r="CF244" s="4">
        <f t="shared" si="155"/>
        <v>0</v>
      </c>
      <c r="CG244" s="4">
        <f t="shared" si="155"/>
        <v>0</v>
      </c>
      <c r="CH244" s="4">
        <f t="shared" si="155"/>
        <v>0.02713330191</v>
      </c>
      <c r="CI244" s="4">
        <f t="shared" si="155"/>
        <v>0.01064424288</v>
      </c>
      <c r="CJ244" s="4">
        <f t="shared" si="155"/>
        <v>0</v>
      </c>
    </row>
    <row r="245" ht="15.75" customHeight="1">
      <c r="A245" s="15"/>
      <c r="B245" s="4" t="s">
        <v>238</v>
      </c>
      <c r="C245" s="4">
        <f t="shared" ref="C245:BH245" si="156">C145/$E46</f>
        <v>0.1762288848</v>
      </c>
      <c r="D245" s="4">
        <f t="shared" si="156"/>
        <v>1.768409914</v>
      </c>
      <c r="E245" s="4">
        <f t="shared" si="156"/>
        <v>0.2103673508</v>
      </c>
      <c r="F245" s="4">
        <f t="shared" si="156"/>
        <v>0.07788659189</v>
      </c>
      <c r="G245" s="4">
        <f t="shared" si="156"/>
        <v>0</v>
      </c>
      <c r="H245" s="4">
        <f t="shared" si="156"/>
        <v>0</v>
      </c>
      <c r="I245" s="4">
        <f t="shared" si="156"/>
        <v>0</v>
      </c>
      <c r="J245" s="4">
        <f t="shared" si="156"/>
        <v>0.4932835594</v>
      </c>
      <c r="K245" s="4">
        <f t="shared" si="156"/>
        <v>0.4036285293</v>
      </c>
      <c r="L245" s="4">
        <f t="shared" si="156"/>
        <v>0.5299838771</v>
      </c>
      <c r="M245" s="4">
        <f t="shared" si="156"/>
        <v>0.3341793166</v>
      </c>
      <c r="N245" s="4">
        <f t="shared" si="156"/>
        <v>0.3331124216</v>
      </c>
      <c r="O245" s="4">
        <f t="shared" si="156"/>
        <v>1.325957055</v>
      </c>
      <c r="P245" s="4">
        <f t="shared" si="156"/>
        <v>0.3808684655</v>
      </c>
      <c r="Q245" s="4">
        <f t="shared" si="156"/>
        <v>0.5742958711</v>
      </c>
      <c r="R245" s="4">
        <f t="shared" si="156"/>
        <v>0</v>
      </c>
      <c r="S245" s="4">
        <f t="shared" si="156"/>
        <v>0</v>
      </c>
      <c r="T245" s="4">
        <f t="shared" si="156"/>
        <v>0</v>
      </c>
      <c r="U245" s="4">
        <f t="shared" si="156"/>
        <v>0</v>
      </c>
      <c r="V245" s="4">
        <f t="shared" si="156"/>
        <v>0.6191554364</v>
      </c>
      <c r="W245" s="4">
        <f t="shared" si="156"/>
        <v>0.1310118771</v>
      </c>
      <c r="X245" s="4">
        <f t="shared" si="156"/>
        <v>0.1250679032</v>
      </c>
      <c r="Y245" s="4">
        <f t="shared" si="156"/>
        <v>0.0823997097</v>
      </c>
      <c r="Z245" s="4">
        <f t="shared" si="156"/>
        <v>1.228692521</v>
      </c>
      <c r="AA245" s="4">
        <f t="shared" si="156"/>
        <v>0.4265700305</v>
      </c>
      <c r="AB245" s="4">
        <f t="shared" si="156"/>
        <v>0.2187004307</v>
      </c>
      <c r="AC245" s="4">
        <f t="shared" si="156"/>
        <v>2.457591468</v>
      </c>
      <c r="AD245" s="4">
        <f t="shared" si="156"/>
        <v>0.3149437001</v>
      </c>
      <c r="AE245" s="4">
        <f t="shared" si="156"/>
        <v>0.3149437001</v>
      </c>
      <c r="AF245" s="4">
        <f t="shared" si="156"/>
        <v>0.7220510458</v>
      </c>
      <c r="AG245" s="4">
        <f t="shared" si="156"/>
        <v>0.1090275394</v>
      </c>
      <c r="AH245" s="4">
        <f t="shared" si="156"/>
        <v>0.554206304</v>
      </c>
      <c r="AI245" s="4">
        <f t="shared" si="156"/>
        <v>0.3986004337</v>
      </c>
      <c r="AJ245" s="4">
        <f t="shared" si="156"/>
        <v>0.2513482858</v>
      </c>
      <c r="AK245" s="4">
        <f t="shared" si="156"/>
        <v>0.8068496395</v>
      </c>
      <c r="AL245" s="4">
        <f t="shared" si="156"/>
        <v>0.9997153498</v>
      </c>
      <c r="AM245" s="4">
        <f t="shared" si="156"/>
        <v>0.315256598</v>
      </c>
      <c r="AN245" s="4">
        <f t="shared" si="156"/>
        <v>0.4688460151</v>
      </c>
      <c r="AO245" s="4">
        <f t="shared" si="156"/>
        <v>0.2604516594</v>
      </c>
      <c r="AP245" s="4">
        <f t="shared" si="156"/>
        <v>0.2461832973</v>
      </c>
      <c r="AQ245" s="4">
        <f t="shared" si="156"/>
        <v>20.36590695</v>
      </c>
      <c r="AR245" s="4">
        <f t="shared" si="156"/>
        <v>0.07243803969</v>
      </c>
      <c r="AS245" s="4">
        <f t="shared" si="156"/>
        <v>0</v>
      </c>
      <c r="AT245" s="4">
        <f t="shared" si="156"/>
        <v>6.683209333</v>
      </c>
      <c r="AU245" s="4">
        <f t="shared" si="156"/>
        <v>0.07858192058</v>
      </c>
      <c r="AV245" s="4">
        <f t="shared" si="156"/>
        <v>0.06990986802</v>
      </c>
      <c r="AW245" s="4">
        <f t="shared" si="156"/>
        <v>0</v>
      </c>
      <c r="AX245" s="4">
        <f t="shared" si="156"/>
        <v>0.2754088315</v>
      </c>
      <c r="AY245" s="4">
        <f t="shared" si="156"/>
        <v>0.7508170112</v>
      </c>
      <c r="AZ245" s="4">
        <f t="shared" si="156"/>
        <v>0.2043766596</v>
      </c>
      <c r="BA245" s="4">
        <f t="shared" si="156"/>
        <v>0.2472860452</v>
      </c>
      <c r="BB245" s="4">
        <f t="shared" si="156"/>
        <v>0.1252265251</v>
      </c>
      <c r="BC245" s="4">
        <f t="shared" si="156"/>
        <v>0.2238415172</v>
      </c>
      <c r="BD245" s="4">
        <f t="shared" si="156"/>
        <v>0.3204932923</v>
      </c>
      <c r="BE245" s="4">
        <f t="shared" si="156"/>
        <v>0</v>
      </c>
      <c r="BF245" s="4">
        <f t="shared" si="156"/>
        <v>0.2086790059</v>
      </c>
      <c r="BG245" s="4">
        <f t="shared" si="156"/>
        <v>0</v>
      </c>
      <c r="BH245" s="4">
        <f t="shared" si="156"/>
        <v>0.6756020025</v>
      </c>
      <c r="BI245" s="4">
        <f t="shared" si="146"/>
        <v>0.05319155871</v>
      </c>
      <c r="BJ245" s="4">
        <f t="shared" ref="BJ245:BK245" si="157">BJ145/$E46</f>
        <v>0</v>
      </c>
      <c r="BK245" s="4">
        <f t="shared" si="157"/>
        <v>0.03113877457</v>
      </c>
      <c r="BL245" s="4" t="str">
        <f t="shared" si="148"/>
        <v>#REF!</v>
      </c>
      <c r="BM245" s="4">
        <f t="shared" ref="BM245:BU245" si="158">BM145/$E46</f>
        <v>0</v>
      </c>
      <c r="BN245" s="4">
        <f t="shared" si="158"/>
        <v>0.08143385468</v>
      </c>
      <c r="BO245" s="4">
        <f t="shared" si="158"/>
        <v>0</v>
      </c>
      <c r="BP245" s="4">
        <f t="shared" si="158"/>
        <v>0</v>
      </c>
      <c r="BQ245" s="4">
        <f t="shared" si="158"/>
        <v>1.022956711</v>
      </c>
      <c r="BR245" s="4">
        <f t="shared" si="158"/>
        <v>2.47985611</v>
      </c>
      <c r="BS245" s="4">
        <f t="shared" si="158"/>
        <v>0.6176919868</v>
      </c>
      <c r="BT245" s="4">
        <f t="shared" si="158"/>
        <v>0.1794263104</v>
      </c>
      <c r="BU245" s="4">
        <f t="shared" si="158"/>
        <v>0</v>
      </c>
      <c r="BV245" s="4">
        <f t="shared" si="159"/>
        <v>0.1093969327</v>
      </c>
      <c r="BW245" s="4">
        <f t="shared" ref="BW245:CJ245" si="160">BW145/$E46</f>
        <v>0.1082735423</v>
      </c>
      <c r="BX245" s="4">
        <f t="shared" si="160"/>
        <v>0.06361822978</v>
      </c>
      <c r="BY245" s="4">
        <f t="shared" si="160"/>
        <v>0.07243043454</v>
      </c>
      <c r="BZ245" s="4">
        <f t="shared" si="160"/>
        <v>0.3045767838</v>
      </c>
      <c r="CA245" s="4">
        <f t="shared" si="160"/>
        <v>0</v>
      </c>
      <c r="CB245" s="4">
        <f t="shared" si="160"/>
        <v>0</v>
      </c>
      <c r="CC245" s="4">
        <f t="shared" si="160"/>
        <v>0</v>
      </c>
      <c r="CD245" s="4">
        <f t="shared" si="160"/>
        <v>0</v>
      </c>
      <c r="CE245" s="4">
        <f t="shared" si="160"/>
        <v>0.07477282308</v>
      </c>
      <c r="CF245" s="4">
        <f t="shared" si="160"/>
        <v>0</v>
      </c>
      <c r="CG245" s="4">
        <f t="shared" si="160"/>
        <v>0</v>
      </c>
      <c r="CH245" s="4">
        <f t="shared" si="160"/>
        <v>0.02960905144</v>
      </c>
      <c r="CI245" s="4">
        <f t="shared" si="160"/>
        <v>0</v>
      </c>
      <c r="CJ245" s="4">
        <f t="shared" si="160"/>
        <v>0</v>
      </c>
    </row>
    <row r="246" ht="15.75" customHeight="1">
      <c r="A246" s="15"/>
      <c r="B246" s="4" t="s">
        <v>239</v>
      </c>
      <c r="C246" s="4">
        <f t="shared" ref="C246:BE246" si="161">C146/$E47</f>
        <v>0.2798620846</v>
      </c>
      <c r="D246" s="4">
        <f t="shared" si="161"/>
        <v>1.925787859</v>
      </c>
      <c r="E246" s="4">
        <f t="shared" si="161"/>
        <v>0.1394217852</v>
      </c>
      <c r="F246" s="4">
        <f t="shared" si="161"/>
        <v>0.05636003692</v>
      </c>
      <c r="G246" s="4">
        <f t="shared" si="161"/>
        <v>0</v>
      </c>
      <c r="H246" s="4">
        <f t="shared" si="161"/>
        <v>0</v>
      </c>
      <c r="I246" s="4">
        <f t="shared" si="161"/>
        <v>0</v>
      </c>
      <c r="J246" s="4">
        <f t="shared" si="161"/>
        <v>0.2835449242</v>
      </c>
      <c r="K246" s="4">
        <f t="shared" si="161"/>
        <v>0.3562517776</v>
      </c>
      <c r="L246" s="4">
        <f t="shared" si="161"/>
        <v>0.3922786277</v>
      </c>
      <c r="M246" s="4">
        <f t="shared" si="161"/>
        <v>0.284363333</v>
      </c>
      <c r="N246" s="4">
        <f t="shared" si="161"/>
        <v>0.2773259167</v>
      </c>
      <c r="O246" s="4">
        <f t="shared" si="161"/>
        <v>0.9967207439</v>
      </c>
      <c r="P246" s="4">
        <f t="shared" si="161"/>
        <v>0.2019929603</v>
      </c>
      <c r="Q246" s="4">
        <f t="shared" si="161"/>
        <v>0.27022667</v>
      </c>
      <c r="R246" s="4">
        <f t="shared" si="161"/>
        <v>0</v>
      </c>
      <c r="S246" s="4">
        <f t="shared" si="161"/>
        <v>0</v>
      </c>
      <c r="T246" s="4">
        <f t="shared" si="161"/>
        <v>0</v>
      </c>
      <c r="U246" s="4">
        <f t="shared" si="161"/>
        <v>0</v>
      </c>
      <c r="V246" s="4">
        <f t="shared" si="161"/>
        <v>0.4553421972</v>
      </c>
      <c r="W246" s="4">
        <f t="shared" si="161"/>
        <v>0.103400556</v>
      </c>
      <c r="X246" s="4">
        <f t="shared" si="161"/>
        <v>0.1199946938</v>
      </c>
      <c r="Y246" s="4">
        <f t="shared" si="161"/>
        <v>0.03350192405</v>
      </c>
      <c r="Z246" s="4">
        <f t="shared" si="161"/>
        <v>1.062000088</v>
      </c>
      <c r="AA246" s="4">
        <f t="shared" si="161"/>
        <v>0.4243674476</v>
      </c>
      <c r="AB246" s="4">
        <f t="shared" si="161"/>
        <v>0.1791011218</v>
      </c>
      <c r="AC246" s="4">
        <f t="shared" si="161"/>
        <v>1.74239796</v>
      </c>
      <c r="AD246" s="4">
        <f t="shared" si="161"/>
        <v>0.1151516923</v>
      </c>
      <c r="AE246" s="4">
        <f t="shared" si="161"/>
        <v>0.1151516923</v>
      </c>
      <c r="AF246" s="4">
        <f t="shared" si="161"/>
        <v>0.627372177</v>
      </c>
      <c r="AG246" s="4">
        <f t="shared" si="161"/>
        <v>0.0538497253</v>
      </c>
      <c r="AH246" s="4">
        <f t="shared" si="161"/>
        <v>0.4797977811</v>
      </c>
      <c r="AI246" s="4">
        <f t="shared" si="161"/>
        <v>0.1832628655</v>
      </c>
      <c r="AJ246" s="4">
        <f t="shared" si="161"/>
        <v>0.1458633819</v>
      </c>
      <c r="AK246" s="4">
        <f t="shared" si="161"/>
        <v>0.4831309982</v>
      </c>
      <c r="AL246" s="4">
        <f t="shared" si="161"/>
        <v>0.6005962693</v>
      </c>
      <c r="AM246" s="4">
        <f t="shared" si="161"/>
        <v>0.1746673247</v>
      </c>
      <c r="AN246" s="4">
        <f t="shared" si="161"/>
        <v>0.3370607657</v>
      </c>
      <c r="AO246" s="4">
        <f t="shared" si="161"/>
        <v>0.1555190319</v>
      </c>
      <c r="AP246" s="4">
        <f t="shared" si="161"/>
        <v>0.1510200319</v>
      </c>
      <c r="AQ246" s="4">
        <f t="shared" si="161"/>
        <v>15.32373577</v>
      </c>
      <c r="AR246" s="4">
        <f t="shared" si="161"/>
        <v>0.06354134932</v>
      </c>
      <c r="AS246" s="4">
        <f t="shared" si="161"/>
        <v>0</v>
      </c>
      <c r="AT246" s="4">
        <f t="shared" si="161"/>
        <v>6.268546009</v>
      </c>
      <c r="AU246" s="4">
        <f t="shared" si="161"/>
        <v>0.06953439509</v>
      </c>
      <c r="AV246" s="4">
        <f t="shared" si="161"/>
        <v>0.09997740382</v>
      </c>
      <c r="AW246" s="4">
        <f t="shared" si="161"/>
        <v>0</v>
      </c>
      <c r="AX246" s="4">
        <f t="shared" si="161"/>
        <v>0.253930442</v>
      </c>
      <c r="AY246" s="4">
        <f t="shared" si="161"/>
        <v>0.6729006634</v>
      </c>
      <c r="AZ246" s="4">
        <f t="shared" si="161"/>
        <v>0.1418174296</v>
      </c>
      <c r="BA246" s="4">
        <f t="shared" si="161"/>
        <v>0.2405773379</v>
      </c>
      <c r="BB246" s="4">
        <f t="shared" si="161"/>
        <v>0.1985383309</v>
      </c>
      <c r="BC246" s="4">
        <f t="shared" si="161"/>
        <v>0.2625304795</v>
      </c>
      <c r="BD246" s="4">
        <f t="shared" si="161"/>
        <v>0.6632776148</v>
      </c>
      <c r="BE246" s="4">
        <f t="shared" si="161"/>
        <v>0</v>
      </c>
      <c r="BF246" s="4">
        <f>BF147/$E47</f>
        <v>0.1678704846</v>
      </c>
      <c r="BG246" s="4">
        <f t="shared" ref="BG246:BH246" si="162">BG146/$E47</f>
        <v>0</v>
      </c>
      <c r="BH246" s="4">
        <f t="shared" si="162"/>
        <v>0.4385074832</v>
      </c>
      <c r="BI246" s="4">
        <f t="shared" si="146"/>
        <v>0.04800169977</v>
      </c>
      <c r="BJ246" s="4">
        <f t="shared" ref="BJ246:BK246" si="163">BJ146/$E47</f>
        <v>0</v>
      </c>
      <c r="BK246" s="4">
        <f t="shared" si="163"/>
        <v>0.03115461968</v>
      </c>
      <c r="BL246" s="4" t="str">
        <f t="shared" si="148"/>
        <v>#REF!</v>
      </c>
      <c r="BM246" s="4">
        <f t="shared" ref="BM246:BU246" si="164">BM146/$E47</f>
        <v>0</v>
      </c>
      <c r="BN246" s="4">
        <f t="shared" si="164"/>
        <v>0.2826590642</v>
      </c>
      <c r="BO246" s="4">
        <f t="shared" si="164"/>
        <v>0</v>
      </c>
      <c r="BP246" s="4">
        <f t="shared" si="164"/>
        <v>0</v>
      </c>
      <c r="BQ246" s="4">
        <f t="shared" si="164"/>
        <v>0.7409781109</v>
      </c>
      <c r="BR246" s="4">
        <f t="shared" si="164"/>
        <v>1.902589117</v>
      </c>
      <c r="BS246" s="4">
        <f t="shared" si="164"/>
        <v>0.5249305533</v>
      </c>
      <c r="BT246" s="4">
        <f t="shared" si="164"/>
        <v>0.09980540307</v>
      </c>
      <c r="BU246" s="4">
        <f t="shared" si="164"/>
        <v>0</v>
      </c>
      <c r="BV246" s="4" t="str">
        <f>#REF!/$E47</f>
        <v>#REF!</v>
      </c>
      <c r="BW246" s="4">
        <f t="shared" ref="BW246:CJ246" si="165">BW146/$E47</f>
        <v>0.08252326226</v>
      </c>
      <c r="BX246" s="4">
        <f t="shared" si="165"/>
        <v>0.03682614771</v>
      </c>
      <c r="BY246" s="4">
        <f t="shared" si="165"/>
        <v>0.03010912492</v>
      </c>
      <c r="BZ246" s="4">
        <f t="shared" si="165"/>
        <v>0.2430168257</v>
      </c>
      <c r="CA246" s="4">
        <f t="shared" si="165"/>
        <v>0</v>
      </c>
      <c r="CB246" s="4">
        <f t="shared" si="165"/>
        <v>0</v>
      </c>
      <c r="CC246" s="4">
        <f t="shared" si="165"/>
        <v>0</v>
      </c>
      <c r="CD246" s="4">
        <f t="shared" si="165"/>
        <v>0.01682009958</v>
      </c>
      <c r="CE246" s="4">
        <f t="shared" si="165"/>
        <v>0.07067319745</v>
      </c>
      <c r="CF246" s="4">
        <f t="shared" si="165"/>
        <v>0</v>
      </c>
      <c r="CG246" s="4">
        <f t="shared" si="165"/>
        <v>0</v>
      </c>
      <c r="CH246" s="4">
        <f t="shared" si="165"/>
        <v>0.03026089029</v>
      </c>
      <c r="CI246" s="4">
        <f t="shared" si="165"/>
        <v>0</v>
      </c>
      <c r="CJ246" s="4">
        <f t="shared" si="165"/>
        <v>0</v>
      </c>
    </row>
    <row r="247" ht="15.75" customHeight="1">
      <c r="A247" s="15"/>
      <c r="B247" s="4" t="s">
        <v>240</v>
      </c>
      <c r="C247" s="4">
        <f t="shared" ref="C247:BE247" si="166">C147/$E48</f>
        <v>0.2589579808</v>
      </c>
      <c r="D247" s="4">
        <f t="shared" si="166"/>
        <v>1.545633056</v>
      </c>
      <c r="E247" s="4">
        <f t="shared" si="166"/>
        <v>0.08716384668</v>
      </c>
      <c r="F247" s="4">
        <f t="shared" si="166"/>
        <v>0.0343135378</v>
      </c>
      <c r="G247" s="4">
        <f t="shared" si="166"/>
        <v>0</v>
      </c>
      <c r="H247" s="4">
        <f t="shared" si="166"/>
        <v>0</v>
      </c>
      <c r="I247" s="4">
        <f t="shared" si="166"/>
        <v>0</v>
      </c>
      <c r="J247" s="4">
        <f t="shared" si="166"/>
        <v>0.2663278378</v>
      </c>
      <c r="K247" s="4">
        <f t="shared" si="166"/>
        <v>0.343714071</v>
      </c>
      <c r="L247" s="4">
        <f t="shared" si="166"/>
        <v>0.329271908</v>
      </c>
      <c r="M247" s="4">
        <f t="shared" si="166"/>
        <v>0.2502469564</v>
      </c>
      <c r="N247" s="4">
        <f t="shared" si="166"/>
        <v>0.2302377454</v>
      </c>
      <c r="O247" s="4">
        <f t="shared" si="166"/>
        <v>1.116906914</v>
      </c>
      <c r="P247" s="4">
        <f t="shared" si="166"/>
        <v>0.09714602644</v>
      </c>
      <c r="Q247" s="4">
        <f t="shared" si="166"/>
        <v>0.1974644716</v>
      </c>
      <c r="R247" s="4">
        <f t="shared" si="166"/>
        <v>0</v>
      </c>
      <c r="S247" s="4">
        <f t="shared" si="166"/>
        <v>0</v>
      </c>
      <c r="T247" s="4">
        <f t="shared" si="166"/>
        <v>0</v>
      </c>
      <c r="U247" s="4">
        <f t="shared" si="166"/>
        <v>0</v>
      </c>
      <c r="V247" s="4">
        <f t="shared" si="166"/>
        <v>0.2591056623</v>
      </c>
      <c r="W247" s="4">
        <f t="shared" si="166"/>
        <v>0.09241693459</v>
      </c>
      <c r="X247" s="4">
        <f t="shared" si="166"/>
        <v>0.1950348364</v>
      </c>
      <c r="Y247" s="4">
        <f t="shared" si="166"/>
        <v>0.1963836614</v>
      </c>
      <c r="Z247" s="4">
        <f t="shared" si="166"/>
        <v>1.065381363</v>
      </c>
      <c r="AA247" s="4">
        <f t="shared" si="166"/>
        <v>0.4713459479</v>
      </c>
      <c r="AB247" s="4">
        <f t="shared" si="166"/>
        <v>0.1547823119</v>
      </c>
      <c r="AC247" s="4">
        <f t="shared" si="166"/>
        <v>1.511820542</v>
      </c>
      <c r="AD247" s="4">
        <f t="shared" si="166"/>
        <v>0.1181003994</v>
      </c>
      <c r="AE247" s="4">
        <f t="shared" si="166"/>
        <v>0.1181003994</v>
      </c>
      <c r="AF247" s="4">
        <f t="shared" si="166"/>
        <v>0.6326448455</v>
      </c>
      <c r="AG247" s="4">
        <f t="shared" si="166"/>
        <v>0.06199125069</v>
      </c>
      <c r="AH247" s="4">
        <f t="shared" si="166"/>
        <v>0.3790384071</v>
      </c>
      <c r="AI247" s="4">
        <f t="shared" si="166"/>
        <v>0.1084332736</v>
      </c>
      <c r="AJ247" s="4">
        <f t="shared" si="166"/>
        <v>0.07760064499</v>
      </c>
      <c r="AK247" s="4">
        <f t="shared" si="166"/>
        <v>0.3971277577</v>
      </c>
      <c r="AL247" s="4">
        <f t="shared" si="166"/>
        <v>0.4884584123</v>
      </c>
      <c r="AM247" s="4">
        <f t="shared" si="166"/>
        <v>0.1218963625</v>
      </c>
      <c r="AN247" s="4">
        <f t="shared" si="166"/>
        <v>0.2796027694</v>
      </c>
      <c r="AO247" s="4">
        <f t="shared" si="166"/>
        <v>0.1153338314</v>
      </c>
      <c r="AP247" s="4">
        <f t="shared" si="166"/>
        <v>0.1183662262</v>
      </c>
      <c r="AQ247" s="4">
        <f t="shared" si="166"/>
        <v>16.00356624</v>
      </c>
      <c r="AR247" s="4">
        <f t="shared" si="166"/>
        <v>0.06848814555</v>
      </c>
      <c r="AS247" s="4">
        <f t="shared" si="166"/>
        <v>0</v>
      </c>
      <c r="AT247" s="4">
        <f t="shared" si="166"/>
        <v>4.196134244</v>
      </c>
      <c r="AU247" s="4">
        <f t="shared" si="166"/>
        <v>0.08611476061</v>
      </c>
      <c r="AV247" s="4">
        <f t="shared" si="166"/>
        <v>0.0833175624</v>
      </c>
      <c r="AW247" s="4">
        <f t="shared" si="166"/>
        <v>0</v>
      </c>
      <c r="AX247" s="4">
        <f t="shared" si="166"/>
        <v>0.2195040306</v>
      </c>
      <c r="AY247" s="4">
        <f t="shared" si="166"/>
        <v>0.5382095962</v>
      </c>
      <c r="AZ247" s="4">
        <f t="shared" si="166"/>
        <v>0.119665824</v>
      </c>
      <c r="BA247" s="4">
        <f t="shared" si="166"/>
        <v>0.1494493666</v>
      </c>
      <c r="BB247" s="4">
        <f t="shared" si="166"/>
        <v>0.1026113382</v>
      </c>
      <c r="BC247" s="4">
        <f t="shared" si="166"/>
        <v>0.1934989482</v>
      </c>
      <c r="BD247" s="4">
        <f t="shared" si="166"/>
        <v>0.705387314</v>
      </c>
      <c r="BE247" s="4">
        <f t="shared" si="166"/>
        <v>0</v>
      </c>
      <c r="BF247" s="4" t="str">
        <f>#REF!/$E48</f>
        <v>#REF!</v>
      </c>
      <c r="BG247" s="4">
        <f t="shared" ref="BG247:BH247" si="167">BG147/$E48</f>
        <v>0</v>
      </c>
      <c r="BH247" s="4">
        <f t="shared" si="167"/>
        <v>0.2836940957</v>
      </c>
      <c r="BI247" s="4">
        <f t="shared" si="146"/>
        <v>0.05604788821</v>
      </c>
      <c r="BJ247" s="4">
        <f t="shared" ref="BJ247:BK247" si="168">BJ147/$E48</f>
        <v>0</v>
      </c>
      <c r="BK247" s="4">
        <f t="shared" si="168"/>
        <v>0.02982292434</v>
      </c>
      <c r="BL247" s="4" t="str">
        <f t="shared" si="148"/>
        <v>#REF!</v>
      </c>
      <c r="BM247" s="4">
        <f t="shared" ref="BM247:CJ247" si="169">BM147/$E48</f>
        <v>0</v>
      </c>
      <c r="BN247" s="4">
        <f t="shared" si="169"/>
        <v>0.04547060645</v>
      </c>
      <c r="BO247" s="4">
        <f t="shared" si="169"/>
        <v>0</v>
      </c>
      <c r="BP247" s="4">
        <f t="shared" si="169"/>
        <v>0</v>
      </c>
      <c r="BQ247" s="4">
        <f t="shared" si="169"/>
        <v>1.001696697</v>
      </c>
      <c r="BR247" s="4">
        <f t="shared" si="169"/>
        <v>2.829528436</v>
      </c>
      <c r="BS247" s="4">
        <f t="shared" si="169"/>
        <v>0.5217086429</v>
      </c>
      <c r="BT247" s="4">
        <f t="shared" si="169"/>
        <v>0.1684390278</v>
      </c>
      <c r="BU247" s="4">
        <f t="shared" si="169"/>
        <v>0</v>
      </c>
      <c r="BV247" s="4">
        <f t="shared" si="169"/>
        <v>0.06778802554</v>
      </c>
      <c r="BW247" s="4">
        <f t="shared" si="169"/>
        <v>0.1150811319</v>
      </c>
      <c r="BX247" s="4">
        <f t="shared" si="169"/>
        <v>0.04914186072</v>
      </c>
      <c r="BY247" s="4">
        <f t="shared" si="169"/>
        <v>0.02339822935</v>
      </c>
      <c r="BZ247" s="4">
        <f t="shared" si="169"/>
        <v>0.242656124</v>
      </c>
      <c r="CA247" s="4">
        <f t="shared" si="169"/>
        <v>0</v>
      </c>
      <c r="CB247" s="4">
        <f t="shared" si="169"/>
        <v>0</v>
      </c>
      <c r="CC247" s="4">
        <f t="shared" si="169"/>
        <v>0</v>
      </c>
      <c r="CD247" s="4">
        <f t="shared" si="169"/>
        <v>0</v>
      </c>
      <c r="CE247" s="4">
        <f t="shared" si="169"/>
        <v>0.0932833331</v>
      </c>
      <c r="CF247" s="4">
        <f t="shared" si="169"/>
        <v>0</v>
      </c>
      <c r="CG247" s="4">
        <f t="shared" si="169"/>
        <v>0</v>
      </c>
      <c r="CH247" s="4">
        <f t="shared" si="169"/>
        <v>0.03304675817</v>
      </c>
      <c r="CI247" s="4">
        <f t="shared" si="169"/>
        <v>0.01642000199</v>
      </c>
      <c r="CJ247" s="4">
        <f t="shared" si="169"/>
        <v>0</v>
      </c>
    </row>
    <row r="248" ht="15.75" customHeight="1">
      <c r="A248" s="15"/>
      <c r="B248" s="4" t="s">
        <v>241</v>
      </c>
      <c r="C248" s="4">
        <f t="shared" ref="C248:G248" si="170">C148/$E49</f>
        <v>0.4712263022</v>
      </c>
      <c r="D248" s="4">
        <f t="shared" si="170"/>
        <v>1.770623381</v>
      </c>
      <c r="E248" s="4">
        <f t="shared" si="170"/>
        <v>0.06781011253</v>
      </c>
      <c r="F248" s="4">
        <f t="shared" si="170"/>
        <v>0.2765709684</v>
      </c>
      <c r="G248" s="4">
        <f t="shared" si="170"/>
        <v>0</v>
      </c>
      <c r="H248" s="4" t="str">
        <f>#REF!/$E49</f>
        <v>#REF!</v>
      </c>
      <c r="I248" s="4">
        <f t="shared" ref="I248:AD248" si="171">I148/$E49</f>
        <v>0.05887186296</v>
      </c>
      <c r="J248" s="4">
        <f t="shared" si="171"/>
        <v>0.443543086</v>
      </c>
      <c r="K248" s="4">
        <f t="shared" si="171"/>
        <v>0.3618505539</v>
      </c>
      <c r="L248" s="4">
        <f t="shared" si="171"/>
        <v>0</v>
      </c>
      <c r="M248" s="4">
        <f t="shared" si="171"/>
        <v>0.3721154474</v>
      </c>
      <c r="N248" s="4">
        <f t="shared" si="171"/>
        <v>0.2766493263</v>
      </c>
      <c r="O248" s="4">
        <f t="shared" si="171"/>
        <v>1.622871819</v>
      </c>
      <c r="P248" s="4">
        <f t="shared" si="171"/>
        <v>0.328973946</v>
      </c>
      <c r="Q248" s="4">
        <f t="shared" si="171"/>
        <v>0.3561206277</v>
      </c>
      <c r="R248" s="4">
        <f t="shared" si="171"/>
        <v>0.02517249635</v>
      </c>
      <c r="S248" s="4">
        <f t="shared" si="171"/>
        <v>0.1771162092</v>
      </c>
      <c r="T248" s="4">
        <f t="shared" si="171"/>
        <v>0</v>
      </c>
      <c r="U248" s="4">
        <f t="shared" si="171"/>
        <v>0</v>
      </c>
      <c r="V248" s="4">
        <f t="shared" si="171"/>
        <v>0.5311603509</v>
      </c>
      <c r="W248" s="4">
        <f t="shared" si="171"/>
        <v>0.02973467122</v>
      </c>
      <c r="X248" s="4">
        <f t="shared" si="171"/>
        <v>0.06199638683</v>
      </c>
      <c r="Y248" s="4">
        <f t="shared" si="171"/>
        <v>0.3036632349</v>
      </c>
      <c r="Z248" s="4">
        <f t="shared" si="171"/>
        <v>0.5847571991</v>
      </c>
      <c r="AA248" s="4">
        <f t="shared" si="171"/>
        <v>0.2151622663</v>
      </c>
      <c r="AB248" s="4">
        <f t="shared" si="171"/>
        <v>0</v>
      </c>
      <c r="AC248" s="4">
        <f t="shared" si="171"/>
        <v>1.277174978</v>
      </c>
      <c r="AD248" s="4">
        <f t="shared" si="171"/>
        <v>0</v>
      </c>
      <c r="AE248" s="4">
        <f t="shared" ref="AE248:AF248" si="172">AF148/$E49</f>
        <v>0.3940088806</v>
      </c>
      <c r="AF248" s="4">
        <f t="shared" si="172"/>
        <v>0</v>
      </c>
      <c r="AG248" s="4" t="str">
        <f t="shared" ref="AG248:AG249" si="184">#REF!/$E49</f>
        <v>#REF!</v>
      </c>
      <c r="AH248" s="4">
        <f t="shared" ref="AH248:AO248" si="173">AH148/$E49</f>
        <v>0</v>
      </c>
      <c r="AI248" s="4">
        <f t="shared" si="173"/>
        <v>0.2855745162</v>
      </c>
      <c r="AJ248" s="4">
        <f t="shared" si="173"/>
        <v>0.08268724289</v>
      </c>
      <c r="AK248" s="4">
        <f t="shared" si="173"/>
        <v>0.381103759</v>
      </c>
      <c r="AL248" s="4">
        <f t="shared" si="173"/>
        <v>0.3901345145</v>
      </c>
      <c r="AM248" s="4">
        <f t="shared" si="173"/>
        <v>0</v>
      </c>
      <c r="AN248" s="4">
        <f t="shared" si="173"/>
        <v>0.2992817187</v>
      </c>
      <c r="AO248" s="4">
        <f t="shared" si="173"/>
        <v>0.2566821932</v>
      </c>
      <c r="AP248" s="4" t="str">
        <f t="shared" ref="AP248:AP249" si="186">#REF!/$E49</f>
        <v>#REF!</v>
      </c>
      <c r="AQ248" s="4">
        <f>AP148/$E49</f>
        <v>0.1514082668</v>
      </c>
      <c r="AR248" s="4">
        <f t="shared" ref="AR248:BF248" si="174">AR148/$E49</f>
        <v>0</v>
      </c>
      <c r="AS248" s="4">
        <f t="shared" si="174"/>
        <v>0</v>
      </c>
      <c r="AT248" s="4">
        <f t="shared" si="174"/>
        <v>4.405779988</v>
      </c>
      <c r="AU248" s="4">
        <f t="shared" si="174"/>
        <v>0.06858716235</v>
      </c>
      <c r="AV248" s="4">
        <f t="shared" si="174"/>
        <v>0</v>
      </c>
      <c r="AW248" s="4">
        <f t="shared" si="174"/>
        <v>0</v>
      </c>
      <c r="AX248" s="4">
        <f t="shared" si="174"/>
        <v>0</v>
      </c>
      <c r="AY248" s="4">
        <f t="shared" si="174"/>
        <v>0.5970126026</v>
      </c>
      <c r="AZ248" s="4">
        <f t="shared" si="174"/>
        <v>0</v>
      </c>
      <c r="BA248" s="4">
        <f t="shared" si="174"/>
        <v>0.1460527175</v>
      </c>
      <c r="BB248" s="4">
        <f t="shared" si="174"/>
        <v>0</v>
      </c>
      <c r="BC248" s="4">
        <f t="shared" si="174"/>
        <v>0</v>
      </c>
      <c r="BD248" s="4">
        <f t="shared" si="174"/>
        <v>0.8022549681</v>
      </c>
      <c r="BE248" s="4">
        <f t="shared" si="174"/>
        <v>0</v>
      </c>
      <c r="BF248" s="4">
        <f t="shared" si="174"/>
        <v>0</v>
      </c>
      <c r="BG248" s="4">
        <f>BK148/$E49</f>
        <v>0.0280140609</v>
      </c>
      <c r="BH248" s="4">
        <f t="shared" ref="BH248:BI248" si="175">BH148/$E49</f>
        <v>0.410152798</v>
      </c>
      <c r="BI248" s="4">
        <f t="shared" si="175"/>
        <v>0</v>
      </c>
      <c r="BJ248" s="4" t="str">
        <f t="shared" ref="BJ248:BK248" si="176">#REF!/$E49</f>
        <v>#REF!</v>
      </c>
      <c r="BK248" s="4" t="str">
        <f t="shared" si="176"/>
        <v>#REF!</v>
      </c>
      <c r="BL248" s="4">
        <f t="shared" ref="BL248:CB248" si="177">BL148/$E49</f>
        <v>0.05321376488</v>
      </c>
      <c r="BM248" s="4">
        <f t="shared" si="177"/>
        <v>0</v>
      </c>
      <c r="BN248" s="4">
        <f t="shared" si="177"/>
        <v>0</v>
      </c>
      <c r="BO248" s="4">
        <f t="shared" si="177"/>
        <v>0</v>
      </c>
      <c r="BP248" s="4">
        <f t="shared" si="177"/>
        <v>0</v>
      </c>
      <c r="BQ248" s="4">
        <f t="shared" si="177"/>
        <v>0.5614892367</v>
      </c>
      <c r="BR248" s="4">
        <f t="shared" si="177"/>
        <v>1.38517402</v>
      </c>
      <c r="BS248" s="4">
        <f t="shared" si="177"/>
        <v>0.3956990183</v>
      </c>
      <c r="BT248" s="4">
        <f t="shared" si="177"/>
        <v>0.1475872277</v>
      </c>
      <c r="BU248" s="4">
        <f t="shared" si="177"/>
        <v>0</v>
      </c>
      <c r="BV248" s="4">
        <f t="shared" si="177"/>
        <v>0.08825174673</v>
      </c>
      <c r="BW248" s="4">
        <f t="shared" si="177"/>
        <v>0.1271923906</v>
      </c>
      <c r="BX248" s="4">
        <f t="shared" si="177"/>
        <v>0.06629301526</v>
      </c>
      <c r="BY248" s="4">
        <f t="shared" si="177"/>
        <v>0</v>
      </c>
      <c r="BZ248" s="4">
        <f t="shared" si="177"/>
        <v>0.2517848203</v>
      </c>
      <c r="CA248" s="4">
        <f t="shared" si="177"/>
        <v>0</v>
      </c>
      <c r="CB248" s="4">
        <f t="shared" si="177"/>
        <v>0</v>
      </c>
      <c r="CC248" s="4">
        <f>CG148/$E49</f>
        <v>0</v>
      </c>
      <c r="CD248" s="4">
        <f t="shared" ref="CD248:CF248" si="178">CD148/$E49</f>
        <v>0</v>
      </c>
      <c r="CE248" s="4">
        <f t="shared" si="178"/>
        <v>0.05689223603</v>
      </c>
      <c r="CF248" s="4">
        <f t="shared" si="178"/>
        <v>0</v>
      </c>
      <c r="CG248" s="4" t="str">
        <f t="shared" ref="CG248:CG249" si="192">#REF!/$E49</f>
        <v>#REF!</v>
      </c>
      <c r="CH248" s="4">
        <f t="shared" ref="CH248:CJ248" si="179">CH148/$E49</f>
        <v>0.009873103628</v>
      </c>
      <c r="CI248" s="4">
        <f t="shared" si="179"/>
        <v>0.01550508238</v>
      </c>
      <c r="CJ248" s="4">
        <f t="shared" si="179"/>
        <v>0</v>
      </c>
    </row>
    <row r="249" ht="15.75" customHeight="1">
      <c r="A249" s="16"/>
      <c r="B249" s="4" t="s">
        <v>219</v>
      </c>
      <c r="C249" s="4">
        <f t="shared" ref="C249:G249" si="180">C157/$E50</f>
        <v>0.01479303875</v>
      </c>
      <c r="D249" s="4">
        <f t="shared" si="180"/>
        <v>1.375552433</v>
      </c>
      <c r="E249" s="4">
        <f t="shared" si="180"/>
        <v>0.04956394094</v>
      </c>
      <c r="F249" s="4">
        <f t="shared" si="180"/>
        <v>0.01749731143</v>
      </c>
      <c r="G249" s="4">
        <f t="shared" si="180"/>
        <v>0</v>
      </c>
      <c r="H249" s="4">
        <f>H148/$E50</f>
        <v>0</v>
      </c>
      <c r="I249" s="4">
        <f t="shared" ref="I249:N249" si="181">I157/$E50</f>
        <v>0</v>
      </c>
      <c r="J249" s="4">
        <f t="shared" si="181"/>
        <v>0</v>
      </c>
      <c r="K249" s="4">
        <f t="shared" si="181"/>
        <v>0.05094060805</v>
      </c>
      <c r="L249" s="4">
        <f t="shared" si="181"/>
        <v>0</v>
      </c>
      <c r="M249" s="4">
        <f t="shared" si="181"/>
        <v>0</v>
      </c>
      <c r="N249" s="4">
        <f t="shared" si="181"/>
        <v>0</v>
      </c>
      <c r="O249" s="4">
        <f>P157/$E50</f>
        <v>0</v>
      </c>
      <c r="P249" s="4" t="str">
        <f t="shared" ref="P249:P256" si="195">#REF!/$E50</f>
        <v>#REF!</v>
      </c>
      <c r="Q249" s="4">
        <f>Q158/$E50</f>
        <v>2.097120283</v>
      </c>
      <c r="R249" s="4">
        <f t="shared" ref="R249:AD249" si="182">R157/$E50</f>
        <v>0</v>
      </c>
      <c r="S249" s="4">
        <f t="shared" si="182"/>
        <v>0</v>
      </c>
      <c r="T249" s="4">
        <f t="shared" si="182"/>
        <v>0</v>
      </c>
      <c r="U249" s="4">
        <f t="shared" si="182"/>
        <v>0</v>
      </c>
      <c r="V249" s="4">
        <f t="shared" si="182"/>
        <v>0</v>
      </c>
      <c r="W249" s="4">
        <f t="shared" si="182"/>
        <v>0</v>
      </c>
      <c r="X249" s="4">
        <f t="shared" si="182"/>
        <v>0.0240646906</v>
      </c>
      <c r="Y249" s="4">
        <f t="shared" si="182"/>
        <v>0.1195060876</v>
      </c>
      <c r="Z249" s="4">
        <f t="shared" si="182"/>
        <v>0.264483951</v>
      </c>
      <c r="AA249" s="4">
        <f t="shared" si="182"/>
        <v>0.09632842979</v>
      </c>
      <c r="AB249" s="4">
        <f t="shared" si="182"/>
        <v>0</v>
      </c>
      <c r="AC249" s="4">
        <f t="shared" si="182"/>
        <v>1.201188663</v>
      </c>
      <c r="AD249" s="4">
        <f t="shared" si="182"/>
        <v>0</v>
      </c>
      <c r="AE249" s="4">
        <f t="shared" ref="AE249:AF249" si="183">AF157/$E50</f>
        <v>0.1012610781</v>
      </c>
      <c r="AF249" s="4">
        <f t="shared" si="183"/>
        <v>0</v>
      </c>
      <c r="AG249" s="4" t="str">
        <f t="shared" si="184"/>
        <v>#REF!</v>
      </c>
      <c r="AH249" s="4">
        <f t="shared" ref="AH249:AO249" si="185">AH157/$E50</f>
        <v>0</v>
      </c>
      <c r="AI249" s="4">
        <f t="shared" si="185"/>
        <v>0</v>
      </c>
      <c r="AJ249" s="4">
        <f t="shared" si="185"/>
        <v>0.02707412612</v>
      </c>
      <c r="AK249" s="4">
        <f t="shared" si="185"/>
        <v>0.06178419198</v>
      </c>
      <c r="AL249" s="4">
        <f t="shared" si="185"/>
        <v>0.1092973601</v>
      </c>
      <c r="AM249" s="4">
        <f t="shared" si="185"/>
        <v>0</v>
      </c>
      <c r="AN249" s="4">
        <f t="shared" si="185"/>
        <v>0.3180954699</v>
      </c>
      <c r="AO249" s="4">
        <f t="shared" si="185"/>
        <v>0</v>
      </c>
      <c r="AP249" s="4" t="str">
        <f t="shared" si="186"/>
        <v>#REF!</v>
      </c>
      <c r="AQ249" s="4">
        <f>AP157/$E50</f>
        <v>0</v>
      </c>
      <c r="AR249" s="4">
        <f t="shared" ref="AR249:BF249" si="187">AR157/$E50</f>
        <v>0</v>
      </c>
      <c r="AS249" s="4">
        <f t="shared" si="187"/>
        <v>0</v>
      </c>
      <c r="AT249" s="4">
        <f t="shared" si="187"/>
        <v>5.605865995</v>
      </c>
      <c r="AU249" s="4">
        <f t="shared" si="187"/>
        <v>0.07620338171</v>
      </c>
      <c r="AV249" s="4">
        <f t="shared" si="187"/>
        <v>0</v>
      </c>
      <c r="AW249" s="4">
        <f t="shared" si="187"/>
        <v>0</v>
      </c>
      <c r="AX249" s="4">
        <f t="shared" si="187"/>
        <v>0</v>
      </c>
      <c r="AY249" s="4">
        <f t="shared" si="187"/>
        <v>0.4732997229</v>
      </c>
      <c r="AZ249" s="4">
        <f t="shared" si="187"/>
        <v>0</v>
      </c>
      <c r="BA249" s="4">
        <f t="shared" si="187"/>
        <v>0.04012057367</v>
      </c>
      <c r="BB249" s="4">
        <f t="shared" si="187"/>
        <v>0</v>
      </c>
      <c r="BC249" s="4">
        <f t="shared" si="187"/>
        <v>0</v>
      </c>
      <c r="BD249" s="4">
        <f t="shared" si="187"/>
        <v>0</v>
      </c>
      <c r="BE249" s="4">
        <f t="shared" si="187"/>
        <v>0</v>
      </c>
      <c r="BF249" s="4">
        <f t="shared" si="187"/>
        <v>0</v>
      </c>
      <c r="BG249" s="4">
        <f>BK157/$E50</f>
        <v>0.02474566492</v>
      </c>
      <c r="BH249" s="4">
        <f t="shared" ref="BH249:BI249" si="188">BH157/$E50</f>
        <v>0</v>
      </c>
      <c r="BI249" s="4">
        <f t="shared" si="188"/>
        <v>0</v>
      </c>
      <c r="BJ249" s="4" t="str">
        <f t="shared" ref="BJ249:BK249" si="189">#REF!/$E50</f>
        <v>#REF!</v>
      </c>
      <c r="BK249" s="4" t="str">
        <f t="shared" si="189"/>
        <v>#REF!</v>
      </c>
      <c r="BL249" s="4">
        <f t="shared" ref="BL249:CB249" si="190">BL157/$E50</f>
        <v>0.08928122866</v>
      </c>
      <c r="BM249" s="4">
        <f t="shared" si="190"/>
        <v>0</v>
      </c>
      <c r="BN249" s="4">
        <f t="shared" si="190"/>
        <v>0</v>
      </c>
      <c r="BO249" s="4">
        <f t="shared" si="190"/>
        <v>0</v>
      </c>
      <c r="BP249" s="4">
        <f t="shared" si="190"/>
        <v>0</v>
      </c>
      <c r="BQ249" s="4">
        <f t="shared" si="190"/>
        <v>0.1637654936</v>
      </c>
      <c r="BR249" s="4">
        <f t="shared" si="190"/>
        <v>0.3173026352</v>
      </c>
      <c r="BS249" s="4">
        <f t="shared" si="190"/>
        <v>0.22790464</v>
      </c>
      <c r="BT249" s="4">
        <f t="shared" si="190"/>
        <v>0</v>
      </c>
      <c r="BU249" s="4">
        <f t="shared" si="190"/>
        <v>0</v>
      </c>
      <c r="BV249" s="4">
        <f t="shared" si="190"/>
        <v>0.03284572694</v>
      </c>
      <c r="BW249" s="4">
        <f t="shared" si="190"/>
        <v>0.05266757463</v>
      </c>
      <c r="BX249" s="4">
        <f t="shared" si="190"/>
        <v>0.008882103131</v>
      </c>
      <c r="BY249" s="4">
        <f t="shared" si="190"/>
        <v>0</v>
      </c>
      <c r="BZ249" s="4">
        <f t="shared" si="190"/>
        <v>0.08470771091</v>
      </c>
      <c r="CA249" s="4">
        <f t="shared" si="190"/>
        <v>0</v>
      </c>
      <c r="CB249" s="4">
        <f t="shared" si="190"/>
        <v>0</v>
      </c>
      <c r="CC249" s="4">
        <f>CG157/$E50</f>
        <v>0</v>
      </c>
      <c r="CD249" s="4">
        <f t="shared" ref="CD249:CF249" si="191">CD157/$E50</f>
        <v>0</v>
      </c>
      <c r="CE249" s="4">
        <f t="shared" si="191"/>
        <v>0.01220749503</v>
      </c>
      <c r="CF249" s="4">
        <f t="shared" si="191"/>
        <v>0</v>
      </c>
      <c r="CG249" s="4" t="str">
        <f t="shared" si="192"/>
        <v>#REF!</v>
      </c>
      <c r="CH249" s="4">
        <f t="shared" ref="CH249:CJ249" si="193">CH157/$E50</f>
        <v>0</v>
      </c>
      <c r="CI249" s="4">
        <f t="shared" si="193"/>
        <v>0.0105325337</v>
      </c>
      <c r="CJ249" s="4">
        <f t="shared" si="193"/>
        <v>0</v>
      </c>
    </row>
    <row r="250" ht="15.75" customHeight="1">
      <c r="A250" s="8" t="s">
        <v>43</v>
      </c>
      <c r="B250" s="4" t="s">
        <v>243</v>
      </c>
      <c r="C250" s="4">
        <f t="shared" ref="C250:N250" si="194">C150/$E51</f>
        <v>0.2372779793</v>
      </c>
      <c r="D250" s="4">
        <f t="shared" si="194"/>
        <v>2.971237337</v>
      </c>
      <c r="E250" s="4">
        <f t="shared" si="194"/>
        <v>0.1522609504</v>
      </c>
      <c r="F250" s="4">
        <f t="shared" si="194"/>
        <v>0.3136018341</v>
      </c>
      <c r="G250" s="4">
        <f t="shared" si="194"/>
        <v>0.2275148565</v>
      </c>
      <c r="H250" s="4">
        <f t="shared" si="194"/>
        <v>0.05096696136</v>
      </c>
      <c r="I250" s="4">
        <f t="shared" si="194"/>
        <v>0.04833852617</v>
      </c>
      <c r="J250" s="4">
        <f t="shared" si="194"/>
        <v>0.4596224773</v>
      </c>
      <c r="K250" s="4">
        <f t="shared" si="194"/>
        <v>0.507169674</v>
      </c>
      <c r="L250" s="4">
        <f t="shared" si="194"/>
        <v>0.8252026987</v>
      </c>
      <c r="M250" s="4">
        <f t="shared" si="194"/>
        <v>0.5722189922</v>
      </c>
      <c r="N250" s="4">
        <f t="shared" si="194"/>
        <v>0.4185929348</v>
      </c>
      <c r="O250" s="4">
        <f t="shared" ref="O250:O256" si="198">P150/$E51</f>
        <v>0.5970682643</v>
      </c>
      <c r="P250" s="4" t="str">
        <f t="shared" si="195"/>
        <v>#REF!</v>
      </c>
      <c r="Q250" s="4">
        <f t="shared" ref="Q250:CJ250" si="196">Q150/$E51</f>
        <v>1.337419324</v>
      </c>
      <c r="R250" s="4">
        <f t="shared" si="196"/>
        <v>0</v>
      </c>
      <c r="S250" s="4">
        <f t="shared" si="196"/>
        <v>0.543273127</v>
      </c>
      <c r="T250" s="4">
        <f t="shared" si="196"/>
        <v>0</v>
      </c>
      <c r="U250" s="4">
        <f t="shared" si="196"/>
        <v>0</v>
      </c>
      <c r="V250" s="4">
        <f t="shared" si="196"/>
        <v>0.5627879224</v>
      </c>
      <c r="W250" s="4">
        <f t="shared" si="196"/>
        <v>0.2578054729</v>
      </c>
      <c r="X250" s="4">
        <f t="shared" si="196"/>
        <v>0.1144565208</v>
      </c>
      <c r="Y250" s="4">
        <f t="shared" si="196"/>
        <v>0.5213143703</v>
      </c>
      <c r="Z250" s="4">
        <f t="shared" si="196"/>
        <v>0.5213143703</v>
      </c>
      <c r="AA250" s="4">
        <f t="shared" si="196"/>
        <v>0.3630357536</v>
      </c>
      <c r="AB250" s="4">
        <f t="shared" si="196"/>
        <v>0.1891124769</v>
      </c>
      <c r="AC250" s="4">
        <f t="shared" si="196"/>
        <v>1.284049113</v>
      </c>
      <c r="AD250" s="4">
        <f t="shared" si="196"/>
        <v>0.3039010507</v>
      </c>
      <c r="AE250" s="4">
        <f t="shared" si="196"/>
        <v>0.3338799698</v>
      </c>
      <c r="AF250" s="4">
        <f t="shared" si="196"/>
        <v>0.7480468029</v>
      </c>
      <c r="AG250" s="4">
        <f t="shared" si="196"/>
        <v>0.09392393823</v>
      </c>
      <c r="AH250" s="4">
        <f t="shared" si="196"/>
        <v>0.6845775993</v>
      </c>
      <c r="AI250" s="4">
        <f t="shared" si="196"/>
        <v>0.1848912049</v>
      </c>
      <c r="AJ250" s="4">
        <f t="shared" si="196"/>
        <v>0.04942374167</v>
      </c>
      <c r="AK250" s="4">
        <f t="shared" si="196"/>
        <v>0.3822757465</v>
      </c>
      <c r="AL250" s="4">
        <f t="shared" si="196"/>
        <v>0.5753525042</v>
      </c>
      <c r="AM250" s="4">
        <f t="shared" si="196"/>
        <v>0.3177378664</v>
      </c>
      <c r="AN250" s="4">
        <f t="shared" si="196"/>
        <v>0.2837017935</v>
      </c>
      <c r="AO250" s="4">
        <f t="shared" si="196"/>
        <v>0.1699958907</v>
      </c>
      <c r="AP250" s="4">
        <f t="shared" si="196"/>
        <v>0.1497355662</v>
      </c>
      <c r="AQ250" s="4">
        <f t="shared" si="196"/>
        <v>14.65134812</v>
      </c>
      <c r="AR250" s="4">
        <f t="shared" si="196"/>
        <v>0</v>
      </c>
      <c r="AS250" s="4">
        <f t="shared" si="196"/>
        <v>0</v>
      </c>
      <c r="AT250" s="4">
        <f t="shared" si="196"/>
        <v>25.20163889</v>
      </c>
      <c r="AU250" s="4">
        <f t="shared" si="196"/>
        <v>0.07423611897</v>
      </c>
      <c r="AV250" s="4">
        <f t="shared" si="196"/>
        <v>0</v>
      </c>
      <c r="AW250" s="4">
        <f t="shared" si="196"/>
        <v>0</v>
      </c>
      <c r="AX250" s="4">
        <f t="shared" si="196"/>
        <v>0.1498157169</v>
      </c>
      <c r="AY250" s="4">
        <f t="shared" si="196"/>
        <v>1.902567241</v>
      </c>
      <c r="AZ250" s="4">
        <f t="shared" si="196"/>
        <v>0</v>
      </c>
      <c r="BA250" s="4">
        <f t="shared" si="196"/>
        <v>0.4354640282</v>
      </c>
      <c r="BB250" s="4">
        <f t="shared" si="196"/>
        <v>1.099857637</v>
      </c>
      <c r="BC250" s="4">
        <f t="shared" si="196"/>
        <v>0.3273279654</v>
      </c>
      <c r="BD250" s="4">
        <f t="shared" si="196"/>
        <v>0.7321642352</v>
      </c>
      <c r="BE250" s="4">
        <f t="shared" si="196"/>
        <v>0</v>
      </c>
      <c r="BF250" s="4">
        <f t="shared" si="196"/>
        <v>0.09391630482</v>
      </c>
      <c r="BG250" s="4">
        <f t="shared" si="196"/>
        <v>0</v>
      </c>
      <c r="BH250" s="4">
        <f t="shared" si="196"/>
        <v>0.5968647068</v>
      </c>
      <c r="BI250" s="4">
        <f t="shared" si="196"/>
        <v>0</v>
      </c>
      <c r="BJ250" s="4">
        <f t="shared" si="196"/>
        <v>0.004400656982</v>
      </c>
      <c r="BK250" s="4">
        <f t="shared" si="196"/>
        <v>0.02944458086</v>
      </c>
      <c r="BL250" s="4">
        <f t="shared" si="196"/>
        <v>0</v>
      </c>
      <c r="BM250" s="4">
        <f t="shared" si="196"/>
        <v>0</v>
      </c>
      <c r="BN250" s="4">
        <f t="shared" si="196"/>
        <v>0</v>
      </c>
      <c r="BO250" s="4">
        <f t="shared" si="196"/>
        <v>0.09184510807</v>
      </c>
      <c r="BP250" s="4">
        <f t="shared" si="196"/>
        <v>0</v>
      </c>
      <c r="BQ250" s="4">
        <f t="shared" si="196"/>
        <v>0.4926216796</v>
      </c>
      <c r="BR250" s="4">
        <f t="shared" si="196"/>
        <v>1.592620535</v>
      </c>
      <c r="BS250" s="4">
        <f t="shared" si="196"/>
        <v>0.427390432</v>
      </c>
      <c r="BT250" s="4">
        <f t="shared" si="196"/>
        <v>0</v>
      </c>
      <c r="BU250" s="4">
        <f t="shared" si="196"/>
        <v>0</v>
      </c>
      <c r="BV250" s="4">
        <f t="shared" si="196"/>
        <v>0</v>
      </c>
      <c r="BW250" s="4">
        <f t="shared" si="196"/>
        <v>0.06784823268</v>
      </c>
      <c r="BX250" s="4">
        <f t="shared" si="196"/>
        <v>0.1122835453</v>
      </c>
      <c r="BY250" s="4">
        <f t="shared" si="196"/>
        <v>0</v>
      </c>
      <c r="BZ250" s="4">
        <f t="shared" si="196"/>
        <v>0.1355196248</v>
      </c>
      <c r="CA250" s="4">
        <f t="shared" si="196"/>
        <v>0</v>
      </c>
      <c r="CB250" s="4">
        <f t="shared" si="196"/>
        <v>0</v>
      </c>
      <c r="CC250" s="4">
        <f t="shared" si="196"/>
        <v>0</v>
      </c>
      <c r="CD250" s="4">
        <f t="shared" si="196"/>
        <v>0</v>
      </c>
      <c r="CE250" s="4">
        <f t="shared" si="196"/>
        <v>0.111166524</v>
      </c>
      <c r="CF250" s="4">
        <f t="shared" si="196"/>
        <v>0</v>
      </c>
      <c r="CG250" s="4">
        <f t="shared" si="196"/>
        <v>0</v>
      </c>
      <c r="CH250" s="4">
        <f t="shared" si="196"/>
        <v>0</v>
      </c>
      <c r="CI250" s="4">
        <f t="shared" si="196"/>
        <v>0</v>
      </c>
      <c r="CJ250" s="4">
        <f t="shared" si="196"/>
        <v>0.323806422</v>
      </c>
    </row>
    <row r="251" ht="15.75" customHeight="1">
      <c r="A251" s="15"/>
      <c r="B251" s="4" t="s">
        <v>244</v>
      </c>
      <c r="C251" s="4">
        <f t="shared" ref="C251:N251" si="197">C151/$E52</f>
        <v>0.3186712151</v>
      </c>
      <c r="D251" s="4">
        <f t="shared" si="197"/>
        <v>1.706387899</v>
      </c>
      <c r="E251" s="4">
        <f t="shared" si="197"/>
        <v>0.1350521127</v>
      </c>
      <c r="F251" s="4">
        <f t="shared" si="197"/>
        <v>0.4951152467</v>
      </c>
      <c r="G251" s="4">
        <f t="shared" si="197"/>
        <v>0.3329470952</v>
      </c>
      <c r="H251" s="4">
        <f t="shared" si="197"/>
        <v>0.0621108641</v>
      </c>
      <c r="I251" s="4">
        <f t="shared" si="197"/>
        <v>0.1460463439</v>
      </c>
      <c r="J251" s="4">
        <f t="shared" si="197"/>
        <v>1.043703454</v>
      </c>
      <c r="K251" s="4">
        <f t="shared" si="197"/>
        <v>0.7067415254</v>
      </c>
      <c r="L251" s="4">
        <f t="shared" si="197"/>
        <v>0.9812731478</v>
      </c>
      <c r="M251" s="4">
        <f t="shared" si="197"/>
        <v>1.113288792</v>
      </c>
      <c r="N251" s="4">
        <f t="shared" si="197"/>
        <v>0.5989398294</v>
      </c>
      <c r="O251" s="4">
        <f t="shared" si="198"/>
        <v>1.277891069</v>
      </c>
      <c r="P251" s="4" t="str">
        <f t="shared" si="195"/>
        <v>#REF!</v>
      </c>
      <c r="Q251" s="4">
        <f t="shared" ref="Q251:CJ251" si="199">Q151/$E52</f>
        <v>3.06932837</v>
      </c>
      <c r="R251" s="4">
        <f t="shared" si="199"/>
        <v>0</v>
      </c>
      <c r="S251" s="4">
        <f t="shared" si="199"/>
        <v>0.5046301426</v>
      </c>
      <c r="T251" s="4">
        <f t="shared" si="199"/>
        <v>0</v>
      </c>
      <c r="U251" s="4">
        <f t="shared" si="199"/>
        <v>0</v>
      </c>
      <c r="V251" s="4">
        <f t="shared" si="199"/>
        <v>0.7922836457</v>
      </c>
      <c r="W251" s="4">
        <f t="shared" si="199"/>
        <v>0.5542709765</v>
      </c>
      <c r="X251" s="4">
        <f t="shared" si="199"/>
        <v>0</v>
      </c>
      <c r="Y251" s="4">
        <f t="shared" si="199"/>
        <v>0.4230120917</v>
      </c>
      <c r="Z251" s="4">
        <f t="shared" si="199"/>
        <v>0.4230120917</v>
      </c>
      <c r="AA251" s="4">
        <f t="shared" si="199"/>
        <v>0.2454234907</v>
      </c>
      <c r="AB251" s="4">
        <f t="shared" si="199"/>
        <v>0.1738519533</v>
      </c>
      <c r="AC251" s="4">
        <f t="shared" si="199"/>
        <v>0.9612107681</v>
      </c>
      <c r="AD251" s="4">
        <f t="shared" si="199"/>
        <v>0.2570566061</v>
      </c>
      <c r="AE251" s="4">
        <f t="shared" si="199"/>
        <v>0.2083611323</v>
      </c>
      <c r="AF251" s="4">
        <f t="shared" si="199"/>
        <v>0.5390096587</v>
      </c>
      <c r="AG251" s="4">
        <f t="shared" si="199"/>
        <v>0.1331932189</v>
      </c>
      <c r="AH251" s="4">
        <f t="shared" si="199"/>
        <v>0.4771416178</v>
      </c>
      <c r="AI251" s="4">
        <f t="shared" si="199"/>
        <v>0.2687415866</v>
      </c>
      <c r="AJ251" s="4">
        <f t="shared" si="199"/>
        <v>0.1062422055</v>
      </c>
      <c r="AK251" s="4">
        <f t="shared" si="199"/>
        <v>0.546205947</v>
      </c>
      <c r="AL251" s="4">
        <f t="shared" si="199"/>
        <v>0.4271778055</v>
      </c>
      <c r="AM251" s="4">
        <f t="shared" si="199"/>
        <v>0.5511708556</v>
      </c>
      <c r="AN251" s="4">
        <f t="shared" si="199"/>
        <v>0.2450415746</v>
      </c>
      <c r="AO251" s="4">
        <f t="shared" si="199"/>
        <v>0.2275099781</v>
      </c>
      <c r="AP251" s="4">
        <f t="shared" si="199"/>
        <v>0.2205989481</v>
      </c>
      <c r="AQ251" s="4">
        <f t="shared" si="199"/>
        <v>14.28995797</v>
      </c>
      <c r="AR251" s="4">
        <f t="shared" si="199"/>
        <v>0.02838909229</v>
      </c>
      <c r="AS251" s="4">
        <f t="shared" si="199"/>
        <v>0</v>
      </c>
      <c r="AT251" s="4">
        <f t="shared" si="199"/>
        <v>7.394008869</v>
      </c>
      <c r="AU251" s="4">
        <f t="shared" si="199"/>
        <v>0.01493362441</v>
      </c>
      <c r="AV251" s="4">
        <f t="shared" si="199"/>
        <v>0</v>
      </c>
      <c r="AW251" s="4">
        <f t="shared" si="199"/>
        <v>0</v>
      </c>
      <c r="AX251" s="4">
        <f t="shared" si="199"/>
        <v>0.1726684851</v>
      </c>
      <c r="AY251" s="4">
        <f t="shared" si="199"/>
        <v>0.686673252</v>
      </c>
      <c r="AZ251" s="4">
        <f t="shared" si="199"/>
        <v>0.1403506084</v>
      </c>
      <c r="BA251" s="4">
        <f t="shared" si="199"/>
        <v>0.159046813</v>
      </c>
      <c r="BB251" s="4">
        <f t="shared" si="199"/>
        <v>0.09219146724</v>
      </c>
      <c r="BC251" s="4">
        <f t="shared" si="199"/>
        <v>0.1404107248</v>
      </c>
      <c r="BD251" s="4">
        <f t="shared" si="199"/>
        <v>1.517723733</v>
      </c>
      <c r="BE251" s="4">
        <f t="shared" si="199"/>
        <v>0</v>
      </c>
      <c r="BF251" s="4">
        <f t="shared" si="199"/>
        <v>0.1026446507</v>
      </c>
      <c r="BG251" s="4">
        <f t="shared" si="199"/>
        <v>0</v>
      </c>
      <c r="BH251" s="4">
        <f t="shared" si="199"/>
        <v>0.9077354501</v>
      </c>
      <c r="BI251" s="4">
        <f t="shared" si="199"/>
        <v>0</v>
      </c>
      <c r="BJ251" s="4">
        <f t="shared" si="199"/>
        <v>0.003906388135</v>
      </c>
      <c r="BK251" s="4">
        <f t="shared" si="199"/>
        <v>0.03126525012</v>
      </c>
      <c r="BL251" s="4">
        <f t="shared" si="199"/>
        <v>0</v>
      </c>
      <c r="BM251" s="4">
        <f t="shared" si="199"/>
        <v>0</v>
      </c>
      <c r="BN251" s="4">
        <f t="shared" si="199"/>
        <v>0</v>
      </c>
      <c r="BO251" s="4">
        <f t="shared" si="199"/>
        <v>0.1379141255</v>
      </c>
      <c r="BP251" s="4">
        <f t="shared" si="199"/>
        <v>0</v>
      </c>
      <c r="BQ251" s="4">
        <f t="shared" si="199"/>
        <v>0.42881863</v>
      </c>
      <c r="BR251" s="4">
        <f t="shared" si="199"/>
        <v>1.170414709</v>
      </c>
      <c r="BS251" s="4">
        <f t="shared" si="199"/>
        <v>0.3797235588</v>
      </c>
      <c r="BT251" s="4">
        <f t="shared" si="199"/>
        <v>0</v>
      </c>
      <c r="BU251" s="4">
        <f t="shared" si="199"/>
        <v>0</v>
      </c>
      <c r="BV251" s="4">
        <f t="shared" si="199"/>
        <v>0</v>
      </c>
      <c r="BW251" s="4">
        <f t="shared" si="199"/>
        <v>0.07462686567</v>
      </c>
      <c r="BX251" s="4">
        <f t="shared" si="199"/>
        <v>0.1178882872</v>
      </c>
      <c r="BY251" s="4">
        <f t="shared" si="199"/>
        <v>0.03211041617</v>
      </c>
      <c r="BZ251" s="4">
        <f t="shared" si="199"/>
        <v>0.1319637793</v>
      </c>
      <c r="CA251" s="4">
        <f t="shared" si="199"/>
        <v>0</v>
      </c>
      <c r="CB251" s="4">
        <f t="shared" si="199"/>
        <v>0</v>
      </c>
      <c r="CC251" s="4">
        <f t="shared" si="199"/>
        <v>0</v>
      </c>
      <c r="CD251" s="4">
        <f t="shared" si="199"/>
        <v>0</v>
      </c>
      <c r="CE251" s="4">
        <f t="shared" si="199"/>
        <v>0.05787914008</v>
      </c>
      <c r="CF251" s="4">
        <f t="shared" si="199"/>
        <v>0</v>
      </c>
      <c r="CG251" s="4">
        <f t="shared" si="199"/>
        <v>0</v>
      </c>
      <c r="CH251" s="4">
        <f t="shared" si="199"/>
        <v>0</v>
      </c>
      <c r="CI251" s="4">
        <f t="shared" si="199"/>
        <v>0</v>
      </c>
      <c r="CJ251" s="4">
        <f t="shared" si="199"/>
        <v>0</v>
      </c>
    </row>
    <row r="252" ht="15.75" customHeight="1">
      <c r="A252" s="15"/>
      <c r="B252" s="4" t="s">
        <v>245</v>
      </c>
      <c r="C252" s="4">
        <f t="shared" ref="C252:N252" si="200">C152/$E53</f>
        <v>0.3946123633</v>
      </c>
      <c r="D252" s="4">
        <f t="shared" si="200"/>
        <v>1.755432995</v>
      </c>
      <c r="E252" s="4">
        <f t="shared" si="200"/>
        <v>0.1857074856</v>
      </c>
      <c r="F252" s="4">
        <f t="shared" si="200"/>
        <v>0.8137130781</v>
      </c>
      <c r="G252" s="4">
        <f t="shared" si="200"/>
        <v>0.3486562061</v>
      </c>
      <c r="H252" s="4">
        <f t="shared" si="200"/>
        <v>0.07651426037</v>
      </c>
      <c r="I252" s="4">
        <f t="shared" si="200"/>
        <v>0.1691243907</v>
      </c>
      <c r="J252" s="4">
        <f t="shared" si="200"/>
        <v>1.087339129</v>
      </c>
      <c r="K252" s="4">
        <f t="shared" si="200"/>
        <v>0.7011155085</v>
      </c>
      <c r="L252" s="4">
        <f t="shared" si="200"/>
        <v>1.26309277</v>
      </c>
      <c r="M252" s="4">
        <f t="shared" si="200"/>
        <v>1.376778184</v>
      </c>
      <c r="N252" s="4">
        <f t="shared" si="200"/>
        <v>0.7446355408</v>
      </c>
      <c r="O252" s="4">
        <f t="shared" si="198"/>
        <v>1.447608984</v>
      </c>
      <c r="P252" s="4" t="str">
        <f t="shared" si="195"/>
        <v>#REF!</v>
      </c>
      <c r="Q252" s="4">
        <f t="shared" ref="Q252:AC252" si="201">Q152/$E53</f>
        <v>3.375127102</v>
      </c>
      <c r="R252" s="4">
        <f t="shared" si="201"/>
        <v>0</v>
      </c>
      <c r="S252" s="4">
        <f t="shared" si="201"/>
        <v>0.5976269277</v>
      </c>
      <c r="T252" s="4">
        <f t="shared" si="201"/>
        <v>0</v>
      </c>
      <c r="U252" s="4">
        <f t="shared" si="201"/>
        <v>0</v>
      </c>
      <c r="V252" s="4">
        <f t="shared" si="201"/>
        <v>1.152659675</v>
      </c>
      <c r="W252" s="4">
        <f t="shared" si="201"/>
        <v>0.7184786618</v>
      </c>
      <c r="X252" s="4">
        <f t="shared" si="201"/>
        <v>0.06250809965</v>
      </c>
      <c r="Y252" s="4">
        <f t="shared" si="201"/>
        <v>0.7092562779</v>
      </c>
      <c r="Z252" s="4">
        <f t="shared" si="201"/>
        <v>0.7092562779</v>
      </c>
      <c r="AA252" s="4">
        <f t="shared" si="201"/>
        <v>0.4516912065</v>
      </c>
      <c r="AB252" s="4">
        <f t="shared" si="201"/>
        <v>0.224567105</v>
      </c>
      <c r="AC252" s="4">
        <f t="shared" si="201"/>
        <v>2.661642808</v>
      </c>
      <c r="AD252" s="4">
        <f t="shared" ref="AD252:AE252" si="202">AD153/$E53</f>
        <v>0.3202189646</v>
      </c>
      <c r="AE252" s="4">
        <f t="shared" si="202"/>
        <v>0.3014302732</v>
      </c>
      <c r="AF252" s="4">
        <f t="shared" ref="AF252:CJ252" si="203">AF152/$E53</f>
        <v>0.6574297449</v>
      </c>
      <c r="AG252" s="4">
        <f t="shared" si="203"/>
        <v>0.09705746015</v>
      </c>
      <c r="AH252" s="4">
        <f t="shared" si="203"/>
        <v>0.6482609432</v>
      </c>
      <c r="AI252" s="4">
        <f t="shared" si="203"/>
        <v>0.3440618365</v>
      </c>
      <c r="AJ252" s="4">
        <f t="shared" si="203"/>
        <v>0.1242859849</v>
      </c>
      <c r="AK252" s="4">
        <f t="shared" si="203"/>
        <v>0.7281060281</v>
      </c>
      <c r="AL252" s="4">
        <f t="shared" si="203"/>
        <v>0.5142017984</v>
      </c>
      <c r="AM252" s="4">
        <f t="shared" si="203"/>
        <v>0.5310216522</v>
      </c>
      <c r="AN252" s="4">
        <f t="shared" si="203"/>
        <v>0.3254488451</v>
      </c>
      <c r="AO252" s="4">
        <f t="shared" si="203"/>
        <v>0.274019818</v>
      </c>
      <c r="AP252" s="4">
        <f t="shared" si="203"/>
        <v>0.2353882348</v>
      </c>
      <c r="AQ252" s="4">
        <f t="shared" si="203"/>
        <v>26.8635608</v>
      </c>
      <c r="AR252" s="4">
        <f t="shared" si="203"/>
        <v>0.04881969436</v>
      </c>
      <c r="AS252" s="4">
        <f t="shared" si="203"/>
        <v>0</v>
      </c>
      <c r="AT252" s="4">
        <f t="shared" si="203"/>
        <v>8.402555003</v>
      </c>
      <c r="AU252" s="4">
        <f t="shared" si="203"/>
        <v>0.04348763371</v>
      </c>
      <c r="AV252" s="4">
        <f t="shared" si="203"/>
        <v>0</v>
      </c>
      <c r="AW252" s="4">
        <f t="shared" si="203"/>
        <v>0</v>
      </c>
      <c r="AX252" s="4">
        <f t="shared" si="203"/>
        <v>0.2053896305</v>
      </c>
      <c r="AY252" s="4">
        <f t="shared" si="203"/>
        <v>0.8574823303</v>
      </c>
      <c r="AZ252" s="4">
        <f t="shared" si="203"/>
        <v>0.2355726576</v>
      </c>
      <c r="BA252" s="4">
        <f t="shared" si="203"/>
        <v>0.1947591538</v>
      </c>
      <c r="BB252" s="4">
        <f t="shared" si="203"/>
        <v>0.07398592406</v>
      </c>
      <c r="BC252" s="4">
        <f t="shared" si="203"/>
        <v>0.1919043394</v>
      </c>
      <c r="BD252" s="4">
        <f t="shared" si="203"/>
        <v>1.955292435</v>
      </c>
      <c r="BE252" s="4">
        <f t="shared" si="203"/>
        <v>0</v>
      </c>
      <c r="BF252" s="4">
        <f t="shared" si="203"/>
        <v>0.09705746015</v>
      </c>
      <c r="BG252" s="4">
        <f t="shared" si="203"/>
        <v>0</v>
      </c>
      <c r="BH252" s="4">
        <f t="shared" si="203"/>
        <v>1.185550477</v>
      </c>
      <c r="BI252" s="4">
        <f t="shared" si="203"/>
        <v>0</v>
      </c>
      <c r="BJ252" s="4">
        <f t="shared" si="203"/>
        <v>0.00243363273</v>
      </c>
      <c r="BK252" s="4">
        <f t="shared" si="203"/>
        <v>0.0294266446</v>
      </c>
      <c r="BL252" s="4">
        <f t="shared" si="203"/>
        <v>0</v>
      </c>
      <c r="BM252" s="4">
        <f t="shared" si="203"/>
        <v>0</v>
      </c>
      <c r="BN252" s="4">
        <f t="shared" si="203"/>
        <v>0</v>
      </c>
      <c r="BO252" s="4">
        <f t="shared" si="203"/>
        <v>0.121213103</v>
      </c>
      <c r="BP252" s="4">
        <f t="shared" si="203"/>
        <v>0</v>
      </c>
      <c r="BQ252" s="4">
        <f t="shared" si="203"/>
        <v>0.720930986</v>
      </c>
      <c r="BR252" s="4">
        <f t="shared" si="203"/>
        <v>2.389819864</v>
      </c>
      <c r="BS252" s="4">
        <f t="shared" si="203"/>
        <v>0.6879679104</v>
      </c>
      <c r="BT252" s="4">
        <f t="shared" si="203"/>
        <v>0</v>
      </c>
      <c r="BU252" s="4">
        <f t="shared" si="203"/>
        <v>0</v>
      </c>
      <c r="BV252" s="4">
        <f t="shared" si="203"/>
        <v>0</v>
      </c>
      <c r="BW252" s="4">
        <f t="shared" si="203"/>
        <v>0.0759398084</v>
      </c>
      <c r="BX252" s="4">
        <f t="shared" si="203"/>
        <v>0.2126805598</v>
      </c>
      <c r="BY252" s="4">
        <f t="shared" si="203"/>
        <v>0.05482963325</v>
      </c>
      <c r="BZ252" s="4">
        <f t="shared" si="203"/>
        <v>0.179076989</v>
      </c>
      <c r="CA252" s="4">
        <f t="shared" si="203"/>
        <v>0</v>
      </c>
      <c r="CB252" s="4">
        <f t="shared" si="203"/>
        <v>0</v>
      </c>
      <c r="CC252" s="4">
        <f t="shared" si="203"/>
        <v>0</v>
      </c>
      <c r="CD252" s="4">
        <f t="shared" si="203"/>
        <v>0</v>
      </c>
      <c r="CE252" s="4">
        <f t="shared" si="203"/>
        <v>0.0661305115</v>
      </c>
      <c r="CF252" s="4">
        <f t="shared" si="203"/>
        <v>0</v>
      </c>
      <c r="CG252" s="4">
        <f t="shared" si="203"/>
        <v>0</v>
      </c>
      <c r="CH252" s="4">
        <f t="shared" si="203"/>
        <v>0</v>
      </c>
      <c r="CI252" s="4">
        <f t="shared" si="203"/>
        <v>0</v>
      </c>
      <c r="CJ252" s="4">
        <f t="shared" si="203"/>
        <v>0</v>
      </c>
    </row>
    <row r="253" ht="15.75" customHeight="1">
      <c r="A253" s="15"/>
      <c r="B253" s="4" t="s">
        <v>246</v>
      </c>
      <c r="C253" s="4">
        <f t="shared" ref="C253:N253" si="204">C153/$E54</f>
        <v>4.878739454</v>
      </c>
      <c r="D253" s="4">
        <f t="shared" si="204"/>
        <v>14.86022137</v>
      </c>
      <c r="E253" s="4">
        <f t="shared" si="204"/>
        <v>2.877317698</v>
      </c>
      <c r="F253" s="4">
        <f t="shared" si="204"/>
        <v>3.219584988</v>
      </c>
      <c r="G253" s="4">
        <f t="shared" si="204"/>
        <v>0.423777407</v>
      </c>
      <c r="H253" s="4">
        <f t="shared" si="204"/>
        <v>0.5844241299</v>
      </c>
      <c r="I253" s="4">
        <f t="shared" si="204"/>
        <v>1.451319531</v>
      </c>
      <c r="J253" s="4">
        <f t="shared" si="204"/>
        <v>11.27861725</v>
      </c>
      <c r="K253" s="4">
        <f t="shared" si="204"/>
        <v>6.595833431</v>
      </c>
      <c r="L253" s="4">
        <f t="shared" si="204"/>
        <v>9.658790215</v>
      </c>
      <c r="M253" s="4">
        <f t="shared" si="204"/>
        <v>12.89148826</v>
      </c>
      <c r="N253" s="4">
        <f t="shared" si="204"/>
        <v>8.060653773</v>
      </c>
      <c r="O253" s="4">
        <f t="shared" si="198"/>
        <v>11.69655488</v>
      </c>
      <c r="P253" s="4" t="str">
        <f t="shared" si="195"/>
        <v>#REF!</v>
      </c>
      <c r="Q253" s="4">
        <f t="shared" ref="Q253:AC253" si="205">Q153/$E54</f>
        <v>22.33958828</v>
      </c>
      <c r="R253" s="4">
        <f t="shared" si="205"/>
        <v>0</v>
      </c>
      <c r="S253" s="4">
        <f t="shared" si="205"/>
        <v>5.87119592</v>
      </c>
      <c r="T253" s="4">
        <f t="shared" si="205"/>
        <v>0</v>
      </c>
      <c r="U253" s="4">
        <f t="shared" si="205"/>
        <v>0</v>
      </c>
      <c r="V253" s="4">
        <f t="shared" si="205"/>
        <v>10.39412027</v>
      </c>
      <c r="W253" s="4">
        <f t="shared" si="205"/>
        <v>54.31374991</v>
      </c>
      <c r="X253" s="4">
        <f t="shared" si="205"/>
        <v>0.9279486758</v>
      </c>
      <c r="Y253" s="4">
        <f t="shared" si="205"/>
        <v>5.77110897</v>
      </c>
      <c r="Z253" s="4">
        <f t="shared" si="205"/>
        <v>5.77112072</v>
      </c>
      <c r="AA253" s="4">
        <f t="shared" si="205"/>
        <v>4.38660024</v>
      </c>
      <c r="AB253" s="4">
        <f t="shared" si="205"/>
        <v>2.073085329</v>
      </c>
      <c r="AC253" s="4">
        <f t="shared" si="205"/>
        <v>22.21135995</v>
      </c>
      <c r="AD253" s="4">
        <f t="shared" ref="AD253:AE253" si="206">AD154/$E54</f>
        <v>2.87550819</v>
      </c>
      <c r="AE253" s="4">
        <f t="shared" si="206"/>
        <v>2.710337697</v>
      </c>
      <c r="AF253" s="4">
        <f t="shared" ref="AF253:CJ253" si="207">AF153/$E54</f>
        <v>7.504077268</v>
      </c>
      <c r="AG253" s="4">
        <f t="shared" si="207"/>
        <v>1.376119193</v>
      </c>
      <c r="AH253" s="4">
        <f t="shared" si="207"/>
        <v>6.416703875</v>
      </c>
      <c r="AI253" s="4">
        <f t="shared" si="207"/>
        <v>3.112483256</v>
      </c>
      <c r="AJ253" s="4">
        <f t="shared" si="207"/>
        <v>0</v>
      </c>
      <c r="AK253" s="4">
        <f t="shared" si="207"/>
        <v>5.801106855</v>
      </c>
      <c r="AL253" s="4">
        <f t="shared" si="207"/>
        <v>4.80662938</v>
      </c>
      <c r="AM253" s="4">
        <f t="shared" si="207"/>
        <v>5.611931004</v>
      </c>
      <c r="AN253" s="4">
        <f t="shared" si="207"/>
        <v>3.35339459</v>
      </c>
      <c r="AO253" s="4">
        <f t="shared" si="207"/>
        <v>2.81774493</v>
      </c>
      <c r="AP253" s="4">
        <f t="shared" si="207"/>
        <v>1.992644467</v>
      </c>
      <c r="AQ253" s="4">
        <f t="shared" si="207"/>
        <v>2087.925763</v>
      </c>
      <c r="AR253" s="4">
        <f t="shared" si="207"/>
        <v>0.4940897234</v>
      </c>
      <c r="AS253" s="4">
        <f t="shared" si="207"/>
        <v>0</v>
      </c>
      <c r="AT253" s="4">
        <f t="shared" si="207"/>
        <v>28.16025897</v>
      </c>
      <c r="AU253" s="4">
        <f t="shared" si="207"/>
        <v>0.6090404907</v>
      </c>
      <c r="AV253" s="4">
        <f t="shared" si="207"/>
        <v>0</v>
      </c>
      <c r="AW253" s="4">
        <f t="shared" si="207"/>
        <v>0</v>
      </c>
      <c r="AX253" s="4">
        <f t="shared" si="207"/>
        <v>2.52009259</v>
      </c>
      <c r="AY253" s="4">
        <f t="shared" si="207"/>
        <v>8.354687096</v>
      </c>
      <c r="AZ253" s="4">
        <f t="shared" si="207"/>
        <v>1.685662585</v>
      </c>
      <c r="BA253" s="4">
        <f t="shared" si="207"/>
        <v>2.299156346</v>
      </c>
      <c r="BB253" s="4">
        <f t="shared" si="207"/>
        <v>0.9978497403</v>
      </c>
      <c r="BC253" s="4">
        <f t="shared" si="207"/>
        <v>1.481376166</v>
      </c>
      <c r="BD253" s="4">
        <f t="shared" si="207"/>
        <v>17.78281202</v>
      </c>
      <c r="BE253" s="4">
        <f t="shared" si="207"/>
        <v>0</v>
      </c>
      <c r="BF253" s="4">
        <f t="shared" si="207"/>
        <v>1.382816723</v>
      </c>
      <c r="BG253" s="4">
        <f t="shared" si="207"/>
        <v>0</v>
      </c>
      <c r="BH253" s="4">
        <f t="shared" si="207"/>
        <v>8.980588913</v>
      </c>
      <c r="BI253" s="4">
        <f t="shared" si="207"/>
        <v>0</v>
      </c>
      <c r="BJ253" s="4">
        <f t="shared" si="207"/>
        <v>0.03474490635</v>
      </c>
      <c r="BK253" s="4">
        <f t="shared" si="207"/>
        <v>0.2952788288</v>
      </c>
      <c r="BL253" s="4">
        <f t="shared" si="207"/>
        <v>0</v>
      </c>
      <c r="BM253" s="4">
        <f t="shared" si="207"/>
        <v>0</v>
      </c>
      <c r="BN253" s="4">
        <f t="shared" si="207"/>
        <v>0</v>
      </c>
      <c r="BO253" s="4">
        <f t="shared" si="207"/>
        <v>0.8103306465</v>
      </c>
      <c r="BP253" s="4">
        <f t="shared" si="207"/>
        <v>0</v>
      </c>
      <c r="BQ253" s="4">
        <f t="shared" si="207"/>
        <v>7.697201137</v>
      </c>
      <c r="BR253" s="4">
        <f t="shared" si="207"/>
        <v>26.01964609</v>
      </c>
      <c r="BS253" s="4">
        <f t="shared" si="207"/>
        <v>5.311869903</v>
      </c>
      <c r="BT253" s="4">
        <f t="shared" si="207"/>
        <v>0</v>
      </c>
      <c r="BU253" s="4">
        <f t="shared" si="207"/>
        <v>0</v>
      </c>
      <c r="BV253" s="4">
        <f t="shared" si="207"/>
        <v>0</v>
      </c>
      <c r="BW253" s="4">
        <f t="shared" si="207"/>
        <v>0.6878245952</v>
      </c>
      <c r="BX253" s="4">
        <f t="shared" si="207"/>
        <v>1.376542194</v>
      </c>
      <c r="BY253" s="4">
        <f t="shared" si="207"/>
        <v>0.5255328649</v>
      </c>
      <c r="BZ253" s="4">
        <f t="shared" si="207"/>
        <v>1.481164665</v>
      </c>
      <c r="CA253" s="4">
        <f t="shared" si="207"/>
        <v>0</v>
      </c>
      <c r="CB253" s="4">
        <f t="shared" si="207"/>
        <v>0</v>
      </c>
      <c r="CC253" s="4">
        <f t="shared" si="207"/>
        <v>0</v>
      </c>
      <c r="CD253" s="4">
        <f t="shared" si="207"/>
        <v>0</v>
      </c>
      <c r="CE253" s="4">
        <f t="shared" si="207"/>
        <v>0.4706836181</v>
      </c>
      <c r="CF253" s="4">
        <f t="shared" si="207"/>
        <v>0</v>
      </c>
      <c r="CG253" s="4">
        <f t="shared" si="207"/>
        <v>0</v>
      </c>
      <c r="CH253" s="4">
        <f t="shared" si="207"/>
        <v>0</v>
      </c>
      <c r="CI253" s="4">
        <f t="shared" si="207"/>
        <v>0</v>
      </c>
      <c r="CJ253" s="4">
        <f t="shared" si="207"/>
        <v>0</v>
      </c>
    </row>
    <row r="254" ht="15.75" customHeight="1">
      <c r="A254" s="15"/>
      <c r="B254" s="4" t="s">
        <v>247</v>
      </c>
      <c r="C254" s="4">
        <f t="shared" ref="C254:N254" si="208">C154/$E55</f>
        <v>0.4025415683</v>
      </c>
      <c r="D254" s="4">
        <f t="shared" si="208"/>
        <v>1.874323646</v>
      </c>
      <c r="E254" s="4">
        <f t="shared" si="208"/>
        <v>0.2585843319</v>
      </c>
      <c r="F254" s="4">
        <f t="shared" si="208"/>
        <v>0.4953555895</v>
      </c>
      <c r="G254" s="4">
        <f t="shared" si="208"/>
        <v>0.3685135749</v>
      </c>
      <c r="H254" s="4">
        <f t="shared" si="208"/>
        <v>0.05689355768</v>
      </c>
      <c r="I254" s="4">
        <f t="shared" si="208"/>
        <v>0.1541413656</v>
      </c>
      <c r="J254" s="4">
        <f t="shared" si="208"/>
        <v>1.13376179</v>
      </c>
      <c r="K254" s="4">
        <f t="shared" si="208"/>
        <v>1.051377102</v>
      </c>
      <c r="L254" s="4">
        <f t="shared" si="208"/>
        <v>1.222382198</v>
      </c>
      <c r="M254" s="4">
        <f t="shared" si="208"/>
        <v>1.275092203</v>
      </c>
      <c r="N254" s="4">
        <f t="shared" si="208"/>
        <v>0.813425094</v>
      </c>
      <c r="O254" s="4">
        <f t="shared" si="198"/>
        <v>1.148013787</v>
      </c>
      <c r="P254" s="4" t="str">
        <f t="shared" si="195"/>
        <v>#REF!</v>
      </c>
      <c r="Q254" s="4">
        <f t="shared" ref="Q254:AC254" si="209">Q154/$E55</f>
        <v>2.661537088</v>
      </c>
      <c r="R254" s="4">
        <f t="shared" si="209"/>
        <v>0</v>
      </c>
      <c r="S254" s="4">
        <f t="shared" si="209"/>
        <v>0.6053615372</v>
      </c>
      <c r="T254" s="4">
        <f t="shared" si="209"/>
        <v>0</v>
      </c>
      <c r="U254" s="4">
        <f t="shared" si="209"/>
        <v>0</v>
      </c>
      <c r="V254" s="4">
        <f t="shared" si="209"/>
        <v>1.441772911</v>
      </c>
      <c r="W254" s="4">
        <f t="shared" si="209"/>
        <v>0.6479351958</v>
      </c>
      <c r="X254" s="4">
        <f t="shared" si="209"/>
        <v>0.05547892065</v>
      </c>
      <c r="Y254" s="4">
        <f t="shared" si="209"/>
        <v>0.7365656637</v>
      </c>
      <c r="Z254" s="4">
        <f t="shared" si="209"/>
        <v>0.7365656637</v>
      </c>
      <c r="AA254" s="4">
        <f t="shared" si="209"/>
        <v>0.4735450301</v>
      </c>
      <c r="AB254" s="4">
        <f t="shared" si="209"/>
        <v>0.2081088252</v>
      </c>
      <c r="AC254" s="4">
        <f t="shared" si="209"/>
        <v>2.630192504</v>
      </c>
      <c r="AD254" s="4" t="str">
        <f t="shared" ref="AD254:AE254" si="210">#REF!/$E55</f>
        <v>#REF!</v>
      </c>
      <c r="AE254" s="4" t="str">
        <f t="shared" si="210"/>
        <v>#REF!</v>
      </c>
      <c r="AF254" s="4">
        <f t="shared" ref="AF254:CJ254" si="211">AF154/$E55</f>
        <v>0.8064172965</v>
      </c>
      <c r="AG254" s="4">
        <f t="shared" si="211"/>
        <v>0.1295166217</v>
      </c>
      <c r="AH254" s="4">
        <f t="shared" si="211"/>
        <v>0.5264914361</v>
      </c>
      <c r="AI254" s="4">
        <f t="shared" si="211"/>
        <v>0.5205084646</v>
      </c>
      <c r="AJ254" s="4">
        <f t="shared" si="211"/>
        <v>0.122024704</v>
      </c>
      <c r="AK254" s="4">
        <f t="shared" si="211"/>
        <v>0.6952092217</v>
      </c>
      <c r="AL254" s="4">
        <f t="shared" si="211"/>
        <v>0.4525807381</v>
      </c>
      <c r="AM254" s="4">
        <f t="shared" si="211"/>
        <v>0.5541013785</v>
      </c>
      <c r="AN254" s="4">
        <f t="shared" si="211"/>
        <v>1.305711235</v>
      </c>
      <c r="AO254" s="4">
        <f t="shared" si="211"/>
        <v>0.8678138011</v>
      </c>
      <c r="AP254" s="4">
        <f t="shared" si="211"/>
        <v>0.2112474332</v>
      </c>
      <c r="AQ254" s="4">
        <f t="shared" si="211"/>
        <v>13.03780539</v>
      </c>
      <c r="AR254" s="4">
        <f t="shared" si="211"/>
        <v>0.05111429387</v>
      </c>
      <c r="AS254" s="4">
        <f t="shared" si="211"/>
        <v>0</v>
      </c>
      <c r="AT254" s="4">
        <f t="shared" si="211"/>
        <v>3.276530732</v>
      </c>
      <c r="AU254" s="4">
        <f t="shared" si="211"/>
        <v>0.02349680669</v>
      </c>
      <c r="AV254" s="4">
        <f t="shared" si="211"/>
        <v>0</v>
      </c>
      <c r="AW254" s="4">
        <f t="shared" si="211"/>
        <v>0</v>
      </c>
      <c r="AX254" s="4">
        <f t="shared" si="211"/>
        <v>0.2881030912</v>
      </c>
      <c r="AY254" s="4">
        <f t="shared" si="211"/>
        <v>1.095084985</v>
      </c>
      <c r="AZ254" s="4">
        <f t="shared" si="211"/>
        <v>0.1881819336</v>
      </c>
      <c r="BA254" s="4">
        <f t="shared" si="211"/>
        <v>0.2201250665</v>
      </c>
      <c r="BB254" s="4">
        <f t="shared" si="211"/>
        <v>0.09627579512</v>
      </c>
      <c r="BC254" s="4">
        <f t="shared" si="211"/>
        <v>0.2446781355</v>
      </c>
      <c r="BD254" s="4">
        <f t="shared" si="211"/>
        <v>2.018660634</v>
      </c>
      <c r="BE254" s="4">
        <f t="shared" si="211"/>
        <v>0</v>
      </c>
      <c r="BF254" s="4">
        <f t="shared" si="211"/>
        <v>0.6428098087</v>
      </c>
      <c r="BG254" s="4">
        <f t="shared" si="211"/>
        <v>0</v>
      </c>
      <c r="BH254" s="4">
        <f t="shared" si="211"/>
        <v>1.368108674</v>
      </c>
      <c r="BI254" s="4">
        <f t="shared" si="211"/>
        <v>0</v>
      </c>
      <c r="BJ254" s="4">
        <f t="shared" si="211"/>
        <v>0</v>
      </c>
      <c r="BK254" s="4">
        <f t="shared" si="211"/>
        <v>0.02817579726</v>
      </c>
      <c r="BL254" s="4">
        <f t="shared" si="211"/>
        <v>0</v>
      </c>
      <c r="BM254" s="4">
        <f t="shared" si="211"/>
        <v>0</v>
      </c>
      <c r="BN254" s="4">
        <f t="shared" si="211"/>
        <v>0</v>
      </c>
      <c r="BO254" s="4">
        <f t="shared" si="211"/>
        <v>0.06271683242</v>
      </c>
      <c r="BP254" s="4">
        <f t="shared" si="211"/>
        <v>0</v>
      </c>
      <c r="BQ254" s="4">
        <f t="shared" si="211"/>
        <v>0.8237311963</v>
      </c>
      <c r="BR254" s="4">
        <f t="shared" si="211"/>
        <v>2.784543864</v>
      </c>
      <c r="BS254" s="4">
        <f t="shared" si="211"/>
        <v>0.5474909369</v>
      </c>
      <c r="BT254" s="4">
        <f t="shared" si="211"/>
        <v>0</v>
      </c>
      <c r="BU254" s="4">
        <f t="shared" si="211"/>
        <v>0</v>
      </c>
      <c r="BV254" s="4">
        <f t="shared" si="211"/>
        <v>0</v>
      </c>
      <c r="BW254" s="4">
        <f t="shared" si="211"/>
        <v>0.06798808436</v>
      </c>
      <c r="BX254" s="4">
        <f t="shared" si="211"/>
        <v>0.1006668285</v>
      </c>
      <c r="BY254" s="4">
        <f t="shared" si="211"/>
        <v>0.05659176845</v>
      </c>
      <c r="BZ254" s="4">
        <f t="shared" si="211"/>
        <v>1.258630858</v>
      </c>
      <c r="CA254" s="4">
        <f t="shared" si="211"/>
        <v>0</v>
      </c>
      <c r="CB254" s="4">
        <f t="shared" si="211"/>
        <v>0</v>
      </c>
      <c r="CC254" s="4">
        <f t="shared" si="211"/>
        <v>0</v>
      </c>
      <c r="CD254" s="4">
        <f t="shared" si="211"/>
        <v>0</v>
      </c>
      <c r="CE254" s="4">
        <f t="shared" si="211"/>
        <v>0.05144374712</v>
      </c>
      <c r="CF254" s="4">
        <f t="shared" si="211"/>
        <v>0</v>
      </c>
      <c r="CG254" s="4">
        <f t="shared" si="211"/>
        <v>0</v>
      </c>
      <c r="CH254" s="4">
        <f t="shared" si="211"/>
        <v>0</v>
      </c>
      <c r="CI254" s="4">
        <f t="shared" si="211"/>
        <v>0</v>
      </c>
      <c r="CJ254" s="4">
        <f t="shared" si="211"/>
        <v>0</v>
      </c>
    </row>
    <row r="255" ht="15.75" customHeight="1">
      <c r="A255" s="15"/>
      <c r="B255" s="4" t="s">
        <v>248</v>
      </c>
      <c r="C255" s="4">
        <f t="shared" ref="C255:D255" si="212">C155/$E56</f>
        <v>0.5858825167</v>
      </c>
      <c r="D255" s="4">
        <f t="shared" si="212"/>
        <v>1.987618938</v>
      </c>
      <c r="E255" s="4" t="str">
        <f>#REF!/$E56</f>
        <v>#REF!</v>
      </c>
      <c r="F255" s="4">
        <f t="shared" ref="F255:N255" si="213">F155/$E56</f>
        <v>0.5013586043</v>
      </c>
      <c r="G255" s="4">
        <f t="shared" si="213"/>
        <v>0.5758106019</v>
      </c>
      <c r="H255" s="4">
        <f t="shared" si="213"/>
        <v>0.1368373803</v>
      </c>
      <c r="I255" s="4">
        <f t="shared" si="213"/>
        <v>0.2131424566</v>
      </c>
      <c r="J255" s="4">
        <f t="shared" si="213"/>
        <v>1.855577479</v>
      </c>
      <c r="K255" s="4">
        <f t="shared" si="213"/>
        <v>1.16921585</v>
      </c>
      <c r="L255" s="4">
        <f t="shared" si="213"/>
        <v>1.968119605</v>
      </c>
      <c r="M255" s="4">
        <f t="shared" si="213"/>
        <v>1.953543413</v>
      </c>
      <c r="N255" s="4">
        <f t="shared" si="213"/>
        <v>1.133550086</v>
      </c>
      <c r="O255" s="4">
        <f t="shared" si="198"/>
        <v>2.051149293</v>
      </c>
      <c r="P255" s="4" t="str">
        <f t="shared" si="195"/>
        <v>#REF!</v>
      </c>
      <c r="Q255" s="4">
        <f t="shared" ref="Q255:AC255" si="214">Q155/$E56</f>
        <v>4.969910275</v>
      </c>
      <c r="R255" s="4">
        <f t="shared" si="214"/>
        <v>0</v>
      </c>
      <c r="S255" s="4">
        <f t="shared" si="214"/>
        <v>0.8191171952</v>
      </c>
      <c r="T255" s="4">
        <f t="shared" si="214"/>
        <v>0</v>
      </c>
      <c r="U255" s="4">
        <f t="shared" si="214"/>
        <v>0</v>
      </c>
      <c r="V255" s="4">
        <f t="shared" si="214"/>
        <v>1.825881413</v>
      </c>
      <c r="W255" s="4">
        <f t="shared" si="214"/>
        <v>0.9468644084</v>
      </c>
      <c r="X255" s="4">
        <f t="shared" si="214"/>
        <v>0</v>
      </c>
      <c r="Y255" s="4">
        <f t="shared" si="214"/>
        <v>0.673297664</v>
      </c>
      <c r="Z255" s="4">
        <f t="shared" si="214"/>
        <v>0.673297664</v>
      </c>
      <c r="AA255" s="4">
        <f t="shared" si="214"/>
        <v>0.04706507859</v>
      </c>
      <c r="AB255" s="4">
        <f t="shared" si="214"/>
        <v>0.3145445075</v>
      </c>
      <c r="AC255" s="4">
        <f t="shared" si="214"/>
        <v>1.747192778</v>
      </c>
      <c r="AD255" s="4">
        <f t="shared" ref="AD255:AE255" si="215">AD156/$E56</f>
        <v>0.2928668472</v>
      </c>
      <c r="AE255" s="4">
        <f t="shared" si="215"/>
        <v>0.2534961258</v>
      </c>
      <c r="AF255" s="4">
        <f t="shared" ref="AF255:CJ255" si="216">AF155/$E56</f>
        <v>0.8250040806</v>
      </c>
      <c r="AG255" s="4">
        <f t="shared" si="216"/>
        <v>0.8518869238</v>
      </c>
      <c r="AH255" s="4">
        <f t="shared" si="216"/>
        <v>0.6858191472</v>
      </c>
      <c r="AI255" s="4">
        <f t="shared" si="216"/>
        <v>0.6190987124</v>
      </c>
      <c r="AJ255" s="4">
        <f t="shared" si="216"/>
        <v>0.1623412161</v>
      </c>
      <c r="AK255" s="4">
        <f t="shared" si="216"/>
        <v>0.9818388686</v>
      </c>
      <c r="AL255" s="4">
        <f t="shared" si="216"/>
        <v>0.6496565083</v>
      </c>
      <c r="AM255" s="4">
        <f t="shared" si="216"/>
        <v>0.6633205634</v>
      </c>
      <c r="AN255" s="4">
        <f t="shared" si="216"/>
        <v>0.3535923803</v>
      </c>
      <c r="AO255" s="4">
        <f t="shared" si="216"/>
        <v>1.216884619</v>
      </c>
      <c r="AP255" s="4">
        <f t="shared" si="216"/>
        <v>0.4606232777</v>
      </c>
      <c r="AQ255" s="4">
        <f t="shared" si="216"/>
        <v>11.34435099</v>
      </c>
      <c r="AR255" s="4">
        <f t="shared" si="216"/>
        <v>0.03617704103</v>
      </c>
      <c r="AS255" s="4">
        <f t="shared" si="216"/>
        <v>0</v>
      </c>
      <c r="AT255" s="4">
        <f t="shared" si="216"/>
        <v>2.588171261</v>
      </c>
      <c r="AU255" s="4">
        <f t="shared" si="216"/>
        <v>0.05845959232</v>
      </c>
      <c r="AV255" s="4">
        <f t="shared" si="216"/>
        <v>0</v>
      </c>
      <c r="AW255" s="4">
        <f t="shared" si="216"/>
        <v>0</v>
      </c>
      <c r="AX255" s="4">
        <f t="shared" si="216"/>
        <v>0.2992254035</v>
      </c>
      <c r="AY255" s="4">
        <f t="shared" si="216"/>
        <v>0.8392262196</v>
      </c>
      <c r="AZ255" s="4">
        <f t="shared" si="216"/>
        <v>0.2317164502</v>
      </c>
      <c r="BA255" s="4">
        <f t="shared" si="216"/>
        <v>0.2262196234</v>
      </c>
      <c r="BB255" s="4">
        <f t="shared" si="216"/>
        <v>0.02046547801</v>
      </c>
      <c r="BC255" s="4">
        <f t="shared" si="216"/>
        <v>0.1701555914</v>
      </c>
      <c r="BD255" s="4">
        <f t="shared" si="216"/>
        <v>2.496725908</v>
      </c>
      <c r="BE255" s="4">
        <f t="shared" si="216"/>
        <v>0</v>
      </c>
      <c r="BF255" s="4">
        <f t="shared" si="216"/>
        <v>0.2187761039</v>
      </c>
      <c r="BG255" s="4">
        <f t="shared" si="216"/>
        <v>0</v>
      </c>
      <c r="BH255" s="4">
        <f t="shared" si="216"/>
        <v>1.593900923</v>
      </c>
      <c r="BI255" s="4">
        <f t="shared" si="216"/>
        <v>0</v>
      </c>
      <c r="BJ255" s="4">
        <f t="shared" si="216"/>
        <v>0</v>
      </c>
      <c r="BK255" s="4">
        <f t="shared" si="216"/>
        <v>0.02466971032</v>
      </c>
      <c r="BL255" s="4">
        <f t="shared" si="216"/>
        <v>0</v>
      </c>
      <c r="BM255" s="4">
        <f t="shared" si="216"/>
        <v>0</v>
      </c>
      <c r="BN255" s="4">
        <f t="shared" si="216"/>
        <v>0</v>
      </c>
      <c r="BO255" s="4">
        <f t="shared" si="216"/>
        <v>0.1728932031</v>
      </c>
      <c r="BP255" s="4">
        <f t="shared" si="216"/>
        <v>0</v>
      </c>
      <c r="BQ255" s="4">
        <f t="shared" si="216"/>
        <v>0.7219073749</v>
      </c>
      <c r="BR255" s="4">
        <f t="shared" si="216"/>
        <v>2.150785878</v>
      </c>
      <c r="BS255" s="4">
        <f t="shared" si="216"/>
        <v>0.6584802354</v>
      </c>
      <c r="BT255" s="4">
        <f t="shared" si="216"/>
        <v>0</v>
      </c>
      <c r="BU255" s="4">
        <f t="shared" si="216"/>
        <v>0</v>
      </c>
      <c r="BV255" s="4">
        <f t="shared" si="216"/>
        <v>0</v>
      </c>
      <c r="BW255" s="4">
        <f t="shared" si="216"/>
        <v>0.07296377375</v>
      </c>
      <c r="BX255" s="4">
        <f t="shared" si="216"/>
        <v>0.1981149965</v>
      </c>
      <c r="BY255" s="4">
        <f t="shared" si="216"/>
        <v>0.07623906636</v>
      </c>
      <c r="BZ255" s="4">
        <f t="shared" si="216"/>
        <v>0.1711865465</v>
      </c>
      <c r="CA255" s="4">
        <f t="shared" si="216"/>
        <v>0</v>
      </c>
      <c r="CB255" s="4">
        <f t="shared" si="216"/>
        <v>0</v>
      </c>
      <c r="CC255" s="4">
        <f t="shared" si="216"/>
        <v>0</v>
      </c>
      <c r="CD255" s="4">
        <f t="shared" si="216"/>
        <v>0</v>
      </c>
      <c r="CE255" s="4">
        <f t="shared" si="216"/>
        <v>0.01953413793</v>
      </c>
      <c r="CF255" s="4">
        <f t="shared" si="216"/>
        <v>0</v>
      </c>
      <c r="CG255" s="4">
        <f t="shared" si="216"/>
        <v>0</v>
      </c>
      <c r="CH255" s="4">
        <f t="shared" si="216"/>
        <v>0</v>
      </c>
      <c r="CI255" s="4">
        <f t="shared" si="216"/>
        <v>0</v>
      </c>
      <c r="CJ255" s="4">
        <f t="shared" si="216"/>
        <v>0</v>
      </c>
    </row>
    <row r="256" ht="15.75" customHeight="1">
      <c r="A256" s="15"/>
      <c r="B256" s="4" t="s">
        <v>249</v>
      </c>
      <c r="C256" s="4">
        <f t="shared" ref="C256:D256" si="217">C156/$E57</f>
        <v>0.3028592156</v>
      </c>
      <c r="D256" s="4">
        <f t="shared" si="217"/>
        <v>1.648222934</v>
      </c>
      <c r="E256" s="4">
        <f>E155/$E57</f>
        <v>0.3155522747</v>
      </c>
      <c r="F256" s="4">
        <f t="shared" ref="F256:N256" si="218">F156/$E57</f>
        <v>0.3122393265</v>
      </c>
      <c r="G256" s="4">
        <f t="shared" si="218"/>
        <v>0.3644943077</v>
      </c>
      <c r="H256" s="4">
        <f t="shared" si="218"/>
        <v>0.03647170376</v>
      </c>
      <c r="I256" s="4">
        <f t="shared" si="218"/>
        <v>0.1060792537</v>
      </c>
      <c r="J256" s="4">
        <f t="shared" si="218"/>
        <v>0.6905823432</v>
      </c>
      <c r="K256" s="4">
        <f t="shared" si="218"/>
        <v>0.4912594422</v>
      </c>
      <c r="L256" s="4">
        <f t="shared" si="218"/>
        <v>0.1112109507</v>
      </c>
      <c r="M256" s="4">
        <f t="shared" si="218"/>
        <v>0.3864020211</v>
      </c>
      <c r="N256" s="4">
        <f t="shared" si="218"/>
        <v>0.4331931196</v>
      </c>
      <c r="O256" s="4">
        <f t="shared" si="198"/>
        <v>0.5149973591</v>
      </c>
      <c r="P256" s="4" t="str">
        <f t="shared" si="195"/>
        <v>#REF!</v>
      </c>
      <c r="Q256" s="4">
        <f t="shared" ref="Q256:AC256" si="219">Q156/$E57</f>
        <v>0.6851095513</v>
      </c>
      <c r="R256" s="4">
        <f t="shared" si="219"/>
        <v>0</v>
      </c>
      <c r="S256" s="4">
        <f t="shared" si="219"/>
        <v>0.2023711189</v>
      </c>
      <c r="T256" s="4">
        <f t="shared" si="219"/>
        <v>0</v>
      </c>
      <c r="U256" s="4">
        <f t="shared" si="219"/>
        <v>0</v>
      </c>
      <c r="V256" s="4">
        <f t="shared" si="219"/>
        <v>0.8158520055</v>
      </c>
      <c r="W256" s="4">
        <f t="shared" si="219"/>
        <v>0.4519177045</v>
      </c>
      <c r="X256" s="4">
        <f t="shared" si="219"/>
        <v>0.2698659166</v>
      </c>
      <c r="Y256" s="4">
        <f t="shared" si="219"/>
        <v>0.5927390051</v>
      </c>
      <c r="Z256" s="4">
        <f t="shared" si="219"/>
        <v>0.5927390051</v>
      </c>
      <c r="AA256" s="4">
        <f t="shared" si="219"/>
        <v>0.6142572594</v>
      </c>
      <c r="AB256" s="4">
        <f t="shared" si="219"/>
        <v>0.2951145786</v>
      </c>
      <c r="AC256" s="4">
        <f t="shared" si="219"/>
        <v>0.9848556392</v>
      </c>
      <c r="AD256" s="4">
        <f t="shared" ref="AD256:AE256" si="220">AD158/$E57</f>
        <v>0.2224244468</v>
      </c>
      <c r="AE256" s="4">
        <f t="shared" si="220"/>
        <v>0.2439745197</v>
      </c>
      <c r="AF256" s="4">
        <f t="shared" ref="AF256:CJ256" si="221">AF156/$E57</f>
        <v>0.7240389205</v>
      </c>
      <c r="AG256" s="4">
        <f t="shared" si="221"/>
        <v>0.1343099509</v>
      </c>
      <c r="AH256" s="4">
        <f t="shared" si="221"/>
        <v>0.4385946379</v>
      </c>
      <c r="AI256" s="4">
        <f t="shared" si="221"/>
        <v>0.1363921574</v>
      </c>
      <c r="AJ256" s="4">
        <f t="shared" si="221"/>
        <v>0.1363921574</v>
      </c>
      <c r="AK256" s="4">
        <f t="shared" si="221"/>
        <v>0.5925111842</v>
      </c>
      <c r="AL256" s="4">
        <f t="shared" si="221"/>
        <v>0.4506004162</v>
      </c>
      <c r="AM256" s="4">
        <f t="shared" si="221"/>
        <v>0.391257533</v>
      </c>
      <c r="AN256" s="4">
        <f t="shared" si="221"/>
        <v>0.2416581287</v>
      </c>
      <c r="AO256" s="4">
        <f t="shared" si="221"/>
        <v>0.4146059908</v>
      </c>
      <c r="AP256" s="4">
        <f t="shared" si="221"/>
        <v>0.1696692779</v>
      </c>
      <c r="AQ256" s="4">
        <f t="shared" si="221"/>
        <v>18.94959559</v>
      </c>
      <c r="AR256" s="4">
        <f t="shared" si="221"/>
        <v>0.05390827346</v>
      </c>
      <c r="AS256" s="4">
        <f t="shared" si="221"/>
        <v>0</v>
      </c>
      <c r="AT256" s="4">
        <f t="shared" si="221"/>
        <v>4.665402409</v>
      </c>
      <c r="AU256" s="4">
        <f t="shared" si="221"/>
        <v>0.08735339599</v>
      </c>
      <c r="AV256" s="4">
        <f t="shared" si="221"/>
        <v>0</v>
      </c>
      <c r="AW256" s="4">
        <f t="shared" si="221"/>
        <v>0</v>
      </c>
      <c r="AX256" s="4">
        <f t="shared" si="221"/>
        <v>0.1897149694</v>
      </c>
      <c r="AY256" s="4">
        <f t="shared" si="221"/>
        <v>0.9134586136</v>
      </c>
      <c r="AZ256" s="4">
        <f t="shared" si="221"/>
        <v>0.1506163255</v>
      </c>
      <c r="BA256" s="4">
        <f t="shared" si="221"/>
        <v>0.1025715758</v>
      </c>
      <c r="BB256" s="4">
        <f t="shared" si="221"/>
        <v>0.1314768265</v>
      </c>
      <c r="BC256" s="4">
        <f t="shared" si="221"/>
        <v>0.1498157706</v>
      </c>
      <c r="BD256" s="4">
        <f t="shared" si="221"/>
        <v>1.308694739</v>
      </c>
      <c r="BE256" s="4">
        <f t="shared" si="221"/>
        <v>0</v>
      </c>
      <c r="BF256" s="4">
        <f t="shared" si="221"/>
        <v>0.1339014007</v>
      </c>
      <c r="BG256" s="4">
        <f t="shared" si="221"/>
        <v>0</v>
      </c>
      <c r="BH256" s="4">
        <f t="shared" si="221"/>
        <v>0.7807383178</v>
      </c>
      <c r="BI256" s="4">
        <f t="shared" si="221"/>
        <v>0</v>
      </c>
      <c r="BJ256" s="4">
        <f t="shared" si="221"/>
        <v>0.005810068664</v>
      </c>
      <c r="BK256" s="4">
        <f t="shared" si="221"/>
        <v>0.03245111079</v>
      </c>
      <c r="BL256" s="4">
        <f t="shared" si="221"/>
        <v>0</v>
      </c>
      <c r="BM256" s="4">
        <f t="shared" si="221"/>
        <v>0</v>
      </c>
      <c r="BN256" s="4">
        <f t="shared" si="221"/>
        <v>0</v>
      </c>
      <c r="BO256" s="4">
        <f t="shared" si="221"/>
        <v>0.07882602249</v>
      </c>
      <c r="BP256" s="4">
        <f t="shared" si="221"/>
        <v>0</v>
      </c>
      <c r="BQ256" s="4">
        <f t="shared" si="221"/>
        <v>1.15813696</v>
      </c>
      <c r="BR256" s="4">
        <f t="shared" si="221"/>
        <v>4.133405031</v>
      </c>
      <c r="BS256" s="4">
        <f t="shared" si="221"/>
        <v>0.9165322863</v>
      </c>
      <c r="BT256" s="4">
        <f t="shared" si="221"/>
        <v>0</v>
      </c>
      <c r="BU256" s="4">
        <f t="shared" si="221"/>
        <v>0</v>
      </c>
      <c r="BV256" s="4">
        <f t="shared" si="221"/>
        <v>0</v>
      </c>
      <c r="BW256" s="4">
        <f t="shared" si="221"/>
        <v>0.1133898855</v>
      </c>
      <c r="BX256" s="4">
        <f t="shared" si="221"/>
        <v>0.2088099223</v>
      </c>
      <c r="BY256" s="4">
        <f t="shared" si="221"/>
        <v>0.08085731922</v>
      </c>
      <c r="BZ256" s="4">
        <f t="shared" si="221"/>
        <v>0.1995914497</v>
      </c>
      <c r="CA256" s="4">
        <f t="shared" si="221"/>
        <v>0</v>
      </c>
      <c r="CB256" s="4">
        <f t="shared" si="221"/>
        <v>0</v>
      </c>
      <c r="CC256" s="4">
        <f t="shared" si="221"/>
        <v>0</v>
      </c>
      <c r="CD256" s="4">
        <f t="shared" si="221"/>
        <v>0</v>
      </c>
      <c r="CE256" s="4">
        <f t="shared" si="221"/>
        <v>0.05677194367</v>
      </c>
      <c r="CF256" s="4">
        <f t="shared" si="221"/>
        <v>0</v>
      </c>
      <c r="CG256" s="4">
        <f t="shared" si="221"/>
        <v>0</v>
      </c>
      <c r="CH256" s="4">
        <f t="shared" si="221"/>
        <v>0</v>
      </c>
      <c r="CI256" s="4">
        <f t="shared" si="221"/>
        <v>0</v>
      </c>
      <c r="CJ256" s="4">
        <f t="shared" si="221"/>
        <v>0.01665256044</v>
      </c>
    </row>
    <row r="257" ht="15.75" customHeight="1">
      <c r="A257" s="16"/>
      <c r="B257" s="4" t="s">
        <v>219</v>
      </c>
      <c r="C257" s="4" t="str">
        <f t="shared" ref="C257:CJ257" si="222">#REF!/$E58</f>
        <v>#REF!</v>
      </c>
      <c r="D257" s="4" t="str">
        <f t="shared" si="222"/>
        <v>#REF!</v>
      </c>
      <c r="E257" s="4" t="str">
        <f t="shared" si="222"/>
        <v>#REF!</v>
      </c>
      <c r="F257" s="4" t="str">
        <f t="shared" si="222"/>
        <v>#REF!</v>
      </c>
      <c r="G257" s="4" t="str">
        <f t="shared" si="222"/>
        <v>#REF!</v>
      </c>
      <c r="H257" s="4" t="str">
        <f t="shared" si="222"/>
        <v>#REF!</v>
      </c>
      <c r="I257" s="4" t="str">
        <f t="shared" si="222"/>
        <v>#REF!</v>
      </c>
      <c r="J257" s="4" t="str">
        <f t="shared" si="222"/>
        <v>#REF!</v>
      </c>
      <c r="K257" s="4" t="str">
        <f t="shared" si="222"/>
        <v>#REF!</v>
      </c>
      <c r="L257" s="4" t="str">
        <f t="shared" si="222"/>
        <v>#REF!</v>
      </c>
      <c r="M257" s="4" t="str">
        <f t="shared" si="222"/>
        <v>#REF!</v>
      </c>
      <c r="N257" s="4" t="str">
        <f t="shared" si="222"/>
        <v>#REF!</v>
      </c>
      <c r="O257" s="4" t="str">
        <f t="shared" si="222"/>
        <v>#REF!</v>
      </c>
      <c r="P257" s="4" t="str">
        <f t="shared" si="222"/>
        <v>#REF!</v>
      </c>
      <c r="Q257" s="4" t="str">
        <f t="shared" si="222"/>
        <v>#REF!</v>
      </c>
      <c r="R257" s="4" t="str">
        <f t="shared" si="222"/>
        <v>#REF!</v>
      </c>
      <c r="S257" s="4" t="str">
        <f t="shared" si="222"/>
        <v>#REF!</v>
      </c>
      <c r="T257" s="4" t="str">
        <f t="shared" si="222"/>
        <v>#REF!</v>
      </c>
      <c r="U257" s="4" t="str">
        <f t="shared" si="222"/>
        <v>#REF!</v>
      </c>
      <c r="V257" s="4" t="str">
        <f t="shared" si="222"/>
        <v>#REF!</v>
      </c>
      <c r="W257" s="4" t="str">
        <f t="shared" si="222"/>
        <v>#REF!</v>
      </c>
      <c r="X257" s="4" t="str">
        <f t="shared" si="222"/>
        <v>#REF!</v>
      </c>
      <c r="Y257" s="4" t="str">
        <f t="shared" si="222"/>
        <v>#REF!</v>
      </c>
      <c r="Z257" s="4" t="str">
        <f t="shared" si="222"/>
        <v>#REF!</v>
      </c>
      <c r="AA257" s="4" t="str">
        <f t="shared" si="222"/>
        <v>#REF!</v>
      </c>
      <c r="AB257" s="4" t="str">
        <f t="shared" si="222"/>
        <v>#REF!</v>
      </c>
      <c r="AC257" s="4" t="str">
        <f t="shared" si="222"/>
        <v>#REF!</v>
      </c>
      <c r="AD257" s="4" t="str">
        <f t="shared" si="222"/>
        <v>#REF!</v>
      </c>
      <c r="AE257" s="4" t="str">
        <f t="shared" si="222"/>
        <v>#REF!</v>
      </c>
      <c r="AF257" s="4" t="str">
        <f t="shared" si="222"/>
        <v>#REF!</v>
      </c>
      <c r="AG257" s="4" t="str">
        <f t="shared" si="222"/>
        <v>#REF!</v>
      </c>
      <c r="AH257" s="4" t="str">
        <f t="shared" si="222"/>
        <v>#REF!</v>
      </c>
      <c r="AI257" s="4" t="str">
        <f t="shared" si="222"/>
        <v>#REF!</v>
      </c>
      <c r="AJ257" s="4" t="str">
        <f t="shared" si="222"/>
        <v>#REF!</v>
      </c>
      <c r="AK257" s="4" t="str">
        <f t="shared" si="222"/>
        <v>#REF!</v>
      </c>
      <c r="AL257" s="4" t="str">
        <f t="shared" si="222"/>
        <v>#REF!</v>
      </c>
      <c r="AM257" s="4" t="str">
        <f t="shared" si="222"/>
        <v>#REF!</v>
      </c>
      <c r="AN257" s="4" t="str">
        <f t="shared" si="222"/>
        <v>#REF!</v>
      </c>
      <c r="AO257" s="4" t="str">
        <f t="shared" si="222"/>
        <v>#REF!</v>
      </c>
      <c r="AP257" s="4" t="str">
        <f t="shared" si="222"/>
        <v>#REF!</v>
      </c>
      <c r="AQ257" s="4" t="str">
        <f t="shared" si="222"/>
        <v>#REF!</v>
      </c>
      <c r="AR257" s="4" t="str">
        <f t="shared" si="222"/>
        <v>#REF!</v>
      </c>
      <c r="AS257" s="4" t="str">
        <f t="shared" si="222"/>
        <v>#REF!</v>
      </c>
      <c r="AT257" s="4" t="str">
        <f t="shared" si="222"/>
        <v>#REF!</v>
      </c>
      <c r="AU257" s="4" t="str">
        <f t="shared" si="222"/>
        <v>#REF!</v>
      </c>
      <c r="AV257" s="4" t="str">
        <f t="shared" si="222"/>
        <v>#REF!</v>
      </c>
      <c r="AW257" s="4" t="str">
        <f t="shared" si="222"/>
        <v>#REF!</v>
      </c>
      <c r="AX257" s="4" t="str">
        <f t="shared" si="222"/>
        <v>#REF!</v>
      </c>
      <c r="AY257" s="4" t="str">
        <f t="shared" si="222"/>
        <v>#REF!</v>
      </c>
      <c r="AZ257" s="4" t="str">
        <f t="shared" si="222"/>
        <v>#REF!</v>
      </c>
      <c r="BA257" s="4" t="str">
        <f t="shared" si="222"/>
        <v>#REF!</v>
      </c>
      <c r="BB257" s="4" t="str">
        <f t="shared" si="222"/>
        <v>#REF!</v>
      </c>
      <c r="BC257" s="4" t="str">
        <f t="shared" si="222"/>
        <v>#REF!</v>
      </c>
      <c r="BD257" s="4" t="str">
        <f t="shared" si="222"/>
        <v>#REF!</v>
      </c>
      <c r="BE257" s="4" t="str">
        <f t="shared" si="222"/>
        <v>#REF!</v>
      </c>
      <c r="BF257" s="4" t="str">
        <f t="shared" si="222"/>
        <v>#REF!</v>
      </c>
      <c r="BG257" s="4" t="str">
        <f t="shared" si="222"/>
        <v>#REF!</v>
      </c>
      <c r="BH257" s="4" t="str">
        <f t="shared" si="222"/>
        <v>#REF!</v>
      </c>
      <c r="BI257" s="4" t="str">
        <f t="shared" si="222"/>
        <v>#REF!</v>
      </c>
      <c r="BJ257" s="4" t="str">
        <f t="shared" si="222"/>
        <v>#REF!</v>
      </c>
      <c r="BK257" s="4" t="str">
        <f t="shared" si="222"/>
        <v>#REF!</v>
      </c>
      <c r="BL257" s="4" t="str">
        <f t="shared" si="222"/>
        <v>#REF!</v>
      </c>
      <c r="BM257" s="4" t="str">
        <f t="shared" si="222"/>
        <v>#REF!</v>
      </c>
      <c r="BN257" s="4" t="str">
        <f t="shared" si="222"/>
        <v>#REF!</v>
      </c>
      <c r="BO257" s="4" t="str">
        <f t="shared" si="222"/>
        <v>#REF!</v>
      </c>
      <c r="BP257" s="4" t="str">
        <f t="shared" si="222"/>
        <v>#REF!</v>
      </c>
      <c r="BQ257" s="4" t="str">
        <f t="shared" si="222"/>
        <v>#REF!</v>
      </c>
      <c r="BR257" s="4" t="str">
        <f t="shared" si="222"/>
        <v>#REF!</v>
      </c>
      <c r="BS257" s="4" t="str">
        <f t="shared" si="222"/>
        <v>#REF!</v>
      </c>
      <c r="BT257" s="4" t="str">
        <f t="shared" si="222"/>
        <v>#REF!</v>
      </c>
      <c r="BU257" s="4" t="str">
        <f t="shared" si="222"/>
        <v>#REF!</v>
      </c>
      <c r="BV257" s="4" t="str">
        <f t="shared" si="222"/>
        <v>#REF!</v>
      </c>
      <c r="BW257" s="4" t="str">
        <f t="shared" si="222"/>
        <v>#REF!</v>
      </c>
      <c r="BX257" s="4" t="str">
        <f t="shared" si="222"/>
        <v>#REF!</v>
      </c>
      <c r="BY257" s="4" t="str">
        <f t="shared" si="222"/>
        <v>#REF!</v>
      </c>
      <c r="BZ257" s="4" t="str">
        <f t="shared" si="222"/>
        <v>#REF!</v>
      </c>
      <c r="CA257" s="4" t="str">
        <f t="shared" si="222"/>
        <v>#REF!</v>
      </c>
      <c r="CB257" s="4" t="str">
        <f t="shared" si="222"/>
        <v>#REF!</v>
      </c>
      <c r="CC257" s="4" t="str">
        <f t="shared" si="222"/>
        <v>#REF!</v>
      </c>
      <c r="CD257" s="4" t="str">
        <f t="shared" si="222"/>
        <v>#REF!</v>
      </c>
      <c r="CE257" s="4" t="str">
        <f t="shared" si="222"/>
        <v>#REF!</v>
      </c>
      <c r="CF257" s="4" t="str">
        <f t="shared" si="222"/>
        <v>#REF!</v>
      </c>
      <c r="CG257" s="4" t="str">
        <f t="shared" si="222"/>
        <v>#REF!</v>
      </c>
      <c r="CH257" s="4" t="str">
        <f t="shared" si="222"/>
        <v>#REF!</v>
      </c>
      <c r="CI257" s="4" t="str">
        <f t="shared" si="222"/>
        <v>#REF!</v>
      </c>
      <c r="CJ257" s="4" t="str">
        <f t="shared" si="222"/>
        <v>#REF!</v>
      </c>
    </row>
    <row r="258" ht="15.75" customHeight="1">
      <c r="A258" s="8" t="s">
        <v>52</v>
      </c>
      <c r="B258" s="4" t="s">
        <v>251</v>
      </c>
      <c r="C258" s="4">
        <f t="shared" ref="C258:N258" si="223">C158/$E59</f>
        <v>0.5638469026</v>
      </c>
      <c r="D258" s="4">
        <f t="shared" si="223"/>
        <v>1.654649475</v>
      </c>
      <c r="E258" s="4">
        <f t="shared" si="223"/>
        <v>0.1548399811</v>
      </c>
      <c r="F258" s="4">
        <f t="shared" si="223"/>
        <v>0.7179726364</v>
      </c>
      <c r="G258" s="4">
        <f t="shared" si="223"/>
        <v>0.6352525246</v>
      </c>
      <c r="H258" s="4">
        <f t="shared" si="223"/>
        <v>0.05650556289</v>
      </c>
      <c r="I258" s="4">
        <f t="shared" si="223"/>
        <v>0.1821306786</v>
      </c>
      <c r="J258" s="4">
        <f t="shared" si="223"/>
        <v>1.565652826</v>
      </c>
      <c r="K258" s="4">
        <f t="shared" si="223"/>
        <v>1.042764065</v>
      </c>
      <c r="L258" s="4">
        <f t="shared" si="223"/>
        <v>1.157499895</v>
      </c>
      <c r="M258" s="4">
        <f t="shared" si="223"/>
        <v>1.170374263</v>
      </c>
      <c r="N258" s="4">
        <f t="shared" si="223"/>
        <v>0.6529402982</v>
      </c>
      <c r="O258" s="4">
        <f t="shared" ref="O258:O265" si="228">P158/$E59</f>
        <v>1.430527504</v>
      </c>
      <c r="P258" s="4" t="str">
        <f t="shared" ref="P258:P265" si="229">#REF!/$E59</f>
        <v>#REF!</v>
      </c>
      <c r="Q258" s="4">
        <f t="shared" ref="Q258:Q263" si="230">Q159/$E59</f>
        <v>2.989992177</v>
      </c>
      <c r="R258" s="4">
        <f t="shared" ref="R258:AC258" si="224">R158/$E59</f>
        <v>0</v>
      </c>
      <c r="S258" s="4">
        <f t="shared" si="224"/>
        <v>0.7603449408</v>
      </c>
      <c r="T258" s="4">
        <f t="shared" si="224"/>
        <v>0</v>
      </c>
      <c r="U258" s="4">
        <f t="shared" si="224"/>
        <v>0</v>
      </c>
      <c r="V258" s="4">
        <f t="shared" si="224"/>
        <v>1.290360647</v>
      </c>
      <c r="W258" s="4">
        <f t="shared" si="224"/>
        <v>0.4795370531</v>
      </c>
      <c r="X258" s="4">
        <f t="shared" si="224"/>
        <v>0.057553046</v>
      </c>
      <c r="Y258" s="4">
        <f t="shared" si="224"/>
        <v>0.4968748694</v>
      </c>
      <c r="Z258" s="4">
        <f t="shared" si="224"/>
        <v>0.4968748694</v>
      </c>
      <c r="AA258" s="4">
        <f t="shared" si="224"/>
        <v>0.4332101117</v>
      </c>
      <c r="AB258" s="4">
        <f t="shared" si="224"/>
        <v>0.1068576104</v>
      </c>
      <c r="AC258" s="4">
        <f t="shared" si="224"/>
        <v>1.205485849</v>
      </c>
      <c r="AD258" s="4" t="str">
        <f t="shared" ref="AD258:AE258" si="225">#REF!/$E59</f>
        <v>#REF!</v>
      </c>
      <c r="AE258" s="4" t="str">
        <f t="shared" si="225"/>
        <v>#REF!</v>
      </c>
      <c r="AF258" s="4">
        <f t="shared" ref="AF258:CJ258" si="226">AF158/$E59</f>
        <v>0.6817323484</v>
      </c>
      <c r="AG258" s="4">
        <f t="shared" si="226"/>
        <v>0.116614611</v>
      </c>
      <c r="AH258" s="4">
        <f t="shared" si="226"/>
        <v>0.4114864825</v>
      </c>
      <c r="AI258" s="4">
        <f t="shared" si="226"/>
        <v>0.4547402493</v>
      </c>
      <c r="AJ258" s="4">
        <f t="shared" si="226"/>
        <v>0</v>
      </c>
      <c r="AK258" s="4">
        <f t="shared" si="226"/>
        <v>0.6270685403</v>
      </c>
      <c r="AL258" s="4">
        <f t="shared" si="226"/>
        <v>0.382687266</v>
      </c>
      <c r="AM258" s="4">
        <f t="shared" si="226"/>
        <v>0.4987667887</v>
      </c>
      <c r="AN258" s="4">
        <f t="shared" si="226"/>
        <v>0.2563192375</v>
      </c>
      <c r="AO258" s="4">
        <f t="shared" si="226"/>
        <v>0.2168290047</v>
      </c>
      <c r="AP258" s="4">
        <f t="shared" si="226"/>
        <v>0.1436114877</v>
      </c>
      <c r="AQ258" s="4">
        <f t="shared" si="226"/>
        <v>10.53126026</v>
      </c>
      <c r="AR258" s="4">
        <f t="shared" si="226"/>
        <v>0.0282975712</v>
      </c>
      <c r="AS258" s="4">
        <f t="shared" si="226"/>
        <v>0</v>
      </c>
      <c r="AT258" s="4">
        <f t="shared" si="226"/>
        <v>2.326677376</v>
      </c>
      <c r="AU258" s="4">
        <f t="shared" si="226"/>
        <v>0.08155318933</v>
      </c>
      <c r="AV258" s="4">
        <f t="shared" si="226"/>
        <v>0</v>
      </c>
      <c r="AW258" s="4">
        <f t="shared" si="226"/>
        <v>0</v>
      </c>
      <c r="AX258" s="4">
        <f t="shared" si="226"/>
        <v>0.1955628281</v>
      </c>
      <c r="AY258" s="4">
        <f t="shared" si="226"/>
        <v>0.04780201733</v>
      </c>
      <c r="AZ258" s="4">
        <f t="shared" si="226"/>
        <v>0.116098633</v>
      </c>
      <c r="BA258" s="4">
        <f t="shared" si="226"/>
        <v>0.2468273922</v>
      </c>
      <c r="BB258" s="4">
        <f t="shared" si="226"/>
        <v>0.1300467605</v>
      </c>
      <c r="BC258" s="4">
        <f t="shared" si="226"/>
        <v>0.1843618057</v>
      </c>
      <c r="BD258" s="4">
        <f t="shared" si="226"/>
        <v>2.244040872</v>
      </c>
      <c r="BE258" s="4">
        <f t="shared" si="226"/>
        <v>0</v>
      </c>
      <c r="BF258" s="4">
        <f t="shared" si="226"/>
        <v>0.1166110278</v>
      </c>
      <c r="BG258" s="4">
        <f t="shared" si="226"/>
        <v>0</v>
      </c>
      <c r="BH258" s="4">
        <f t="shared" si="226"/>
        <v>1.418496378</v>
      </c>
      <c r="BI258" s="4">
        <f t="shared" si="226"/>
        <v>0</v>
      </c>
      <c r="BJ258" s="4">
        <f t="shared" si="226"/>
        <v>0.002546446978</v>
      </c>
      <c r="BK258" s="4">
        <f t="shared" si="226"/>
        <v>0.03126563909</v>
      </c>
      <c r="BL258" s="4">
        <f t="shared" si="226"/>
        <v>0</v>
      </c>
      <c r="BM258" s="4">
        <f t="shared" si="226"/>
        <v>0</v>
      </c>
      <c r="BN258" s="4">
        <f t="shared" si="226"/>
        <v>0</v>
      </c>
      <c r="BO258" s="4">
        <f t="shared" si="226"/>
        <v>0.1879055712</v>
      </c>
      <c r="BP258" s="4">
        <f t="shared" si="226"/>
        <v>0</v>
      </c>
      <c r="BQ258" s="4">
        <f t="shared" si="226"/>
        <v>0.72763528</v>
      </c>
      <c r="BR258" s="4">
        <f t="shared" si="226"/>
        <v>1.999308446</v>
      </c>
      <c r="BS258" s="4">
        <f t="shared" si="226"/>
        <v>0.5582213092</v>
      </c>
      <c r="BT258" s="4">
        <f t="shared" si="226"/>
        <v>0</v>
      </c>
      <c r="BU258" s="4">
        <f t="shared" si="226"/>
        <v>0</v>
      </c>
      <c r="BV258" s="4">
        <f t="shared" si="226"/>
        <v>0</v>
      </c>
      <c r="BW258" s="4">
        <f t="shared" si="226"/>
        <v>0.07347431158</v>
      </c>
      <c r="BX258" s="4">
        <f t="shared" si="226"/>
        <v>0.1641658057</v>
      </c>
      <c r="BY258" s="4">
        <f t="shared" si="226"/>
        <v>0.06383197272</v>
      </c>
      <c r="BZ258" s="4">
        <f t="shared" si="226"/>
        <v>0.1448679897</v>
      </c>
      <c r="CA258" s="4">
        <f t="shared" si="226"/>
        <v>0</v>
      </c>
      <c r="CB258" s="4">
        <f t="shared" si="226"/>
        <v>0</v>
      </c>
      <c r="CC258" s="4">
        <f t="shared" si="226"/>
        <v>0</v>
      </c>
      <c r="CD258" s="4">
        <f t="shared" si="226"/>
        <v>0</v>
      </c>
      <c r="CE258" s="4">
        <f t="shared" si="226"/>
        <v>0.04620750199</v>
      </c>
      <c r="CF258" s="4">
        <f t="shared" si="226"/>
        <v>0</v>
      </c>
      <c r="CG258" s="4">
        <f t="shared" si="226"/>
        <v>0</v>
      </c>
      <c r="CH258" s="4">
        <f t="shared" si="226"/>
        <v>0</v>
      </c>
      <c r="CI258" s="4">
        <f t="shared" si="226"/>
        <v>0</v>
      </c>
      <c r="CJ258" s="4">
        <f t="shared" si="226"/>
        <v>0</v>
      </c>
    </row>
    <row r="259" ht="15.75" customHeight="1">
      <c r="A259" s="15"/>
      <c r="B259" s="4" t="s">
        <v>252</v>
      </c>
      <c r="C259" s="4">
        <f t="shared" ref="C259:N259" si="227">C159/$E60</f>
        <v>0.5551336471</v>
      </c>
      <c r="D259" s="4">
        <f t="shared" si="227"/>
        <v>1.458205606</v>
      </c>
      <c r="E259" s="4">
        <f t="shared" si="227"/>
        <v>0.3119663736</v>
      </c>
      <c r="F259" s="4">
        <f t="shared" si="227"/>
        <v>0.5593570731</v>
      </c>
      <c r="G259" s="4">
        <f t="shared" si="227"/>
        <v>0.522886659</v>
      </c>
      <c r="H259" s="4">
        <f t="shared" si="227"/>
        <v>0.07459609863</v>
      </c>
      <c r="I259" s="4">
        <f t="shared" si="227"/>
        <v>0.2042790753</v>
      </c>
      <c r="J259" s="4">
        <f t="shared" si="227"/>
        <v>1.759534677</v>
      </c>
      <c r="K259" s="4">
        <f t="shared" si="227"/>
        <v>1.198085428</v>
      </c>
      <c r="L259" s="4">
        <f t="shared" si="227"/>
        <v>1.186323299</v>
      </c>
      <c r="M259" s="4">
        <f t="shared" si="227"/>
        <v>1.308854749</v>
      </c>
      <c r="N259" s="4">
        <f t="shared" si="227"/>
        <v>0.7691631886</v>
      </c>
      <c r="O259" s="4">
        <f t="shared" si="228"/>
        <v>1.634088151</v>
      </c>
      <c r="P259" s="4" t="str">
        <f t="shared" si="229"/>
        <v>#REF!</v>
      </c>
      <c r="Q259" s="4">
        <f t="shared" si="230"/>
        <v>4.187123701</v>
      </c>
      <c r="R259" s="4">
        <f t="shared" ref="R259:Y259" si="231">R159/$E60</f>
        <v>0</v>
      </c>
      <c r="S259" s="4">
        <f t="shared" si="231"/>
        <v>0.8117834414</v>
      </c>
      <c r="T259" s="4">
        <f t="shared" si="231"/>
        <v>0</v>
      </c>
      <c r="U259" s="4">
        <f t="shared" si="231"/>
        <v>0</v>
      </c>
      <c r="V259" s="4">
        <f t="shared" si="231"/>
        <v>1.586685611</v>
      </c>
      <c r="W259" s="4">
        <f t="shared" si="231"/>
        <v>0.8562424888</v>
      </c>
      <c r="X259" s="4">
        <f t="shared" si="231"/>
        <v>0.1212538851</v>
      </c>
      <c r="Y259" s="4">
        <f t="shared" si="231"/>
        <v>0.5781156203</v>
      </c>
      <c r="Z259" s="4">
        <f t="shared" ref="Z259:Z264" si="236">Z160/$E60</f>
        <v>0.5363526034</v>
      </c>
      <c r="AA259" s="4">
        <f t="shared" ref="AA259:AJ259" si="232">AA159/$E60</f>
        <v>0.5448527366</v>
      </c>
      <c r="AB259" s="4">
        <f t="shared" si="232"/>
        <v>0.2434384158</v>
      </c>
      <c r="AC259" s="4">
        <f t="shared" si="232"/>
        <v>1.361665927</v>
      </c>
      <c r="AD259" s="4">
        <f t="shared" si="232"/>
        <v>0.2725927242</v>
      </c>
      <c r="AE259" s="4">
        <f t="shared" si="232"/>
        <v>0.2970085546</v>
      </c>
      <c r="AF259" s="4">
        <f t="shared" si="232"/>
        <v>0.650215789</v>
      </c>
      <c r="AG259" s="4">
        <f t="shared" si="232"/>
        <v>0.1537814877</v>
      </c>
      <c r="AH259" s="4">
        <f t="shared" si="232"/>
        <v>0.5102128289</v>
      </c>
      <c r="AI259" s="4">
        <f t="shared" si="232"/>
        <v>0.5301269869</v>
      </c>
      <c r="AJ259" s="4">
        <f t="shared" si="232"/>
        <v>0.5301269869</v>
      </c>
      <c r="AK259" s="4" t="str">
        <f>#REF!/$E60</f>
        <v>#REF!</v>
      </c>
      <c r="AL259" s="4">
        <f t="shared" ref="AL259:CJ259" si="233">AL159/$E60</f>
        <v>0.3917982417</v>
      </c>
      <c r="AM259" s="4">
        <f t="shared" si="233"/>
        <v>0.4795157328</v>
      </c>
      <c r="AN259" s="4">
        <f t="shared" si="233"/>
        <v>0.2228765947</v>
      </c>
      <c r="AO259" s="4">
        <f t="shared" si="233"/>
        <v>0.665775094</v>
      </c>
      <c r="AP259" s="4">
        <f t="shared" si="233"/>
        <v>0.1267217239</v>
      </c>
      <c r="AQ259" s="4">
        <f t="shared" si="233"/>
        <v>14.27010982</v>
      </c>
      <c r="AR259" s="4">
        <f t="shared" si="233"/>
        <v>0.0334653524</v>
      </c>
      <c r="AS259" s="4">
        <f t="shared" si="233"/>
        <v>0</v>
      </c>
      <c r="AT259" s="4">
        <f t="shared" si="233"/>
        <v>3.960149187</v>
      </c>
      <c r="AU259" s="4">
        <f t="shared" si="233"/>
        <v>0.08898321641</v>
      </c>
      <c r="AV259" s="4">
        <f t="shared" si="233"/>
        <v>0</v>
      </c>
      <c r="AW259" s="4">
        <f t="shared" si="233"/>
        <v>0</v>
      </c>
      <c r="AX259" s="4">
        <f t="shared" si="233"/>
        <v>0.2061581269</v>
      </c>
      <c r="AY259" s="4">
        <f t="shared" si="233"/>
        <v>0.8134410798</v>
      </c>
      <c r="AZ259" s="4">
        <f t="shared" si="233"/>
        <v>0.1012734215</v>
      </c>
      <c r="BA259" s="4">
        <f t="shared" si="233"/>
        <v>0.1695918065</v>
      </c>
      <c r="BB259" s="4">
        <f t="shared" si="233"/>
        <v>0.1603907291</v>
      </c>
      <c r="BC259" s="4">
        <f t="shared" si="233"/>
        <v>0.1808897966</v>
      </c>
      <c r="BD259" s="4">
        <f t="shared" si="233"/>
        <v>0.2438741379</v>
      </c>
      <c r="BE259" s="4">
        <f t="shared" si="233"/>
        <v>0</v>
      </c>
      <c r="BF259" s="4">
        <f t="shared" si="233"/>
        <v>0.1537814877</v>
      </c>
      <c r="BG259" s="4">
        <f t="shared" si="233"/>
        <v>0</v>
      </c>
      <c r="BH259" s="4">
        <f t="shared" si="233"/>
        <v>1.486063405</v>
      </c>
      <c r="BI259" s="4">
        <f t="shared" si="233"/>
        <v>0</v>
      </c>
      <c r="BJ259" s="4">
        <f t="shared" si="233"/>
        <v>0.007536334843</v>
      </c>
      <c r="BK259" s="4">
        <f t="shared" si="233"/>
        <v>0.02861794394</v>
      </c>
      <c r="BL259" s="4">
        <f t="shared" si="233"/>
        <v>0</v>
      </c>
      <c r="BM259" s="4">
        <f t="shared" si="233"/>
        <v>0</v>
      </c>
      <c r="BN259" s="4">
        <f t="shared" si="233"/>
        <v>0</v>
      </c>
      <c r="BO259" s="4">
        <f t="shared" si="233"/>
        <v>0.1893224403</v>
      </c>
      <c r="BP259" s="4">
        <f t="shared" si="233"/>
        <v>0</v>
      </c>
      <c r="BQ259" s="4">
        <f t="shared" si="233"/>
        <v>1.045478495</v>
      </c>
      <c r="BR259" s="4">
        <f t="shared" si="233"/>
        <v>2.966460054</v>
      </c>
      <c r="BS259" s="4">
        <f t="shared" si="233"/>
        <v>0.6617316402</v>
      </c>
      <c r="BT259" s="4">
        <f t="shared" si="233"/>
        <v>0</v>
      </c>
      <c r="BU259" s="4">
        <f t="shared" si="233"/>
        <v>0</v>
      </c>
      <c r="BV259" s="4">
        <f t="shared" si="233"/>
        <v>0</v>
      </c>
      <c r="BW259" s="4">
        <f t="shared" si="233"/>
        <v>0.09084450759</v>
      </c>
      <c r="BX259" s="4">
        <f t="shared" si="233"/>
        <v>0.186508007</v>
      </c>
      <c r="BY259" s="4">
        <f t="shared" si="233"/>
        <v>0.0970346032</v>
      </c>
      <c r="BZ259" s="4">
        <f t="shared" si="233"/>
        <v>0.1767954297</v>
      </c>
      <c r="CA259" s="4">
        <f t="shared" si="233"/>
        <v>0</v>
      </c>
      <c r="CB259" s="4">
        <f t="shared" si="233"/>
        <v>0</v>
      </c>
      <c r="CC259" s="4">
        <f t="shared" si="233"/>
        <v>0</v>
      </c>
      <c r="CD259" s="4">
        <f t="shared" si="233"/>
        <v>0</v>
      </c>
      <c r="CE259" s="4">
        <f t="shared" si="233"/>
        <v>0.05535683628</v>
      </c>
      <c r="CF259" s="4">
        <f t="shared" si="233"/>
        <v>0</v>
      </c>
      <c r="CG259" s="4">
        <f t="shared" si="233"/>
        <v>0</v>
      </c>
      <c r="CH259" s="4">
        <f t="shared" si="233"/>
        <v>0</v>
      </c>
      <c r="CI259" s="4">
        <f t="shared" si="233"/>
        <v>0</v>
      </c>
      <c r="CJ259" s="4">
        <f t="shared" si="233"/>
        <v>0</v>
      </c>
    </row>
    <row r="260" ht="15.75" customHeight="1">
      <c r="A260" s="15"/>
      <c r="B260" s="4" t="s">
        <v>253</v>
      </c>
      <c r="C260" s="4">
        <f t="shared" ref="C260:N260" si="234">C160/$E61</f>
        <v>0.7365631558</v>
      </c>
      <c r="D260" s="4">
        <f t="shared" si="234"/>
        <v>1.717257137</v>
      </c>
      <c r="E260" s="4">
        <f t="shared" si="234"/>
        <v>0.3233381112</v>
      </c>
      <c r="F260" s="4">
        <f t="shared" si="234"/>
        <v>0.7523552108</v>
      </c>
      <c r="G260" s="4">
        <f t="shared" si="234"/>
        <v>0.675436336</v>
      </c>
      <c r="H260" s="4">
        <f t="shared" si="234"/>
        <v>0.04974651721</v>
      </c>
      <c r="I260" s="4">
        <f t="shared" si="234"/>
        <v>0.2450535526</v>
      </c>
      <c r="J260" s="4">
        <f t="shared" si="234"/>
        <v>2.088809824</v>
      </c>
      <c r="K260" s="4">
        <f t="shared" si="234"/>
        <v>1.285269972</v>
      </c>
      <c r="L260" s="4">
        <f t="shared" si="234"/>
        <v>1.632652431</v>
      </c>
      <c r="M260" s="4">
        <f t="shared" si="234"/>
        <v>1.55850055</v>
      </c>
      <c r="N260" s="4">
        <f t="shared" si="234"/>
        <v>1.007495823</v>
      </c>
      <c r="O260" s="4">
        <f t="shared" si="228"/>
        <v>2.017681449</v>
      </c>
      <c r="P260" s="4" t="str">
        <f t="shared" si="229"/>
        <v>#REF!</v>
      </c>
      <c r="Q260" s="4">
        <f t="shared" si="230"/>
        <v>2.475418285</v>
      </c>
      <c r="R260" s="4">
        <f t="shared" ref="R260:Y260" si="235">R160/$E61</f>
        <v>0</v>
      </c>
      <c r="S260" s="4">
        <f t="shared" si="235"/>
        <v>0.9573348502</v>
      </c>
      <c r="T260" s="4">
        <f t="shared" si="235"/>
        <v>0</v>
      </c>
      <c r="U260" s="4">
        <f t="shared" si="235"/>
        <v>0</v>
      </c>
      <c r="V260" s="4">
        <f t="shared" si="235"/>
        <v>1.729167087</v>
      </c>
      <c r="W260" s="4">
        <f t="shared" si="235"/>
        <v>0.9708301814</v>
      </c>
      <c r="X260" s="4">
        <f t="shared" si="235"/>
        <v>0.1183192826</v>
      </c>
      <c r="Y260" s="4">
        <f t="shared" si="235"/>
        <v>0.5379487904</v>
      </c>
      <c r="Z260" s="4">
        <f t="shared" si="236"/>
        <v>0.4325750028</v>
      </c>
      <c r="AA260" s="4">
        <f t="shared" ref="AA260:AJ260" si="237">AA160/$E61</f>
        <v>0.5470727458</v>
      </c>
      <c r="AB260" s="4">
        <f t="shared" si="237"/>
        <v>0.2511563779</v>
      </c>
      <c r="AC260" s="4">
        <f t="shared" si="237"/>
        <v>1.671395099</v>
      </c>
      <c r="AD260" s="4">
        <f t="shared" si="237"/>
        <v>0.1905354549</v>
      </c>
      <c r="AE260" s="4">
        <f t="shared" si="237"/>
        <v>0.2908431494</v>
      </c>
      <c r="AF260" s="4">
        <f t="shared" si="237"/>
        <v>0.7090440332</v>
      </c>
      <c r="AG260" s="4">
        <f t="shared" si="237"/>
        <v>0.189572351</v>
      </c>
      <c r="AH260" s="4">
        <f t="shared" si="237"/>
        <v>6.54287119</v>
      </c>
      <c r="AI260" s="4">
        <f t="shared" si="237"/>
        <v>0.6217780253</v>
      </c>
      <c r="AJ260" s="4">
        <f t="shared" si="237"/>
        <v>0.6217780253</v>
      </c>
      <c r="AK260" s="4">
        <f t="shared" ref="AK260:AK261" si="244">AK159/$E61</f>
        <v>0.6521318324</v>
      </c>
      <c r="AL260" s="4">
        <f t="shared" ref="AL260:AN260" si="238">AL160/$E61</f>
        <v>0.4870990382</v>
      </c>
      <c r="AM260" s="4">
        <f t="shared" si="238"/>
        <v>0.6626036584</v>
      </c>
      <c r="AN260" s="4">
        <f t="shared" si="238"/>
        <v>0.3103047375</v>
      </c>
      <c r="AO260" s="4">
        <f t="shared" ref="AO260:AO261" si="246">AO161/$E61</f>
        <v>0.1878468392</v>
      </c>
      <c r="AP260" s="4">
        <f t="shared" ref="AP260:AQ260" si="239">AP160/$E61</f>
        <v>0.1836262824</v>
      </c>
      <c r="AQ260" s="4">
        <f t="shared" si="239"/>
        <v>14.94178268</v>
      </c>
      <c r="AR260" s="4" t="str">
        <f>#REF!/$E61</f>
        <v>#REF!</v>
      </c>
      <c r="AS260" s="4">
        <f t="shared" ref="AS260:CJ260" si="240">AS160/$E61</f>
        <v>0</v>
      </c>
      <c r="AT260" s="4">
        <f t="shared" si="240"/>
        <v>3.512100552</v>
      </c>
      <c r="AU260" s="4">
        <f t="shared" si="240"/>
        <v>0.07979868633</v>
      </c>
      <c r="AV260" s="4">
        <f t="shared" si="240"/>
        <v>0</v>
      </c>
      <c r="AW260" s="4">
        <f t="shared" si="240"/>
        <v>0</v>
      </c>
      <c r="AX260" s="4">
        <f t="shared" si="240"/>
        <v>0.2683164919</v>
      </c>
      <c r="AY260" s="4">
        <f t="shared" si="240"/>
        <v>0.8684264591</v>
      </c>
      <c r="AZ260" s="4">
        <f t="shared" si="240"/>
        <v>0.1225873414</v>
      </c>
      <c r="BA260" s="4">
        <f t="shared" si="240"/>
        <v>0.1868089195</v>
      </c>
      <c r="BB260" s="4">
        <f t="shared" si="240"/>
        <v>0.08683492683</v>
      </c>
      <c r="BC260" s="4">
        <f t="shared" si="240"/>
        <v>0.1667060538</v>
      </c>
      <c r="BD260" s="4">
        <f t="shared" si="240"/>
        <v>2.61185366</v>
      </c>
      <c r="BE260" s="4">
        <f t="shared" si="240"/>
        <v>0</v>
      </c>
      <c r="BF260" s="4">
        <f t="shared" si="240"/>
        <v>0.1893704673</v>
      </c>
      <c r="BG260" s="4">
        <f t="shared" si="240"/>
        <v>0</v>
      </c>
      <c r="BH260" s="4">
        <f t="shared" si="240"/>
        <v>1.822437354</v>
      </c>
      <c r="BI260" s="4">
        <f t="shared" si="240"/>
        <v>0</v>
      </c>
      <c r="BJ260" s="4">
        <f t="shared" si="240"/>
        <v>0.002600736994</v>
      </c>
      <c r="BK260" s="4">
        <f t="shared" si="240"/>
        <v>0.02744549437</v>
      </c>
      <c r="BL260" s="4">
        <f t="shared" si="240"/>
        <v>0</v>
      </c>
      <c r="BM260" s="4">
        <f t="shared" si="240"/>
        <v>0</v>
      </c>
      <c r="BN260" s="4">
        <f t="shared" si="240"/>
        <v>0</v>
      </c>
      <c r="BO260" s="4">
        <f t="shared" si="240"/>
        <v>0.1853672324</v>
      </c>
      <c r="BP260" s="4">
        <f t="shared" si="240"/>
        <v>0</v>
      </c>
      <c r="BQ260" s="4">
        <f t="shared" si="240"/>
        <v>0.824463316</v>
      </c>
      <c r="BR260" s="4">
        <f t="shared" si="240"/>
        <v>2.602267748</v>
      </c>
      <c r="BS260" s="4">
        <f t="shared" si="240"/>
        <v>0.5107740577</v>
      </c>
      <c r="BT260" s="4">
        <f t="shared" si="240"/>
        <v>0</v>
      </c>
      <c r="BU260" s="4">
        <f t="shared" si="240"/>
        <v>0</v>
      </c>
      <c r="BV260" s="4">
        <f t="shared" si="240"/>
        <v>0</v>
      </c>
      <c r="BW260" s="4">
        <f t="shared" si="240"/>
        <v>0.08603808001</v>
      </c>
      <c r="BX260" s="4">
        <f t="shared" si="240"/>
        <v>0.221817927</v>
      </c>
      <c r="BY260" s="4">
        <f t="shared" si="240"/>
        <v>0.08464270743</v>
      </c>
      <c r="BZ260" s="4">
        <f t="shared" si="240"/>
        <v>0.1375872999</v>
      </c>
      <c r="CA260" s="4">
        <f t="shared" si="240"/>
        <v>0</v>
      </c>
      <c r="CB260" s="4">
        <f t="shared" si="240"/>
        <v>0</v>
      </c>
      <c r="CC260" s="4">
        <f t="shared" si="240"/>
        <v>0</v>
      </c>
      <c r="CD260" s="4">
        <f t="shared" si="240"/>
        <v>0</v>
      </c>
      <c r="CE260" s="4">
        <f t="shared" si="240"/>
        <v>0.05896428915</v>
      </c>
      <c r="CF260" s="4">
        <f t="shared" si="240"/>
        <v>0</v>
      </c>
      <c r="CG260" s="4">
        <f t="shared" si="240"/>
        <v>0</v>
      </c>
      <c r="CH260" s="4">
        <f t="shared" si="240"/>
        <v>0</v>
      </c>
      <c r="CI260" s="4">
        <f t="shared" si="240"/>
        <v>0</v>
      </c>
      <c r="CJ260" s="4">
        <f t="shared" si="240"/>
        <v>0</v>
      </c>
    </row>
    <row r="261" ht="15.75" customHeight="1">
      <c r="A261" s="15"/>
      <c r="B261" s="4" t="s">
        <v>254</v>
      </c>
      <c r="C261" s="4">
        <f t="shared" ref="C261:N261" si="241">C161/$E62</f>
        <v>0.4826280036</v>
      </c>
      <c r="D261" s="4">
        <f t="shared" si="241"/>
        <v>1.425531567</v>
      </c>
      <c r="E261" s="4">
        <f t="shared" si="241"/>
        <v>0.1429635998</v>
      </c>
      <c r="F261" s="4">
        <f t="shared" si="241"/>
        <v>0.3809878666</v>
      </c>
      <c r="G261" s="4">
        <f t="shared" si="241"/>
        <v>0.4558837958</v>
      </c>
      <c r="H261" s="4">
        <f t="shared" si="241"/>
        <v>0.09075650472</v>
      </c>
      <c r="I261" s="4">
        <f t="shared" si="241"/>
        <v>0.09792932998</v>
      </c>
      <c r="J261" s="4">
        <f t="shared" si="241"/>
        <v>1.391625046</v>
      </c>
      <c r="K261" s="4">
        <f t="shared" si="241"/>
        <v>0.7521666815</v>
      </c>
      <c r="L261" s="4">
        <f t="shared" si="241"/>
        <v>1.053142681</v>
      </c>
      <c r="M261" s="4">
        <f t="shared" si="241"/>
        <v>0.9098076501</v>
      </c>
      <c r="N261" s="4">
        <f t="shared" si="241"/>
        <v>0.5944614716</v>
      </c>
      <c r="O261" s="4">
        <f t="shared" si="228"/>
        <v>1.265498489</v>
      </c>
      <c r="P261" s="4" t="str">
        <f t="shared" si="229"/>
        <v>#REF!</v>
      </c>
      <c r="Q261" s="4">
        <f t="shared" si="230"/>
        <v>1.25155347</v>
      </c>
      <c r="R261" s="4">
        <f t="shared" ref="R261:Y261" si="242">R161/$E62</f>
        <v>0</v>
      </c>
      <c r="S261" s="4">
        <f t="shared" si="242"/>
        <v>0.5489226162</v>
      </c>
      <c r="T261" s="4">
        <f t="shared" si="242"/>
        <v>0</v>
      </c>
      <c r="U261" s="4">
        <f t="shared" si="242"/>
        <v>0</v>
      </c>
      <c r="V261" s="4">
        <f t="shared" si="242"/>
        <v>0.9260875456</v>
      </c>
      <c r="W261" s="4">
        <f t="shared" si="242"/>
        <v>0.4956467807</v>
      </c>
      <c r="X261" s="4">
        <f t="shared" si="242"/>
        <v>0.1038663876</v>
      </c>
      <c r="Y261" s="4">
        <f t="shared" si="242"/>
        <v>0.4254614856</v>
      </c>
      <c r="Z261" s="4">
        <f t="shared" si="236"/>
        <v>0.2982007784</v>
      </c>
      <c r="AA261" s="4">
        <f t="shared" ref="AA261:AJ261" si="243">AA161/$E62</f>
        <v>0.3813931703</v>
      </c>
      <c r="AB261" s="4">
        <f t="shared" si="243"/>
        <v>0.1763748791</v>
      </c>
      <c r="AC261" s="4">
        <f t="shared" si="243"/>
        <v>0.7875133739</v>
      </c>
      <c r="AD261" s="4">
        <f t="shared" si="243"/>
        <v>0.1415549648</v>
      </c>
      <c r="AE261" s="4">
        <f t="shared" si="243"/>
        <v>0.2029871004</v>
      </c>
      <c r="AF261" s="4">
        <f t="shared" si="243"/>
        <v>0.4662184576</v>
      </c>
      <c r="AG261" s="4">
        <f t="shared" si="243"/>
        <v>0.1197269631</v>
      </c>
      <c r="AH261" s="4">
        <f t="shared" si="243"/>
        <v>0.2993886571</v>
      </c>
      <c r="AI261" s="4">
        <f t="shared" si="243"/>
        <v>0.3930243369</v>
      </c>
      <c r="AJ261" s="4">
        <f t="shared" si="243"/>
        <v>0.08653643996</v>
      </c>
      <c r="AK261" s="4">
        <f t="shared" si="244"/>
        <v>0.7858886548</v>
      </c>
      <c r="AL261" s="4">
        <f t="shared" ref="AL261:AN261" si="245">AL161/$E62</f>
        <v>0.2897034158</v>
      </c>
      <c r="AM261" s="4">
        <f t="shared" si="245"/>
        <v>0.4855387153</v>
      </c>
      <c r="AN261" s="4">
        <f t="shared" si="245"/>
        <v>0.1601463766</v>
      </c>
      <c r="AO261" s="4">
        <f t="shared" si="246"/>
        <v>0.1483026299</v>
      </c>
      <c r="AP261" s="4">
        <f t="shared" ref="AP261:AQ261" si="247">AP161/$E62</f>
        <v>0.1618645374</v>
      </c>
      <c r="AQ261" s="4">
        <f t="shared" si="247"/>
        <v>15.01983302</v>
      </c>
      <c r="AR261" s="4">
        <f t="shared" ref="AR261:AR262" si="253">AR160/$E62</f>
        <v>0.02925311979</v>
      </c>
      <c r="AS261" s="4">
        <f t="shared" ref="AS261:CJ261" si="248">AS161/$E62</f>
        <v>0</v>
      </c>
      <c r="AT261" s="4">
        <f t="shared" si="248"/>
        <v>3.101878414</v>
      </c>
      <c r="AU261" s="4">
        <f t="shared" si="248"/>
        <v>0.0878189285</v>
      </c>
      <c r="AV261" s="4">
        <f t="shared" si="248"/>
        <v>0</v>
      </c>
      <c r="AW261" s="4">
        <f t="shared" si="248"/>
        <v>0</v>
      </c>
      <c r="AX261" s="4">
        <f t="shared" si="248"/>
        <v>0.1574389008</v>
      </c>
      <c r="AY261" s="4">
        <f t="shared" si="248"/>
        <v>0.714307573</v>
      </c>
      <c r="AZ261" s="4">
        <f t="shared" si="248"/>
        <v>0.09591449142</v>
      </c>
      <c r="BA261" s="4">
        <f t="shared" si="248"/>
        <v>0.09831360933</v>
      </c>
      <c r="BB261" s="4">
        <f t="shared" si="248"/>
        <v>0.1029716825</v>
      </c>
      <c r="BC261" s="4">
        <f t="shared" si="248"/>
        <v>0.1527679794</v>
      </c>
      <c r="BD261" s="4">
        <f t="shared" si="248"/>
        <v>1.604924616</v>
      </c>
      <c r="BE261" s="4">
        <f t="shared" si="248"/>
        <v>0</v>
      </c>
      <c r="BF261" s="4">
        <f t="shared" si="248"/>
        <v>0.1197094428</v>
      </c>
      <c r="BG261" s="4">
        <f t="shared" si="248"/>
        <v>0</v>
      </c>
      <c r="BH261" s="4">
        <f t="shared" si="248"/>
        <v>0.8418999986</v>
      </c>
      <c r="BI261" s="4">
        <f t="shared" si="248"/>
        <v>0</v>
      </c>
      <c r="BJ261" s="4">
        <f t="shared" si="248"/>
        <v>0.003891850474</v>
      </c>
      <c r="BK261" s="4">
        <f t="shared" si="248"/>
        <v>0.0280255283</v>
      </c>
      <c r="BL261" s="4">
        <f t="shared" si="248"/>
        <v>0</v>
      </c>
      <c r="BM261" s="4">
        <f t="shared" si="248"/>
        <v>0</v>
      </c>
      <c r="BN261" s="4">
        <f t="shared" si="248"/>
        <v>0</v>
      </c>
      <c r="BO261" s="4">
        <f t="shared" si="248"/>
        <v>0.237877096</v>
      </c>
      <c r="BP261" s="4">
        <f t="shared" si="248"/>
        <v>0</v>
      </c>
      <c r="BQ261" s="4">
        <f t="shared" si="248"/>
        <v>0.6260401239</v>
      </c>
      <c r="BR261" s="4">
        <f t="shared" si="248"/>
        <v>1.792573247</v>
      </c>
      <c r="BS261" s="4">
        <f t="shared" si="248"/>
        <v>0.331626074</v>
      </c>
      <c r="BT261" s="4">
        <f t="shared" si="248"/>
        <v>0</v>
      </c>
      <c r="BU261" s="4">
        <f t="shared" si="248"/>
        <v>0</v>
      </c>
      <c r="BV261" s="4">
        <f t="shared" si="248"/>
        <v>0</v>
      </c>
      <c r="BW261" s="4">
        <f t="shared" si="248"/>
        <v>0.08479959072</v>
      </c>
      <c r="BX261" s="4">
        <f t="shared" si="248"/>
        <v>0.1401778664</v>
      </c>
      <c r="BY261" s="4">
        <f t="shared" si="248"/>
        <v>0.04086910207</v>
      </c>
      <c r="BZ261" s="4">
        <f t="shared" si="248"/>
        <v>0.09560613352</v>
      </c>
      <c r="CA261" s="4">
        <f t="shared" si="248"/>
        <v>0</v>
      </c>
      <c r="CB261" s="4">
        <f t="shared" si="248"/>
        <v>0</v>
      </c>
      <c r="CC261" s="4">
        <f t="shared" si="248"/>
        <v>0</v>
      </c>
      <c r="CD261" s="4">
        <f t="shared" si="248"/>
        <v>0</v>
      </c>
      <c r="CE261" s="4">
        <f t="shared" si="248"/>
        <v>0.0530258787</v>
      </c>
      <c r="CF261" s="4">
        <f t="shared" si="248"/>
        <v>0</v>
      </c>
      <c r="CG261" s="4">
        <f t="shared" si="248"/>
        <v>0</v>
      </c>
      <c r="CH261" s="4">
        <f t="shared" si="248"/>
        <v>0</v>
      </c>
      <c r="CI261" s="4">
        <f t="shared" si="248"/>
        <v>0</v>
      </c>
      <c r="CJ261" s="4">
        <f t="shared" si="248"/>
        <v>0</v>
      </c>
    </row>
    <row r="262" ht="15.75" customHeight="1">
      <c r="A262" s="15"/>
      <c r="B262" s="4" t="s">
        <v>255</v>
      </c>
      <c r="C262" s="4">
        <f t="shared" ref="C262:N262" si="249">C162/$E63</f>
        <v>0.5707403241</v>
      </c>
      <c r="D262" s="4">
        <f t="shared" si="249"/>
        <v>2.097607128</v>
      </c>
      <c r="E262" s="4">
        <f t="shared" si="249"/>
        <v>0.2912364372</v>
      </c>
      <c r="F262" s="4">
        <f t="shared" si="249"/>
        <v>0.4202819119</v>
      </c>
      <c r="G262" s="4">
        <f t="shared" si="249"/>
        <v>0.7927441122</v>
      </c>
      <c r="H262" s="4">
        <f t="shared" si="249"/>
        <v>0.1098230683</v>
      </c>
      <c r="I262" s="4">
        <f t="shared" si="249"/>
        <v>0.2139550681</v>
      </c>
      <c r="J262" s="4">
        <f t="shared" si="249"/>
        <v>1.698055297</v>
      </c>
      <c r="K262" s="4">
        <f t="shared" si="249"/>
        <v>1.256369432</v>
      </c>
      <c r="L262" s="4">
        <f t="shared" si="249"/>
        <v>0.1921378076</v>
      </c>
      <c r="M262" s="4">
        <f t="shared" si="249"/>
        <v>0.6051365174</v>
      </c>
      <c r="N262" s="4">
        <f t="shared" si="249"/>
        <v>1.418648448</v>
      </c>
      <c r="O262" s="4">
        <f t="shared" si="228"/>
        <v>1.13690012</v>
      </c>
      <c r="P262" s="4" t="str">
        <f t="shared" si="229"/>
        <v>#REF!</v>
      </c>
      <c r="Q262" s="4">
        <f t="shared" si="230"/>
        <v>2.220034287</v>
      </c>
      <c r="R262" s="4">
        <f t="shared" ref="R262:Y262" si="250">R162/$E63</f>
        <v>0</v>
      </c>
      <c r="S262" s="4">
        <f t="shared" si="250"/>
        <v>0.4280826472</v>
      </c>
      <c r="T262" s="4">
        <f t="shared" si="250"/>
        <v>0</v>
      </c>
      <c r="U262" s="4">
        <f t="shared" si="250"/>
        <v>0</v>
      </c>
      <c r="V262" s="4">
        <f t="shared" si="250"/>
        <v>1.900827694</v>
      </c>
      <c r="W262" s="4">
        <f t="shared" si="250"/>
        <v>0.9723910395</v>
      </c>
      <c r="X262" s="4">
        <f t="shared" si="250"/>
        <v>0.1307256607</v>
      </c>
      <c r="Y262" s="4">
        <f t="shared" si="250"/>
        <v>0.4587788372</v>
      </c>
      <c r="Z262" s="4">
        <f t="shared" si="236"/>
        <v>0.4791423324</v>
      </c>
      <c r="AA262" s="4">
        <f t="shared" ref="AA262:AN262" si="251">AA162/$E63</f>
        <v>0.4465736784</v>
      </c>
      <c r="AB262" s="4">
        <f t="shared" si="251"/>
        <v>0.2174142746</v>
      </c>
      <c r="AC262" s="4">
        <f t="shared" si="251"/>
        <v>0.6164988877</v>
      </c>
      <c r="AD262" s="4">
        <f t="shared" si="251"/>
        <v>0.02460618955</v>
      </c>
      <c r="AE262" s="4">
        <f t="shared" si="251"/>
        <v>0.2921529023</v>
      </c>
      <c r="AF262" s="4">
        <f t="shared" si="251"/>
        <v>0.6552437977</v>
      </c>
      <c r="AG262" s="4">
        <f t="shared" si="251"/>
        <v>0.2404391126</v>
      </c>
      <c r="AH262" s="4">
        <f t="shared" si="251"/>
        <v>0.3102306257</v>
      </c>
      <c r="AI262" s="4">
        <f t="shared" si="251"/>
        <v>0.542489838</v>
      </c>
      <c r="AJ262" s="4">
        <f t="shared" si="251"/>
        <v>0.05632846109</v>
      </c>
      <c r="AK262" s="4">
        <f t="shared" si="251"/>
        <v>0.8237691514</v>
      </c>
      <c r="AL262" s="4">
        <f t="shared" si="251"/>
        <v>0.3887357454</v>
      </c>
      <c r="AM262" s="4">
        <f t="shared" si="251"/>
        <v>0.7137466172</v>
      </c>
      <c r="AN262" s="4">
        <f t="shared" si="251"/>
        <v>0.224267996</v>
      </c>
      <c r="AO262" s="4" t="str">
        <f>#REF!/$E63</f>
        <v>#REF!</v>
      </c>
      <c r="AP262" s="4">
        <f t="shared" ref="AP262:AQ262" si="252">AP162/$E63</f>
        <v>0.1663078676</v>
      </c>
      <c r="AQ262" s="4">
        <f t="shared" si="252"/>
        <v>18.99243647</v>
      </c>
      <c r="AR262" s="4">
        <f t="shared" si="253"/>
        <v>0.0360548154</v>
      </c>
      <c r="AS262" s="4">
        <f t="shared" ref="AS262:CJ262" si="254">AS162/$E63</f>
        <v>0</v>
      </c>
      <c r="AT262" s="4">
        <f t="shared" si="254"/>
        <v>6.705566717</v>
      </c>
      <c r="AU262" s="4">
        <f t="shared" si="254"/>
        <v>0.1391840945</v>
      </c>
      <c r="AV262" s="4">
        <f t="shared" si="254"/>
        <v>0</v>
      </c>
      <c r="AW262" s="4">
        <f t="shared" si="254"/>
        <v>0</v>
      </c>
      <c r="AX262" s="4">
        <f t="shared" si="254"/>
        <v>0</v>
      </c>
      <c r="AY262" s="4">
        <f t="shared" si="254"/>
        <v>1.068026869</v>
      </c>
      <c r="AZ262" s="4">
        <f t="shared" si="254"/>
        <v>0.1360142034</v>
      </c>
      <c r="BA262" s="4">
        <f t="shared" si="254"/>
        <v>0.2064652121</v>
      </c>
      <c r="BB262" s="4">
        <f t="shared" si="254"/>
        <v>0.1911782147</v>
      </c>
      <c r="BC262" s="4">
        <f t="shared" si="254"/>
        <v>0</v>
      </c>
      <c r="BD262" s="4">
        <f t="shared" si="254"/>
        <v>1.697931305</v>
      </c>
      <c r="BE262" s="4">
        <f t="shared" si="254"/>
        <v>0</v>
      </c>
      <c r="BF262" s="4">
        <f t="shared" si="254"/>
        <v>0.1652368613</v>
      </c>
      <c r="BG262" s="4">
        <f t="shared" si="254"/>
        <v>0</v>
      </c>
      <c r="BH262" s="4">
        <f t="shared" si="254"/>
        <v>1.680750279</v>
      </c>
      <c r="BI262" s="4">
        <f t="shared" si="254"/>
        <v>0</v>
      </c>
      <c r="BJ262" s="4">
        <f t="shared" si="254"/>
        <v>0.009958920799</v>
      </c>
      <c r="BK262" s="4">
        <f t="shared" si="254"/>
        <v>0.04455637698</v>
      </c>
      <c r="BL262" s="4">
        <f t="shared" si="254"/>
        <v>0</v>
      </c>
      <c r="BM262" s="4">
        <f t="shared" si="254"/>
        <v>0</v>
      </c>
      <c r="BN262" s="4">
        <f t="shared" si="254"/>
        <v>0</v>
      </c>
      <c r="BO262" s="4">
        <f t="shared" si="254"/>
        <v>0.2776871296</v>
      </c>
      <c r="BP262" s="4">
        <f t="shared" si="254"/>
        <v>0</v>
      </c>
      <c r="BQ262" s="4">
        <f t="shared" si="254"/>
        <v>0.6725452213</v>
      </c>
      <c r="BR262" s="4">
        <f t="shared" si="254"/>
        <v>1.521916095</v>
      </c>
      <c r="BS262" s="4">
        <f t="shared" si="254"/>
        <v>0.3689976028</v>
      </c>
      <c r="BT262" s="4">
        <f t="shared" si="254"/>
        <v>0</v>
      </c>
      <c r="BU262" s="4">
        <f t="shared" si="254"/>
        <v>0</v>
      </c>
      <c r="BV262" s="4">
        <f t="shared" si="254"/>
        <v>0</v>
      </c>
      <c r="BW262" s="4">
        <f t="shared" si="254"/>
        <v>0.1096667302</v>
      </c>
      <c r="BX262" s="4">
        <f t="shared" si="254"/>
        <v>0.1932177988</v>
      </c>
      <c r="BY262" s="4">
        <f t="shared" si="254"/>
        <v>0.09085583465</v>
      </c>
      <c r="BZ262" s="4">
        <f t="shared" si="254"/>
        <v>0.1959474272</v>
      </c>
      <c r="CA262" s="4">
        <f t="shared" si="254"/>
        <v>0</v>
      </c>
      <c r="CB262" s="4">
        <f t="shared" si="254"/>
        <v>0</v>
      </c>
      <c r="CC262" s="4">
        <f t="shared" si="254"/>
        <v>0</v>
      </c>
      <c r="CD262" s="4">
        <f t="shared" si="254"/>
        <v>0</v>
      </c>
      <c r="CE262" s="4">
        <f t="shared" si="254"/>
        <v>0.05136337662</v>
      </c>
      <c r="CF262" s="4">
        <f t="shared" si="254"/>
        <v>0</v>
      </c>
      <c r="CG262" s="4">
        <f t="shared" si="254"/>
        <v>0</v>
      </c>
      <c r="CH262" s="4">
        <f t="shared" si="254"/>
        <v>0</v>
      </c>
      <c r="CI262" s="4">
        <f t="shared" si="254"/>
        <v>0</v>
      </c>
      <c r="CJ262" s="4">
        <f t="shared" si="254"/>
        <v>0</v>
      </c>
    </row>
    <row r="263" ht="15.75" customHeight="1">
      <c r="A263" s="15"/>
      <c r="B263" s="4" t="s">
        <v>256</v>
      </c>
      <c r="C263" s="4">
        <f t="shared" ref="C263:N263" si="255">C163/$E64</f>
        <v>0.3741707692</v>
      </c>
      <c r="D263" s="4">
        <f t="shared" si="255"/>
        <v>1.44568639</v>
      </c>
      <c r="E263" s="4">
        <f t="shared" si="255"/>
        <v>0.1304016409</v>
      </c>
      <c r="F263" s="4">
        <f t="shared" si="255"/>
        <v>0.2437898232</v>
      </c>
      <c r="G263" s="4">
        <f t="shared" si="255"/>
        <v>0.2223097282</v>
      </c>
      <c r="H263" s="4">
        <f t="shared" si="255"/>
        <v>0.03653329225</v>
      </c>
      <c r="I263" s="4">
        <f t="shared" si="255"/>
        <v>0.1023474848</v>
      </c>
      <c r="J263" s="4">
        <f t="shared" si="255"/>
        <v>0.8119298859</v>
      </c>
      <c r="K263" s="4">
        <f t="shared" si="255"/>
        <v>0.5488317762</v>
      </c>
      <c r="L263" s="4">
        <f t="shared" si="255"/>
        <v>0.6097056504</v>
      </c>
      <c r="M263" s="4">
        <f t="shared" si="255"/>
        <v>0.6018669046</v>
      </c>
      <c r="N263" s="4">
        <f t="shared" si="255"/>
        <v>0.4288292929</v>
      </c>
      <c r="O263" s="4">
        <f t="shared" si="228"/>
        <v>0.7623496462</v>
      </c>
      <c r="P263" s="4" t="str">
        <f t="shared" si="229"/>
        <v>#REF!</v>
      </c>
      <c r="Q263" s="4">
        <f t="shared" si="230"/>
        <v>1.050959896</v>
      </c>
      <c r="R263" s="4">
        <f t="shared" ref="R263:U263" si="256">R163/$E64</f>
        <v>0</v>
      </c>
      <c r="S263" s="4">
        <f t="shared" si="256"/>
        <v>0.3503268635</v>
      </c>
      <c r="T263" s="4">
        <f t="shared" si="256"/>
        <v>0</v>
      </c>
      <c r="U263" s="4">
        <f t="shared" si="256"/>
        <v>0</v>
      </c>
      <c r="V263" s="4">
        <f>V164/$E64</f>
        <v>0.2806714786</v>
      </c>
      <c r="W263" s="4">
        <f t="shared" ref="W263:Y263" si="257">W163/$E64</f>
        <v>0.3464005923</v>
      </c>
      <c r="X263" s="4">
        <f t="shared" si="257"/>
        <v>0</v>
      </c>
      <c r="Y263" s="4">
        <f t="shared" si="257"/>
        <v>0.3065549758</v>
      </c>
      <c r="Z263" s="4">
        <f t="shared" si="236"/>
        <v>0.5365401905</v>
      </c>
      <c r="AA263" s="4">
        <f>AA164/$E64</f>
        <v>0.3958762081</v>
      </c>
      <c r="AB263" s="4">
        <f t="shared" ref="AB263:CJ263" si="258">AB163/$E64</f>
        <v>0.1281849935</v>
      </c>
      <c r="AC263" s="4">
        <f t="shared" si="258"/>
        <v>0.6062967502</v>
      </c>
      <c r="AD263" s="4">
        <f t="shared" si="258"/>
        <v>0.1127650377</v>
      </c>
      <c r="AE263" s="4">
        <f t="shared" si="258"/>
        <v>0.1391360134</v>
      </c>
      <c r="AF263" s="4">
        <f t="shared" si="258"/>
        <v>0.4302664346</v>
      </c>
      <c r="AG263" s="4">
        <f t="shared" si="258"/>
        <v>0.07963029817</v>
      </c>
      <c r="AH263" s="4">
        <f t="shared" si="258"/>
        <v>0.3518766771</v>
      </c>
      <c r="AI263" s="4">
        <f t="shared" si="258"/>
        <v>0.241199519</v>
      </c>
      <c r="AJ263" s="4">
        <f t="shared" si="258"/>
        <v>0.08943850298</v>
      </c>
      <c r="AK263" s="4">
        <f t="shared" si="258"/>
        <v>0.3566916768</v>
      </c>
      <c r="AL263" s="4">
        <f t="shared" si="258"/>
        <v>0.2460214169</v>
      </c>
      <c r="AM263" s="4">
        <f t="shared" si="258"/>
        <v>0.3528424364</v>
      </c>
      <c r="AN263" s="4">
        <f t="shared" si="258"/>
        <v>0.1655000908</v>
      </c>
      <c r="AO263" s="4">
        <f t="shared" si="258"/>
        <v>0.1339692015</v>
      </c>
      <c r="AP263" s="4">
        <f t="shared" si="258"/>
        <v>0.09443515732</v>
      </c>
      <c r="AQ263" s="4">
        <f t="shared" si="258"/>
        <v>11.79555912</v>
      </c>
      <c r="AR263" s="4">
        <f t="shared" si="258"/>
        <v>0.04033309496</v>
      </c>
      <c r="AS263" s="4">
        <f t="shared" si="258"/>
        <v>0</v>
      </c>
      <c r="AT263" s="4">
        <f t="shared" si="258"/>
        <v>3.566444235</v>
      </c>
      <c r="AU263" s="4">
        <f t="shared" si="258"/>
        <v>0.07551777342</v>
      </c>
      <c r="AV263" s="4">
        <f t="shared" si="258"/>
        <v>0</v>
      </c>
      <c r="AW263" s="4">
        <f t="shared" si="258"/>
        <v>0</v>
      </c>
      <c r="AX263" s="4">
        <f t="shared" si="258"/>
        <v>0.1282804197</v>
      </c>
      <c r="AY263" s="4">
        <f t="shared" si="258"/>
        <v>0.6619106857</v>
      </c>
      <c r="AZ263" s="4">
        <f t="shared" si="258"/>
        <v>0.07446693539</v>
      </c>
      <c r="BA263" s="4">
        <f t="shared" si="258"/>
        <v>0.1278906669</v>
      </c>
      <c r="BB263" s="4">
        <f t="shared" si="258"/>
        <v>0.09831658967</v>
      </c>
      <c r="BC263" s="4">
        <f t="shared" si="258"/>
        <v>0.1193919856</v>
      </c>
      <c r="BD263" s="4">
        <f t="shared" si="258"/>
        <v>1.132104366</v>
      </c>
      <c r="BE263" s="4">
        <f t="shared" si="258"/>
        <v>0</v>
      </c>
      <c r="BF263" s="4">
        <f t="shared" si="258"/>
        <v>0.08443839951</v>
      </c>
      <c r="BG263" s="4">
        <f t="shared" si="258"/>
        <v>0</v>
      </c>
      <c r="BH263" s="4">
        <f t="shared" si="258"/>
        <v>0.6629638231</v>
      </c>
      <c r="BI263" s="4">
        <f t="shared" si="258"/>
        <v>0</v>
      </c>
      <c r="BJ263" s="4">
        <f t="shared" si="258"/>
        <v>0.004265436627</v>
      </c>
      <c r="BK263" s="4">
        <f t="shared" si="258"/>
        <v>0.02694698212</v>
      </c>
      <c r="BL263" s="4">
        <f t="shared" si="258"/>
        <v>0</v>
      </c>
      <c r="BM263" s="4">
        <f t="shared" si="258"/>
        <v>0</v>
      </c>
      <c r="BN263" s="4">
        <f t="shared" si="258"/>
        <v>0</v>
      </c>
      <c r="BO263" s="4">
        <f t="shared" si="258"/>
        <v>0.07401969689</v>
      </c>
      <c r="BP263" s="4">
        <f t="shared" si="258"/>
        <v>0</v>
      </c>
      <c r="BQ263" s="4">
        <f t="shared" si="258"/>
        <v>0.445676043</v>
      </c>
      <c r="BR263" s="4">
        <f t="shared" si="258"/>
        <v>1.062269626</v>
      </c>
      <c r="BS263" s="4">
        <f t="shared" si="258"/>
        <v>0.2647353015</v>
      </c>
      <c r="BT263" s="4">
        <f t="shared" si="258"/>
        <v>0</v>
      </c>
      <c r="BU263" s="4">
        <f t="shared" si="258"/>
        <v>0</v>
      </c>
      <c r="BV263" s="4">
        <f t="shared" si="258"/>
        <v>0</v>
      </c>
      <c r="BW263" s="4">
        <f t="shared" si="258"/>
        <v>0.06905753396</v>
      </c>
      <c r="BX263" s="4">
        <f t="shared" si="258"/>
        <v>0.1024739532</v>
      </c>
      <c r="BY263" s="4">
        <f t="shared" si="258"/>
        <v>0.02744480801</v>
      </c>
      <c r="BZ263" s="4">
        <f t="shared" si="258"/>
        <v>0.1082213704</v>
      </c>
      <c r="CA263" s="4">
        <f t="shared" si="258"/>
        <v>0</v>
      </c>
      <c r="CB263" s="4">
        <f t="shared" si="258"/>
        <v>0</v>
      </c>
      <c r="CC263" s="4">
        <f t="shared" si="258"/>
        <v>0</v>
      </c>
      <c r="CD263" s="4">
        <f t="shared" si="258"/>
        <v>0</v>
      </c>
      <c r="CE263" s="4">
        <f t="shared" si="258"/>
        <v>0.04718078783</v>
      </c>
      <c r="CF263" s="4">
        <f t="shared" si="258"/>
        <v>0</v>
      </c>
      <c r="CG263" s="4">
        <f t="shared" si="258"/>
        <v>0</v>
      </c>
      <c r="CH263" s="4">
        <f t="shared" si="258"/>
        <v>0</v>
      </c>
      <c r="CI263" s="4">
        <f t="shared" si="258"/>
        <v>0</v>
      </c>
      <c r="CJ263" s="4">
        <f t="shared" si="258"/>
        <v>0</v>
      </c>
    </row>
    <row r="264" ht="15.75" customHeight="1">
      <c r="A264" s="15"/>
      <c r="B264" s="4" t="s">
        <v>257</v>
      </c>
      <c r="C264" s="4">
        <f t="shared" ref="C264:N264" si="259">C164/$E65</f>
        <v>0.186342449</v>
      </c>
      <c r="D264" s="4">
        <f t="shared" si="259"/>
        <v>1.694583989</v>
      </c>
      <c r="E264" s="4">
        <f t="shared" si="259"/>
        <v>0.1713113493</v>
      </c>
      <c r="F264" s="4">
        <f t="shared" si="259"/>
        <v>0.07502643349</v>
      </c>
      <c r="G264" s="4">
        <f t="shared" si="259"/>
        <v>0.2142291597</v>
      </c>
      <c r="H264" s="4">
        <f t="shared" si="259"/>
        <v>0.04231592115</v>
      </c>
      <c r="I264" s="4">
        <f t="shared" si="259"/>
        <v>0.05564435664</v>
      </c>
      <c r="J264" s="4">
        <f t="shared" si="259"/>
        <v>0.4170708219</v>
      </c>
      <c r="K264" s="4">
        <f t="shared" si="259"/>
        <v>0.3468073805</v>
      </c>
      <c r="L264" s="4">
        <f t="shared" si="259"/>
        <v>0.5221185015</v>
      </c>
      <c r="M264" s="4">
        <f t="shared" si="259"/>
        <v>0.3808246752</v>
      </c>
      <c r="N264" s="4">
        <f t="shared" si="259"/>
        <v>0.3105351727</v>
      </c>
      <c r="O264" s="4">
        <f t="shared" si="228"/>
        <v>0.4675811248</v>
      </c>
      <c r="P264" s="4" t="str">
        <f t="shared" si="229"/>
        <v>#REF!</v>
      </c>
      <c r="Q264" s="4" t="str">
        <f>#REF!/$E65</f>
        <v>#REF!</v>
      </c>
      <c r="R264" s="4">
        <f t="shared" ref="R264:U264" si="260">R164/$E65</f>
        <v>0</v>
      </c>
      <c r="S264" s="4">
        <f t="shared" si="260"/>
        <v>0.1794027272</v>
      </c>
      <c r="T264" s="4">
        <f t="shared" si="260"/>
        <v>0</v>
      </c>
      <c r="U264" s="4">
        <f t="shared" si="260"/>
        <v>0</v>
      </c>
      <c r="V264" s="4" t="str">
        <f>#REF!/$E65</f>
        <v>#REF!</v>
      </c>
      <c r="W264" s="4">
        <f t="shared" ref="W264:Y264" si="261">W164/$E65</f>
        <v>0.2514780416</v>
      </c>
      <c r="X264" s="4">
        <f t="shared" si="261"/>
        <v>0.07663478101</v>
      </c>
      <c r="Y264" s="4">
        <f t="shared" si="261"/>
        <v>0.579145342</v>
      </c>
      <c r="Z264" s="4">
        <f t="shared" si="236"/>
        <v>0.2356688293</v>
      </c>
      <c r="AA264" s="4" t="str">
        <f>#REF!/$E65</f>
        <v>#REF!</v>
      </c>
      <c r="AB264" s="4">
        <f t="shared" ref="AB264:CJ264" si="262">AB164/$E65</f>
        <v>0.1844710076</v>
      </c>
      <c r="AC264" s="4">
        <f t="shared" si="262"/>
        <v>0.5837085317</v>
      </c>
      <c r="AD264" s="4">
        <f t="shared" si="262"/>
        <v>0.1083090509</v>
      </c>
      <c r="AE264" s="4">
        <f t="shared" si="262"/>
        <v>0.162337614</v>
      </c>
      <c r="AF264" s="4">
        <f t="shared" si="262"/>
        <v>0.6012836996</v>
      </c>
      <c r="AG264" s="4">
        <f t="shared" si="262"/>
        <v>0.1064835268</v>
      </c>
      <c r="AH264" s="4">
        <f t="shared" si="262"/>
        <v>0.4714394214</v>
      </c>
      <c r="AI264" s="4">
        <f t="shared" si="262"/>
        <v>0.1643679045</v>
      </c>
      <c r="AJ264" s="4">
        <f t="shared" si="262"/>
        <v>0.1643679045</v>
      </c>
      <c r="AK264" s="4">
        <f t="shared" si="262"/>
        <v>0.3371299932</v>
      </c>
      <c r="AL264" s="4">
        <f t="shared" si="262"/>
        <v>0.1855382752</v>
      </c>
      <c r="AM264" s="4">
        <f t="shared" si="262"/>
        <v>0.2569707469</v>
      </c>
      <c r="AN264" s="4">
        <f t="shared" si="262"/>
        <v>0.09855223903</v>
      </c>
      <c r="AO264" s="4">
        <f t="shared" si="262"/>
        <v>0.1147598151</v>
      </c>
      <c r="AP264" s="4">
        <f t="shared" si="262"/>
        <v>0.08675396751</v>
      </c>
      <c r="AQ264" s="4">
        <f t="shared" si="262"/>
        <v>17.8485994</v>
      </c>
      <c r="AR264" s="4">
        <f t="shared" si="262"/>
        <v>0.02406192138</v>
      </c>
      <c r="AS264" s="4">
        <f t="shared" si="262"/>
        <v>0</v>
      </c>
      <c r="AT264" s="4">
        <f t="shared" si="262"/>
        <v>6.873717417</v>
      </c>
      <c r="AU264" s="4">
        <f t="shared" si="262"/>
        <v>0.08723423795</v>
      </c>
      <c r="AV264" s="4">
        <f t="shared" si="262"/>
        <v>0</v>
      </c>
      <c r="AW264" s="4">
        <f t="shared" si="262"/>
        <v>0</v>
      </c>
      <c r="AX264" s="4">
        <f t="shared" si="262"/>
        <v>0.212032574</v>
      </c>
      <c r="AY264" s="4">
        <f t="shared" si="262"/>
        <v>0.7683905107</v>
      </c>
      <c r="AZ264" s="4">
        <f t="shared" si="262"/>
        <v>0.1487448436</v>
      </c>
      <c r="BA264" s="4">
        <f t="shared" si="262"/>
        <v>0.132889714</v>
      </c>
      <c r="BB264" s="4">
        <f t="shared" si="262"/>
        <v>0.08447671619</v>
      </c>
      <c r="BC264" s="4">
        <f t="shared" si="262"/>
        <v>0.1872967848</v>
      </c>
      <c r="BD264" s="4">
        <f t="shared" si="262"/>
        <v>0.796763697</v>
      </c>
      <c r="BE264" s="4">
        <f t="shared" si="262"/>
        <v>0</v>
      </c>
      <c r="BF264" s="4">
        <f t="shared" si="262"/>
        <v>0.1065406133</v>
      </c>
      <c r="BG264" s="4">
        <f t="shared" si="262"/>
        <v>0</v>
      </c>
      <c r="BH264" s="4">
        <f t="shared" si="262"/>
        <v>0.376469975</v>
      </c>
      <c r="BI264" s="4">
        <f t="shared" si="262"/>
        <v>0</v>
      </c>
      <c r="BJ264" s="4">
        <f t="shared" si="262"/>
        <v>0.004833729629</v>
      </c>
      <c r="BK264" s="4">
        <f t="shared" si="262"/>
        <v>0.03058094108</v>
      </c>
      <c r="BL264" s="4">
        <f t="shared" si="262"/>
        <v>0</v>
      </c>
      <c r="BM264" s="4">
        <f t="shared" si="262"/>
        <v>0</v>
      </c>
      <c r="BN264" s="4">
        <f t="shared" si="262"/>
        <v>0</v>
      </c>
      <c r="BO264" s="4">
        <f t="shared" si="262"/>
        <v>0.07136793928</v>
      </c>
      <c r="BP264" s="4">
        <f t="shared" si="262"/>
        <v>0</v>
      </c>
      <c r="BQ264" s="4">
        <f t="shared" si="262"/>
        <v>0.4069268152</v>
      </c>
      <c r="BR264" s="4">
        <f t="shared" si="262"/>
        <v>1.038855988</v>
      </c>
      <c r="BS264" s="4">
        <f t="shared" si="262"/>
        <v>0.2709482301</v>
      </c>
      <c r="BT264" s="4">
        <f t="shared" si="262"/>
        <v>0</v>
      </c>
      <c r="BU264" s="4">
        <f t="shared" si="262"/>
        <v>0</v>
      </c>
      <c r="BV264" s="4">
        <f t="shared" si="262"/>
        <v>0</v>
      </c>
      <c r="BW264" s="4">
        <f t="shared" si="262"/>
        <v>0.06279132684</v>
      </c>
      <c r="BX264" s="4">
        <f t="shared" si="262"/>
        <v>0.07364767261</v>
      </c>
      <c r="BY264" s="4">
        <f t="shared" si="262"/>
        <v>0</v>
      </c>
      <c r="BZ264" s="4">
        <f t="shared" si="262"/>
        <v>0.03971848954</v>
      </c>
      <c r="CA264" s="4">
        <f t="shared" si="262"/>
        <v>0</v>
      </c>
      <c r="CB264" s="4">
        <f t="shared" si="262"/>
        <v>0</v>
      </c>
      <c r="CC264" s="4">
        <f t="shared" si="262"/>
        <v>0</v>
      </c>
      <c r="CD264" s="4">
        <f t="shared" si="262"/>
        <v>0</v>
      </c>
      <c r="CE264" s="4">
        <f t="shared" si="262"/>
        <v>0.02649802183</v>
      </c>
      <c r="CF264" s="4">
        <f t="shared" si="262"/>
        <v>0</v>
      </c>
      <c r="CG264" s="4">
        <f t="shared" si="262"/>
        <v>0</v>
      </c>
      <c r="CH264" s="4">
        <f t="shared" si="262"/>
        <v>0</v>
      </c>
      <c r="CI264" s="4">
        <f t="shared" si="262"/>
        <v>0</v>
      </c>
      <c r="CJ264" s="4">
        <f t="shared" si="262"/>
        <v>0</v>
      </c>
    </row>
    <row r="265" ht="15.75" customHeight="1">
      <c r="A265" s="16"/>
      <c r="B265" s="4" t="s">
        <v>219</v>
      </c>
      <c r="C265" s="4">
        <f t="shared" ref="C265:N265" si="263">C165/$E66</f>
        <v>0</v>
      </c>
      <c r="D265" s="4">
        <f t="shared" si="263"/>
        <v>1.022746714</v>
      </c>
      <c r="E265" s="4">
        <f t="shared" si="263"/>
        <v>0.007133411442</v>
      </c>
      <c r="F265" s="4">
        <f t="shared" si="263"/>
        <v>0</v>
      </c>
      <c r="G265" s="4">
        <f t="shared" si="263"/>
        <v>0</v>
      </c>
      <c r="H265" s="4">
        <f t="shared" si="263"/>
        <v>0</v>
      </c>
      <c r="I265" s="4">
        <f t="shared" si="263"/>
        <v>0</v>
      </c>
      <c r="J265" s="4">
        <f t="shared" si="263"/>
        <v>0</v>
      </c>
      <c r="K265" s="4">
        <f t="shared" si="263"/>
        <v>0</v>
      </c>
      <c r="L265" s="4">
        <f t="shared" si="263"/>
        <v>0</v>
      </c>
      <c r="M265" s="4">
        <f t="shared" si="263"/>
        <v>0</v>
      </c>
      <c r="N265" s="4">
        <f t="shared" si="263"/>
        <v>0</v>
      </c>
      <c r="O265" s="4">
        <f t="shared" si="228"/>
        <v>0</v>
      </c>
      <c r="P265" s="4" t="str">
        <f t="shared" si="229"/>
        <v>#REF!</v>
      </c>
      <c r="Q265" s="4">
        <f t="shared" ref="Q265:Y265" si="264">Q165/$E66</f>
        <v>0</v>
      </c>
      <c r="R265" s="4">
        <f t="shared" si="264"/>
        <v>0</v>
      </c>
      <c r="S265" s="4">
        <f t="shared" si="264"/>
        <v>0</v>
      </c>
      <c r="T265" s="4">
        <f t="shared" si="264"/>
        <v>0</v>
      </c>
      <c r="U265" s="4">
        <f t="shared" si="264"/>
        <v>0</v>
      </c>
      <c r="V265" s="4">
        <f t="shared" si="264"/>
        <v>0</v>
      </c>
      <c r="W265" s="4">
        <f t="shared" si="264"/>
        <v>0</v>
      </c>
      <c r="X265" s="4">
        <f t="shared" si="264"/>
        <v>0.02825304188</v>
      </c>
      <c r="Y265" s="4">
        <f t="shared" si="264"/>
        <v>0.198831934</v>
      </c>
      <c r="Z265" s="4" t="str">
        <f>#REF!/$E66</f>
        <v>#REF!</v>
      </c>
      <c r="AA265" s="4">
        <f t="shared" ref="AA265:CJ265" si="265">AA165/$E66</f>
        <v>0.1119902668</v>
      </c>
      <c r="AB265" s="4">
        <f t="shared" si="265"/>
        <v>0.05257448829</v>
      </c>
      <c r="AC265" s="4">
        <f t="shared" si="265"/>
        <v>0.1717798348</v>
      </c>
      <c r="AD265" s="4">
        <f t="shared" si="265"/>
        <v>0</v>
      </c>
      <c r="AE265" s="4">
        <f t="shared" si="265"/>
        <v>0.04421919352</v>
      </c>
      <c r="AF265" s="4">
        <f t="shared" si="265"/>
        <v>0.2419684991</v>
      </c>
      <c r="AG265" s="4">
        <f t="shared" si="265"/>
        <v>0.002660501757</v>
      </c>
      <c r="AH265" s="4">
        <f t="shared" si="265"/>
        <v>0.1318702144</v>
      </c>
      <c r="AI265" s="4">
        <f t="shared" si="265"/>
        <v>0</v>
      </c>
      <c r="AJ265" s="4">
        <f t="shared" si="265"/>
        <v>0.01089434112</v>
      </c>
      <c r="AK265" s="4">
        <f t="shared" si="265"/>
        <v>0.06495770525</v>
      </c>
      <c r="AL265" s="4">
        <f t="shared" si="265"/>
        <v>0.08467536329</v>
      </c>
      <c r="AM265" s="4">
        <f t="shared" si="265"/>
        <v>0</v>
      </c>
      <c r="AN265" s="4">
        <f t="shared" si="265"/>
        <v>0.04155555067</v>
      </c>
      <c r="AO265" s="4">
        <f t="shared" si="265"/>
        <v>0.01693255979</v>
      </c>
      <c r="AP265" s="4">
        <f t="shared" si="265"/>
        <v>0.01400192444</v>
      </c>
      <c r="AQ265" s="4">
        <f t="shared" si="265"/>
        <v>12.05784</v>
      </c>
      <c r="AR265" s="4">
        <f t="shared" si="265"/>
        <v>0.01488875836</v>
      </c>
      <c r="AS265" s="4">
        <f t="shared" si="265"/>
        <v>0</v>
      </c>
      <c r="AT265" s="4">
        <f t="shared" si="265"/>
        <v>3.266687817</v>
      </c>
      <c r="AU265" s="4">
        <f t="shared" si="265"/>
        <v>0.07639021949</v>
      </c>
      <c r="AV265" s="4">
        <f t="shared" si="265"/>
        <v>0</v>
      </c>
      <c r="AW265" s="4">
        <f t="shared" si="265"/>
        <v>0</v>
      </c>
      <c r="AX265" s="4">
        <f t="shared" si="265"/>
        <v>0.08215621051</v>
      </c>
      <c r="AY265" s="4">
        <f t="shared" si="265"/>
        <v>0.4582491783</v>
      </c>
      <c r="AZ265" s="4">
        <f t="shared" si="265"/>
        <v>0.04465161667</v>
      </c>
      <c r="BA265" s="4">
        <f t="shared" si="265"/>
        <v>0.01917424978</v>
      </c>
      <c r="BB265" s="4">
        <f t="shared" si="265"/>
        <v>0.08646159548</v>
      </c>
      <c r="BC265" s="4">
        <f t="shared" si="265"/>
        <v>0.08054064411</v>
      </c>
      <c r="BD265" s="4">
        <f t="shared" si="265"/>
        <v>0</v>
      </c>
      <c r="BE265" s="4">
        <f t="shared" si="265"/>
        <v>0</v>
      </c>
      <c r="BF265" s="4">
        <f t="shared" si="265"/>
        <v>0</v>
      </c>
      <c r="BG265" s="4">
        <f t="shared" si="265"/>
        <v>0</v>
      </c>
      <c r="BH265" s="4">
        <f t="shared" si="265"/>
        <v>0</v>
      </c>
      <c r="BI265" s="4">
        <f t="shared" si="265"/>
        <v>0</v>
      </c>
      <c r="BJ265" s="4">
        <f t="shared" si="265"/>
        <v>0.001629177778</v>
      </c>
      <c r="BK265" s="4">
        <f t="shared" si="265"/>
        <v>0.028399626</v>
      </c>
      <c r="BL265" s="4">
        <f t="shared" si="265"/>
        <v>0</v>
      </c>
      <c r="BM265" s="4">
        <f t="shared" si="265"/>
        <v>0</v>
      </c>
      <c r="BN265" s="4">
        <f t="shared" si="265"/>
        <v>0</v>
      </c>
      <c r="BO265" s="4">
        <f t="shared" si="265"/>
        <v>0</v>
      </c>
      <c r="BP265" s="4">
        <f t="shared" si="265"/>
        <v>0</v>
      </c>
      <c r="BQ265" s="4">
        <f t="shared" si="265"/>
        <v>0.1698553948</v>
      </c>
      <c r="BR265" s="4">
        <f t="shared" si="265"/>
        <v>0.3184843621</v>
      </c>
      <c r="BS265" s="4">
        <f t="shared" si="265"/>
        <v>0.1956384942</v>
      </c>
      <c r="BT265" s="4">
        <f t="shared" si="265"/>
        <v>0</v>
      </c>
      <c r="BU265" s="4">
        <f t="shared" si="265"/>
        <v>0</v>
      </c>
      <c r="BV265" s="4">
        <f t="shared" si="265"/>
        <v>0</v>
      </c>
      <c r="BW265" s="4">
        <f t="shared" si="265"/>
        <v>0.04240469153</v>
      </c>
      <c r="BX265" s="4">
        <f t="shared" si="265"/>
        <v>0.02934718763</v>
      </c>
      <c r="BY265" s="4">
        <f t="shared" si="265"/>
        <v>0</v>
      </c>
      <c r="BZ265" s="4">
        <f t="shared" si="265"/>
        <v>0.01895123251</v>
      </c>
      <c r="CA265" s="4">
        <f t="shared" si="265"/>
        <v>0</v>
      </c>
      <c r="CB265" s="4">
        <f t="shared" si="265"/>
        <v>0</v>
      </c>
      <c r="CC265" s="4">
        <f t="shared" si="265"/>
        <v>0</v>
      </c>
      <c r="CD265" s="4">
        <f t="shared" si="265"/>
        <v>0</v>
      </c>
      <c r="CE265" s="4">
        <f t="shared" si="265"/>
        <v>0.01689800782</v>
      </c>
      <c r="CF265" s="4">
        <f t="shared" si="265"/>
        <v>0</v>
      </c>
      <c r="CG265" s="4">
        <f t="shared" si="265"/>
        <v>0</v>
      </c>
      <c r="CH265" s="4">
        <f t="shared" si="265"/>
        <v>0</v>
      </c>
      <c r="CI265" s="4">
        <f t="shared" si="265"/>
        <v>0</v>
      </c>
      <c r="CJ265" s="4">
        <f t="shared" si="265"/>
        <v>0</v>
      </c>
    </row>
    <row r="266" ht="15.75" customHeight="1">
      <c r="A266" s="8" t="s">
        <v>61</v>
      </c>
      <c r="B266" s="4" t="s">
        <v>258</v>
      </c>
      <c r="C266" s="4" t="str">
        <f t="shared" ref="C266:CJ266" si="266">C166/$E67</f>
        <v>#DIV/0!</v>
      </c>
      <c r="D266" s="4" t="str">
        <f t="shared" si="266"/>
        <v>#DIV/0!</v>
      </c>
      <c r="E266" s="4" t="str">
        <f t="shared" si="266"/>
        <v>#DIV/0!</v>
      </c>
      <c r="F266" s="4" t="str">
        <f t="shared" si="266"/>
        <v>#DIV/0!</v>
      </c>
      <c r="G266" s="4" t="str">
        <f t="shared" si="266"/>
        <v>#DIV/0!</v>
      </c>
      <c r="H266" s="4" t="str">
        <f t="shared" si="266"/>
        <v>#DIV/0!</v>
      </c>
      <c r="I266" s="4" t="str">
        <f t="shared" si="266"/>
        <v>#DIV/0!</v>
      </c>
      <c r="J266" s="4" t="str">
        <f t="shared" si="266"/>
        <v>#DIV/0!</v>
      </c>
      <c r="K266" s="4" t="str">
        <f t="shared" si="266"/>
        <v>#DIV/0!</v>
      </c>
      <c r="L266" s="4" t="str">
        <f t="shared" si="266"/>
        <v>#DIV/0!</v>
      </c>
      <c r="M266" s="4" t="str">
        <f t="shared" si="266"/>
        <v>#DIV/0!</v>
      </c>
      <c r="N266" s="4" t="str">
        <f t="shared" si="266"/>
        <v>#DIV/0!</v>
      </c>
      <c r="O266" s="4" t="str">
        <f t="shared" si="266"/>
        <v>#DIV/0!</v>
      </c>
      <c r="P266" s="4" t="str">
        <f t="shared" si="266"/>
        <v>#DIV/0!</v>
      </c>
      <c r="Q266" s="4" t="str">
        <f t="shared" si="266"/>
        <v>#DIV/0!</v>
      </c>
      <c r="R266" s="4" t="str">
        <f t="shared" si="266"/>
        <v>#DIV/0!</v>
      </c>
      <c r="S266" s="4" t="str">
        <f t="shared" si="266"/>
        <v>#DIV/0!</v>
      </c>
      <c r="T266" s="4" t="str">
        <f t="shared" si="266"/>
        <v>#DIV/0!</v>
      </c>
      <c r="U266" s="4" t="str">
        <f t="shared" si="266"/>
        <v>#DIV/0!</v>
      </c>
      <c r="V266" s="4" t="str">
        <f t="shared" si="266"/>
        <v>#DIV/0!</v>
      </c>
      <c r="W266" s="4" t="str">
        <f t="shared" si="266"/>
        <v>#DIV/0!</v>
      </c>
      <c r="X266" s="4" t="str">
        <f t="shared" si="266"/>
        <v>#DIV/0!</v>
      </c>
      <c r="Y266" s="4" t="str">
        <f t="shared" si="266"/>
        <v>#DIV/0!</v>
      </c>
      <c r="Z266" s="4" t="str">
        <f t="shared" si="266"/>
        <v>#DIV/0!</v>
      </c>
      <c r="AA266" s="4" t="str">
        <f t="shared" si="266"/>
        <v>#DIV/0!</v>
      </c>
      <c r="AB266" s="4" t="str">
        <f t="shared" si="266"/>
        <v>#DIV/0!</v>
      </c>
      <c r="AC266" s="4" t="str">
        <f t="shared" si="266"/>
        <v>#DIV/0!</v>
      </c>
      <c r="AD266" s="4" t="str">
        <f t="shared" si="266"/>
        <v>#DIV/0!</v>
      </c>
      <c r="AE266" s="4" t="str">
        <f t="shared" si="266"/>
        <v>#DIV/0!</v>
      </c>
      <c r="AF266" s="4" t="str">
        <f t="shared" si="266"/>
        <v>#DIV/0!</v>
      </c>
      <c r="AG266" s="4" t="str">
        <f t="shared" si="266"/>
        <v>#DIV/0!</v>
      </c>
      <c r="AH266" s="4" t="str">
        <f t="shared" si="266"/>
        <v>#DIV/0!</v>
      </c>
      <c r="AI266" s="4" t="str">
        <f t="shared" si="266"/>
        <v>#DIV/0!</v>
      </c>
      <c r="AJ266" s="4" t="str">
        <f t="shared" si="266"/>
        <v>#DIV/0!</v>
      </c>
      <c r="AK266" s="4" t="str">
        <f t="shared" si="266"/>
        <v>#DIV/0!</v>
      </c>
      <c r="AL266" s="4" t="str">
        <f t="shared" si="266"/>
        <v>#DIV/0!</v>
      </c>
      <c r="AM266" s="4" t="str">
        <f t="shared" si="266"/>
        <v>#DIV/0!</v>
      </c>
      <c r="AN266" s="4" t="str">
        <f t="shared" si="266"/>
        <v>#DIV/0!</v>
      </c>
      <c r="AO266" s="4" t="str">
        <f t="shared" si="266"/>
        <v>#DIV/0!</v>
      </c>
      <c r="AP266" s="4" t="str">
        <f t="shared" si="266"/>
        <v>#DIV/0!</v>
      </c>
      <c r="AQ266" s="4" t="str">
        <f t="shared" si="266"/>
        <v>#DIV/0!</v>
      </c>
      <c r="AR266" s="4" t="str">
        <f t="shared" si="266"/>
        <v>#DIV/0!</v>
      </c>
      <c r="AS266" s="4" t="str">
        <f t="shared" si="266"/>
        <v>#DIV/0!</v>
      </c>
      <c r="AT266" s="4" t="str">
        <f t="shared" si="266"/>
        <v>#DIV/0!</v>
      </c>
      <c r="AU266" s="4" t="str">
        <f t="shared" si="266"/>
        <v>#DIV/0!</v>
      </c>
      <c r="AV266" s="4" t="str">
        <f t="shared" si="266"/>
        <v>#DIV/0!</v>
      </c>
      <c r="AW266" s="4" t="str">
        <f t="shared" si="266"/>
        <v>#DIV/0!</v>
      </c>
      <c r="AX266" s="4" t="str">
        <f t="shared" si="266"/>
        <v>#DIV/0!</v>
      </c>
      <c r="AY266" s="4" t="str">
        <f t="shared" si="266"/>
        <v>#DIV/0!</v>
      </c>
      <c r="AZ266" s="4" t="str">
        <f t="shared" si="266"/>
        <v>#DIV/0!</v>
      </c>
      <c r="BA266" s="4" t="str">
        <f t="shared" si="266"/>
        <v>#DIV/0!</v>
      </c>
      <c r="BB266" s="4" t="str">
        <f t="shared" si="266"/>
        <v>#DIV/0!</v>
      </c>
      <c r="BC266" s="4" t="str">
        <f t="shared" si="266"/>
        <v>#DIV/0!</v>
      </c>
      <c r="BD266" s="4" t="str">
        <f t="shared" si="266"/>
        <v>#DIV/0!</v>
      </c>
      <c r="BE266" s="4" t="str">
        <f t="shared" si="266"/>
        <v>#DIV/0!</v>
      </c>
      <c r="BF266" s="4" t="str">
        <f t="shared" si="266"/>
        <v>#DIV/0!</v>
      </c>
      <c r="BG266" s="4" t="str">
        <f t="shared" si="266"/>
        <v>#DIV/0!</v>
      </c>
      <c r="BH266" s="4" t="str">
        <f t="shared" si="266"/>
        <v>#DIV/0!</v>
      </c>
      <c r="BI266" s="4" t="str">
        <f t="shared" si="266"/>
        <v>#DIV/0!</v>
      </c>
      <c r="BJ266" s="4" t="str">
        <f t="shared" si="266"/>
        <v>#DIV/0!</v>
      </c>
      <c r="BK266" s="4" t="str">
        <f t="shared" si="266"/>
        <v>#DIV/0!</v>
      </c>
      <c r="BL266" s="4" t="str">
        <f t="shared" si="266"/>
        <v>#DIV/0!</v>
      </c>
      <c r="BM266" s="4" t="str">
        <f t="shared" si="266"/>
        <v>#DIV/0!</v>
      </c>
      <c r="BN266" s="4" t="str">
        <f t="shared" si="266"/>
        <v>#DIV/0!</v>
      </c>
      <c r="BO266" s="4" t="str">
        <f t="shared" si="266"/>
        <v>#DIV/0!</v>
      </c>
      <c r="BP266" s="4" t="str">
        <f t="shared" si="266"/>
        <v>#DIV/0!</v>
      </c>
      <c r="BQ266" s="4" t="str">
        <f t="shared" si="266"/>
        <v>#DIV/0!</v>
      </c>
      <c r="BR266" s="4" t="str">
        <f t="shared" si="266"/>
        <v>#DIV/0!</v>
      </c>
      <c r="BS266" s="4" t="str">
        <f t="shared" si="266"/>
        <v>#DIV/0!</v>
      </c>
      <c r="BT266" s="4" t="str">
        <f t="shared" si="266"/>
        <v>#DIV/0!</v>
      </c>
      <c r="BU266" s="4" t="str">
        <f t="shared" si="266"/>
        <v>#DIV/0!</v>
      </c>
      <c r="BV266" s="4" t="str">
        <f t="shared" si="266"/>
        <v>#DIV/0!</v>
      </c>
      <c r="BW266" s="4" t="str">
        <f t="shared" si="266"/>
        <v>#DIV/0!</v>
      </c>
      <c r="BX266" s="4" t="str">
        <f t="shared" si="266"/>
        <v>#DIV/0!</v>
      </c>
      <c r="BY266" s="4" t="str">
        <f t="shared" si="266"/>
        <v>#DIV/0!</v>
      </c>
      <c r="BZ266" s="4" t="str">
        <f t="shared" si="266"/>
        <v>#DIV/0!</v>
      </c>
      <c r="CA266" s="4" t="str">
        <f t="shared" si="266"/>
        <v>#DIV/0!</v>
      </c>
      <c r="CB266" s="4" t="str">
        <f t="shared" si="266"/>
        <v>#DIV/0!</v>
      </c>
      <c r="CC266" s="4" t="str">
        <f t="shared" si="266"/>
        <v>#DIV/0!</v>
      </c>
      <c r="CD266" s="4" t="str">
        <f t="shared" si="266"/>
        <v>#DIV/0!</v>
      </c>
      <c r="CE266" s="4" t="str">
        <f t="shared" si="266"/>
        <v>#DIV/0!</v>
      </c>
      <c r="CF266" s="4" t="str">
        <f t="shared" si="266"/>
        <v>#DIV/0!</v>
      </c>
      <c r="CG266" s="4" t="str">
        <f t="shared" si="266"/>
        <v>#DIV/0!</v>
      </c>
      <c r="CH266" s="4" t="str">
        <f t="shared" si="266"/>
        <v>#DIV/0!</v>
      </c>
      <c r="CI266" s="4" t="str">
        <f t="shared" si="266"/>
        <v>#DIV/0!</v>
      </c>
      <c r="CJ266" s="4" t="str">
        <f t="shared" si="266"/>
        <v>#DIV/0!</v>
      </c>
    </row>
    <row r="267" ht="15.75" customHeight="1">
      <c r="A267" s="15"/>
      <c r="B267" s="4" t="s">
        <v>259</v>
      </c>
      <c r="C267" s="4" t="str">
        <f t="shared" ref="C267:CJ267" si="267">C167/$E68</f>
        <v>#DIV/0!</v>
      </c>
      <c r="D267" s="4" t="str">
        <f t="shared" si="267"/>
        <v>#DIV/0!</v>
      </c>
      <c r="E267" s="4" t="str">
        <f t="shared" si="267"/>
        <v>#DIV/0!</v>
      </c>
      <c r="F267" s="4" t="str">
        <f t="shared" si="267"/>
        <v>#DIV/0!</v>
      </c>
      <c r="G267" s="4" t="str">
        <f t="shared" si="267"/>
        <v>#DIV/0!</v>
      </c>
      <c r="H267" s="4" t="str">
        <f t="shared" si="267"/>
        <v>#DIV/0!</v>
      </c>
      <c r="I267" s="4" t="str">
        <f t="shared" si="267"/>
        <v>#DIV/0!</v>
      </c>
      <c r="J267" s="4" t="str">
        <f t="shared" si="267"/>
        <v>#DIV/0!</v>
      </c>
      <c r="K267" s="4" t="str">
        <f t="shared" si="267"/>
        <v>#DIV/0!</v>
      </c>
      <c r="L267" s="4" t="str">
        <f t="shared" si="267"/>
        <v>#DIV/0!</v>
      </c>
      <c r="M267" s="4" t="str">
        <f t="shared" si="267"/>
        <v>#DIV/0!</v>
      </c>
      <c r="N267" s="4" t="str">
        <f t="shared" si="267"/>
        <v>#DIV/0!</v>
      </c>
      <c r="O267" s="4" t="str">
        <f t="shared" si="267"/>
        <v>#DIV/0!</v>
      </c>
      <c r="P267" s="4" t="str">
        <f t="shared" si="267"/>
        <v>#DIV/0!</v>
      </c>
      <c r="Q267" s="4" t="str">
        <f t="shared" si="267"/>
        <v>#DIV/0!</v>
      </c>
      <c r="R267" s="4" t="str">
        <f t="shared" si="267"/>
        <v>#DIV/0!</v>
      </c>
      <c r="S267" s="4" t="str">
        <f t="shared" si="267"/>
        <v>#DIV/0!</v>
      </c>
      <c r="T267" s="4" t="str">
        <f t="shared" si="267"/>
        <v>#DIV/0!</v>
      </c>
      <c r="U267" s="4" t="str">
        <f t="shared" si="267"/>
        <v>#DIV/0!</v>
      </c>
      <c r="V267" s="4" t="str">
        <f t="shared" si="267"/>
        <v>#DIV/0!</v>
      </c>
      <c r="W267" s="4" t="str">
        <f t="shared" si="267"/>
        <v>#DIV/0!</v>
      </c>
      <c r="X267" s="4" t="str">
        <f t="shared" si="267"/>
        <v>#DIV/0!</v>
      </c>
      <c r="Y267" s="4" t="str">
        <f t="shared" si="267"/>
        <v>#DIV/0!</v>
      </c>
      <c r="Z267" s="4" t="str">
        <f t="shared" si="267"/>
        <v>#DIV/0!</v>
      </c>
      <c r="AA267" s="4" t="str">
        <f t="shared" si="267"/>
        <v>#DIV/0!</v>
      </c>
      <c r="AB267" s="4" t="str">
        <f t="shared" si="267"/>
        <v>#DIV/0!</v>
      </c>
      <c r="AC267" s="4" t="str">
        <f t="shared" si="267"/>
        <v>#DIV/0!</v>
      </c>
      <c r="AD267" s="4" t="str">
        <f t="shared" si="267"/>
        <v>#DIV/0!</v>
      </c>
      <c r="AE267" s="4" t="str">
        <f t="shared" si="267"/>
        <v>#DIV/0!</v>
      </c>
      <c r="AF267" s="4" t="str">
        <f t="shared" si="267"/>
        <v>#DIV/0!</v>
      </c>
      <c r="AG267" s="4" t="str">
        <f t="shared" si="267"/>
        <v>#DIV/0!</v>
      </c>
      <c r="AH267" s="4" t="str">
        <f t="shared" si="267"/>
        <v>#DIV/0!</v>
      </c>
      <c r="AI267" s="4" t="str">
        <f t="shared" si="267"/>
        <v>#DIV/0!</v>
      </c>
      <c r="AJ267" s="4" t="str">
        <f t="shared" si="267"/>
        <v>#DIV/0!</v>
      </c>
      <c r="AK267" s="4" t="str">
        <f t="shared" si="267"/>
        <v>#DIV/0!</v>
      </c>
      <c r="AL267" s="4" t="str">
        <f t="shared" si="267"/>
        <v>#DIV/0!</v>
      </c>
      <c r="AM267" s="4" t="str">
        <f t="shared" si="267"/>
        <v>#DIV/0!</v>
      </c>
      <c r="AN267" s="4" t="str">
        <f t="shared" si="267"/>
        <v>#DIV/0!</v>
      </c>
      <c r="AO267" s="4" t="str">
        <f t="shared" si="267"/>
        <v>#DIV/0!</v>
      </c>
      <c r="AP267" s="4" t="str">
        <f t="shared" si="267"/>
        <v>#DIV/0!</v>
      </c>
      <c r="AQ267" s="4" t="str">
        <f t="shared" si="267"/>
        <v>#DIV/0!</v>
      </c>
      <c r="AR267" s="4" t="str">
        <f t="shared" si="267"/>
        <v>#DIV/0!</v>
      </c>
      <c r="AS267" s="4" t="str">
        <f t="shared" si="267"/>
        <v>#DIV/0!</v>
      </c>
      <c r="AT267" s="4" t="str">
        <f t="shared" si="267"/>
        <v>#DIV/0!</v>
      </c>
      <c r="AU267" s="4" t="str">
        <f t="shared" si="267"/>
        <v>#DIV/0!</v>
      </c>
      <c r="AV267" s="4" t="str">
        <f t="shared" si="267"/>
        <v>#DIV/0!</v>
      </c>
      <c r="AW267" s="4" t="str">
        <f t="shared" si="267"/>
        <v>#DIV/0!</v>
      </c>
      <c r="AX267" s="4" t="str">
        <f t="shared" si="267"/>
        <v>#DIV/0!</v>
      </c>
      <c r="AY267" s="4" t="str">
        <f t="shared" si="267"/>
        <v>#DIV/0!</v>
      </c>
      <c r="AZ267" s="4" t="str">
        <f t="shared" si="267"/>
        <v>#DIV/0!</v>
      </c>
      <c r="BA267" s="4" t="str">
        <f t="shared" si="267"/>
        <v>#DIV/0!</v>
      </c>
      <c r="BB267" s="4" t="str">
        <f t="shared" si="267"/>
        <v>#DIV/0!</v>
      </c>
      <c r="BC267" s="4" t="str">
        <f t="shared" si="267"/>
        <v>#DIV/0!</v>
      </c>
      <c r="BD267" s="4" t="str">
        <f t="shared" si="267"/>
        <v>#DIV/0!</v>
      </c>
      <c r="BE267" s="4" t="str">
        <f t="shared" si="267"/>
        <v>#DIV/0!</v>
      </c>
      <c r="BF267" s="4" t="str">
        <f t="shared" si="267"/>
        <v>#DIV/0!</v>
      </c>
      <c r="BG267" s="4" t="str">
        <f t="shared" si="267"/>
        <v>#DIV/0!</v>
      </c>
      <c r="BH267" s="4" t="str">
        <f t="shared" si="267"/>
        <v>#DIV/0!</v>
      </c>
      <c r="BI267" s="4" t="str">
        <f t="shared" si="267"/>
        <v>#DIV/0!</v>
      </c>
      <c r="BJ267" s="4" t="str">
        <f t="shared" si="267"/>
        <v>#DIV/0!</v>
      </c>
      <c r="BK267" s="4" t="str">
        <f t="shared" si="267"/>
        <v>#DIV/0!</v>
      </c>
      <c r="BL267" s="4" t="str">
        <f t="shared" si="267"/>
        <v>#DIV/0!</v>
      </c>
      <c r="BM267" s="4" t="str">
        <f t="shared" si="267"/>
        <v>#DIV/0!</v>
      </c>
      <c r="BN267" s="4" t="str">
        <f t="shared" si="267"/>
        <v>#DIV/0!</v>
      </c>
      <c r="BO267" s="4" t="str">
        <f t="shared" si="267"/>
        <v>#DIV/0!</v>
      </c>
      <c r="BP267" s="4" t="str">
        <f t="shared" si="267"/>
        <v>#DIV/0!</v>
      </c>
      <c r="BQ267" s="4" t="str">
        <f t="shared" si="267"/>
        <v>#DIV/0!</v>
      </c>
      <c r="BR267" s="4" t="str">
        <f t="shared" si="267"/>
        <v>#DIV/0!</v>
      </c>
      <c r="BS267" s="4" t="str">
        <f t="shared" si="267"/>
        <v>#DIV/0!</v>
      </c>
      <c r="BT267" s="4" t="str">
        <f t="shared" si="267"/>
        <v>#DIV/0!</v>
      </c>
      <c r="BU267" s="4" t="str">
        <f t="shared" si="267"/>
        <v>#DIV/0!</v>
      </c>
      <c r="BV267" s="4" t="str">
        <f t="shared" si="267"/>
        <v>#DIV/0!</v>
      </c>
      <c r="BW267" s="4" t="str">
        <f t="shared" si="267"/>
        <v>#DIV/0!</v>
      </c>
      <c r="BX267" s="4" t="str">
        <f t="shared" si="267"/>
        <v>#DIV/0!</v>
      </c>
      <c r="BY267" s="4" t="str">
        <f t="shared" si="267"/>
        <v>#DIV/0!</v>
      </c>
      <c r="BZ267" s="4" t="str">
        <f t="shared" si="267"/>
        <v>#DIV/0!</v>
      </c>
      <c r="CA267" s="4" t="str">
        <f t="shared" si="267"/>
        <v>#DIV/0!</v>
      </c>
      <c r="CB267" s="4" t="str">
        <f t="shared" si="267"/>
        <v>#DIV/0!</v>
      </c>
      <c r="CC267" s="4" t="str">
        <f t="shared" si="267"/>
        <v>#DIV/0!</v>
      </c>
      <c r="CD267" s="4" t="str">
        <f t="shared" si="267"/>
        <v>#DIV/0!</v>
      </c>
      <c r="CE267" s="4" t="str">
        <f t="shared" si="267"/>
        <v>#DIV/0!</v>
      </c>
      <c r="CF267" s="4" t="str">
        <f t="shared" si="267"/>
        <v>#DIV/0!</v>
      </c>
      <c r="CG267" s="4" t="str">
        <f t="shared" si="267"/>
        <v>#DIV/0!</v>
      </c>
      <c r="CH267" s="4" t="str">
        <f t="shared" si="267"/>
        <v>#DIV/0!</v>
      </c>
      <c r="CI267" s="4" t="str">
        <f t="shared" si="267"/>
        <v>#DIV/0!</v>
      </c>
      <c r="CJ267" s="4" t="str">
        <f t="shared" si="267"/>
        <v>#DIV/0!</v>
      </c>
    </row>
    <row r="268" ht="15.75" customHeight="1">
      <c r="A268" s="15"/>
      <c r="B268" s="4" t="s">
        <v>260</v>
      </c>
      <c r="C268" s="4" t="str">
        <f t="shared" ref="C268:CJ268" si="268">C168/$E69</f>
        <v>#DIV/0!</v>
      </c>
      <c r="D268" s="4" t="str">
        <f t="shared" si="268"/>
        <v>#DIV/0!</v>
      </c>
      <c r="E268" s="4" t="str">
        <f t="shared" si="268"/>
        <v>#DIV/0!</v>
      </c>
      <c r="F268" s="4" t="str">
        <f t="shared" si="268"/>
        <v>#DIV/0!</v>
      </c>
      <c r="G268" s="4" t="str">
        <f t="shared" si="268"/>
        <v>#DIV/0!</v>
      </c>
      <c r="H268" s="4" t="str">
        <f t="shared" si="268"/>
        <v>#DIV/0!</v>
      </c>
      <c r="I268" s="4" t="str">
        <f t="shared" si="268"/>
        <v>#DIV/0!</v>
      </c>
      <c r="J268" s="4" t="str">
        <f t="shared" si="268"/>
        <v>#DIV/0!</v>
      </c>
      <c r="K268" s="4" t="str">
        <f t="shared" si="268"/>
        <v>#DIV/0!</v>
      </c>
      <c r="L268" s="4" t="str">
        <f t="shared" si="268"/>
        <v>#DIV/0!</v>
      </c>
      <c r="M268" s="4" t="str">
        <f t="shared" si="268"/>
        <v>#DIV/0!</v>
      </c>
      <c r="N268" s="4" t="str">
        <f t="shared" si="268"/>
        <v>#DIV/0!</v>
      </c>
      <c r="O268" s="4" t="str">
        <f t="shared" si="268"/>
        <v>#DIV/0!</v>
      </c>
      <c r="P268" s="4" t="str">
        <f t="shared" si="268"/>
        <v>#DIV/0!</v>
      </c>
      <c r="Q268" s="4" t="str">
        <f t="shared" si="268"/>
        <v>#DIV/0!</v>
      </c>
      <c r="R268" s="4" t="str">
        <f t="shared" si="268"/>
        <v>#DIV/0!</v>
      </c>
      <c r="S268" s="4" t="str">
        <f t="shared" si="268"/>
        <v>#DIV/0!</v>
      </c>
      <c r="T268" s="4" t="str">
        <f t="shared" si="268"/>
        <v>#DIV/0!</v>
      </c>
      <c r="U268" s="4" t="str">
        <f t="shared" si="268"/>
        <v>#DIV/0!</v>
      </c>
      <c r="V268" s="4" t="str">
        <f t="shared" si="268"/>
        <v>#DIV/0!</v>
      </c>
      <c r="W268" s="4" t="str">
        <f t="shared" si="268"/>
        <v>#DIV/0!</v>
      </c>
      <c r="X268" s="4" t="str">
        <f t="shared" si="268"/>
        <v>#DIV/0!</v>
      </c>
      <c r="Y268" s="4" t="str">
        <f t="shared" si="268"/>
        <v>#DIV/0!</v>
      </c>
      <c r="Z268" s="4" t="str">
        <f t="shared" si="268"/>
        <v>#DIV/0!</v>
      </c>
      <c r="AA268" s="4" t="str">
        <f t="shared" si="268"/>
        <v>#DIV/0!</v>
      </c>
      <c r="AB268" s="4" t="str">
        <f t="shared" si="268"/>
        <v>#DIV/0!</v>
      </c>
      <c r="AC268" s="4" t="str">
        <f t="shared" si="268"/>
        <v>#DIV/0!</v>
      </c>
      <c r="AD268" s="4" t="str">
        <f t="shared" si="268"/>
        <v>#DIV/0!</v>
      </c>
      <c r="AE268" s="4" t="str">
        <f t="shared" si="268"/>
        <v>#DIV/0!</v>
      </c>
      <c r="AF268" s="4" t="str">
        <f t="shared" si="268"/>
        <v>#DIV/0!</v>
      </c>
      <c r="AG268" s="4" t="str">
        <f t="shared" si="268"/>
        <v>#DIV/0!</v>
      </c>
      <c r="AH268" s="4" t="str">
        <f t="shared" si="268"/>
        <v>#DIV/0!</v>
      </c>
      <c r="AI268" s="4" t="str">
        <f t="shared" si="268"/>
        <v>#DIV/0!</v>
      </c>
      <c r="AJ268" s="4" t="str">
        <f t="shared" si="268"/>
        <v>#DIV/0!</v>
      </c>
      <c r="AK268" s="4" t="str">
        <f t="shared" si="268"/>
        <v>#DIV/0!</v>
      </c>
      <c r="AL268" s="4" t="str">
        <f t="shared" si="268"/>
        <v>#DIV/0!</v>
      </c>
      <c r="AM268" s="4" t="str">
        <f t="shared" si="268"/>
        <v>#DIV/0!</v>
      </c>
      <c r="AN268" s="4" t="str">
        <f t="shared" si="268"/>
        <v>#DIV/0!</v>
      </c>
      <c r="AO268" s="4" t="str">
        <f t="shared" si="268"/>
        <v>#DIV/0!</v>
      </c>
      <c r="AP268" s="4" t="str">
        <f t="shared" si="268"/>
        <v>#DIV/0!</v>
      </c>
      <c r="AQ268" s="4" t="str">
        <f t="shared" si="268"/>
        <v>#DIV/0!</v>
      </c>
      <c r="AR268" s="4" t="str">
        <f t="shared" si="268"/>
        <v>#DIV/0!</v>
      </c>
      <c r="AS268" s="4" t="str">
        <f t="shared" si="268"/>
        <v>#DIV/0!</v>
      </c>
      <c r="AT268" s="4" t="str">
        <f t="shared" si="268"/>
        <v>#DIV/0!</v>
      </c>
      <c r="AU268" s="4" t="str">
        <f t="shared" si="268"/>
        <v>#DIV/0!</v>
      </c>
      <c r="AV268" s="4" t="str">
        <f t="shared" si="268"/>
        <v>#DIV/0!</v>
      </c>
      <c r="AW268" s="4" t="str">
        <f t="shared" si="268"/>
        <v>#DIV/0!</v>
      </c>
      <c r="AX268" s="4" t="str">
        <f t="shared" si="268"/>
        <v>#DIV/0!</v>
      </c>
      <c r="AY268" s="4" t="str">
        <f t="shared" si="268"/>
        <v>#DIV/0!</v>
      </c>
      <c r="AZ268" s="4" t="str">
        <f t="shared" si="268"/>
        <v>#DIV/0!</v>
      </c>
      <c r="BA268" s="4" t="str">
        <f t="shared" si="268"/>
        <v>#DIV/0!</v>
      </c>
      <c r="BB268" s="4" t="str">
        <f t="shared" si="268"/>
        <v>#DIV/0!</v>
      </c>
      <c r="BC268" s="4" t="str">
        <f t="shared" si="268"/>
        <v>#DIV/0!</v>
      </c>
      <c r="BD268" s="4" t="str">
        <f t="shared" si="268"/>
        <v>#DIV/0!</v>
      </c>
      <c r="BE268" s="4" t="str">
        <f t="shared" si="268"/>
        <v>#DIV/0!</v>
      </c>
      <c r="BF268" s="4" t="str">
        <f t="shared" si="268"/>
        <v>#DIV/0!</v>
      </c>
      <c r="BG268" s="4" t="str">
        <f t="shared" si="268"/>
        <v>#DIV/0!</v>
      </c>
      <c r="BH268" s="4" t="str">
        <f t="shared" si="268"/>
        <v>#DIV/0!</v>
      </c>
      <c r="BI268" s="4" t="str">
        <f t="shared" si="268"/>
        <v>#DIV/0!</v>
      </c>
      <c r="BJ268" s="4" t="str">
        <f t="shared" si="268"/>
        <v>#DIV/0!</v>
      </c>
      <c r="BK268" s="4" t="str">
        <f t="shared" si="268"/>
        <v>#DIV/0!</v>
      </c>
      <c r="BL268" s="4" t="str">
        <f t="shared" si="268"/>
        <v>#DIV/0!</v>
      </c>
      <c r="BM268" s="4" t="str">
        <f t="shared" si="268"/>
        <v>#DIV/0!</v>
      </c>
      <c r="BN268" s="4" t="str">
        <f t="shared" si="268"/>
        <v>#DIV/0!</v>
      </c>
      <c r="BO268" s="4" t="str">
        <f t="shared" si="268"/>
        <v>#DIV/0!</v>
      </c>
      <c r="BP268" s="4" t="str">
        <f t="shared" si="268"/>
        <v>#DIV/0!</v>
      </c>
      <c r="BQ268" s="4" t="str">
        <f t="shared" si="268"/>
        <v>#DIV/0!</v>
      </c>
      <c r="BR268" s="4" t="str">
        <f t="shared" si="268"/>
        <v>#DIV/0!</v>
      </c>
      <c r="BS268" s="4" t="str">
        <f t="shared" si="268"/>
        <v>#DIV/0!</v>
      </c>
      <c r="BT268" s="4" t="str">
        <f t="shared" si="268"/>
        <v>#DIV/0!</v>
      </c>
      <c r="BU268" s="4" t="str">
        <f t="shared" si="268"/>
        <v>#DIV/0!</v>
      </c>
      <c r="BV268" s="4" t="str">
        <f t="shared" si="268"/>
        <v>#DIV/0!</v>
      </c>
      <c r="BW268" s="4" t="str">
        <f t="shared" si="268"/>
        <v>#DIV/0!</v>
      </c>
      <c r="BX268" s="4" t="str">
        <f t="shared" si="268"/>
        <v>#DIV/0!</v>
      </c>
      <c r="BY268" s="4" t="str">
        <f t="shared" si="268"/>
        <v>#DIV/0!</v>
      </c>
      <c r="BZ268" s="4" t="str">
        <f t="shared" si="268"/>
        <v>#DIV/0!</v>
      </c>
      <c r="CA268" s="4" t="str">
        <f t="shared" si="268"/>
        <v>#DIV/0!</v>
      </c>
      <c r="CB268" s="4" t="str">
        <f t="shared" si="268"/>
        <v>#DIV/0!</v>
      </c>
      <c r="CC268" s="4" t="str">
        <f t="shared" si="268"/>
        <v>#DIV/0!</v>
      </c>
      <c r="CD268" s="4" t="str">
        <f t="shared" si="268"/>
        <v>#DIV/0!</v>
      </c>
      <c r="CE268" s="4" t="str">
        <f t="shared" si="268"/>
        <v>#DIV/0!</v>
      </c>
      <c r="CF268" s="4" t="str">
        <f t="shared" si="268"/>
        <v>#DIV/0!</v>
      </c>
      <c r="CG268" s="4" t="str">
        <f t="shared" si="268"/>
        <v>#DIV/0!</v>
      </c>
      <c r="CH268" s="4" t="str">
        <f t="shared" si="268"/>
        <v>#DIV/0!</v>
      </c>
      <c r="CI268" s="4" t="str">
        <f t="shared" si="268"/>
        <v>#DIV/0!</v>
      </c>
      <c r="CJ268" s="4" t="str">
        <f t="shared" si="268"/>
        <v>#DIV/0!</v>
      </c>
    </row>
    <row r="269" ht="15.75" customHeight="1">
      <c r="A269" s="15"/>
      <c r="B269" s="4" t="s">
        <v>261</v>
      </c>
      <c r="C269" s="4" t="str">
        <f t="shared" ref="C269:CJ269" si="269">C169/$E70</f>
        <v>#DIV/0!</v>
      </c>
      <c r="D269" s="4" t="str">
        <f t="shared" si="269"/>
        <v>#DIV/0!</v>
      </c>
      <c r="E269" s="4" t="str">
        <f t="shared" si="269"/>
        <v>#DIV/0!</v>
      </c>
      <c r="F269" s="4" t="str">
        <f t="shared" si="269"/>
        <v>#DIV/0!</v>
      </c>
      <c r="G269" s="4" t="str">
        <f t="shared" si="269"/>
        <v>#DIV/0!</v>
      </c>
      <c r="H269" s="4" t="str">
        <f t="shared" si="269"/>
        <v>#DIV/0!</v>
      </c>
      <c r="I269" s="4" t="str">
        <f t="shared" si="269"/>
        <v>#DIV/0!</v>
      </c>
      <c r="J269" s="4" t="str">
        <f t="shared" si="269"/>
        <v>#DIV/0!</v>
      </c>
      <c r="K269" s="4" t="str">
        <f t="shared" si="269"/>
        <v>#DIV/0!</v>
      </c>
      <c r="L269" s="4" t="str">
        <f t="shared" si="269"/>
        <v>#DIV/0!</v>
      </c>
      <c r="M269" s="4" t="str">
        <f t="shared" si="269"/>
        <v>#DIV/0!</v>
      </c>
      <c r="N269" s="4" t="str">
        <f t="shared" si="269"/>
        <v>#DIV/0!</v>
      </c>
      <c r="O269" s="4" t="str">
        <f t="shared" si="269"/>
        <v>#DIV/0!</v>
      </c>
      <c r="P269" s="4" t="str">
        <f t="shared" si="269"/>
        <v>#DIV/0!</v>
      </c>
      <c r="Q269" s="4" t="str">
        <f t="shared" si="269"/>
        <v>#DIV/0!</v>
      </c>
      <c r="R269" s="4" t="str">
        <f t="shared" si="269"/>
        <v>#DIV/0!</v>
      </c>
      <c r="S269" s="4" t="str">
        <f t="shared" si="269"/>
        <v>#DIV/0!</v>
      </c>
      <c r="T269" s="4" t="str">
        <f t="shared" si="269"/>
        <v>#DIV/0!</v>
      </c>
      <c r="U269" s="4" t="str">
        <f t="shared" si="269"/>
        <v>#DIV/0!</v>
      </c>
      <c r="V269" s="4" t="str">
        <f t="shared" si="269"/>
        <v>#DIV/0!</v>
      </c>
      <c r="W269" s="4" t="str">
        <f t="shared" si="269"/>
        <v>#DIV/0!</v>
      </c>
      <c r="X269" s="4" t="str">
        <f t="shared" si="269"/>
        <v>#DIV/0!</v>
      </c>
      <c r="Y269" s="4" t="str">
        <f t="shared" si="269"/>
        <v>#DIV/0!</v>
      </c>
      <c r="Z269" s="4" t="str">
        <f t="shared" si="269"/>
        <v>#DIV/0!</v>
      </c>
      <c r="AA269" s="4" t="str">
        <f t="shared" si="269"/>
        <v>#DIV/0!</v>
      </c>
      <c r="AB269" s="4" t="str">
        <f t="shared" si="269"/>
        <v>#DIV/0!</v>
      </c>
      <c r="AC269" s="4" t="str">
        <f t="shared" si="269"/>
        <v>#DIV/0!</v>
      </c>
      <c r="AD269" s="4" t="str">
        <f t="shared" si="269"/>
        <v>#DIV/0!</v>
      </c>
      <c r="AE269" s="4" t="str">
        <f t="shared" si="269"/>
        <v>#DIV/0!</v>
      </c>
      <c r="AF269" s="4" t="str">
        <f t="shared" si="269"/>
        <v>#DIV/0!</v>
      </c>
      <c r="AG269" s="4" t="str">
        <f t="shared" si="269"/>
        <v>#DIV/0!</v>
      </c>
      <c r="AH269" s="4" t="str">
        <f t="shared" si="269"/>
        <v>#DIV/0!</v>
      </c>
      <c r="AI269" s="4" t="str">
        <f t="shared" si="269"/>
        <v>#DIV/0!</v>
      </c>
      <c r="AJ269" s="4" t="str">
        <f t="shared" si="269"/>
        <v>#DIV/0!</v>
      </c>
      <c r="AK269" s="4" t="str">
        <f t="shared" si="269"/>
        <v>#DIV/0!</v>
      </c>
      <c r="AL269" s="4" t="str">
        <f t="shared" si="269"/>
        <v>#DIV/0!</v>
      </c>
      <c r="AM269" s="4" t="str">
        <f t="shared" si="269"/>
        <v>#DIV/0!</v>
      </c>
      <c r="AN269" s="4" t="str">
        <f t="shared" si="269"/>
        <v>#DIV/0!</v>
      </c>
      <c r="AO269" s="4" t="str">
        <f t="shared" si="269"/>
        <v>#DIV/0!</v>
      </c>
      <c r="AP269" s="4" t="str">
        <f t="shared" si="269"/>
        <v>#DIV/0!</v>
      </c>
      <c r="AQ269" s="4" t="str">
        <f t="shared" si="269"/>
        <v>#DIV/0!</v>
      </c>
      <c r="AR269" s="4" t="str">
        <f t="shared" si="269"/>
        <v>#DIV/0!</v>
      </c>
      <c r="AS269" s="4" t="str">
        <f t="shared" si="269"/>
        <v>#DIV/0!</v>
      </c>
      <c r="AT269" s="4" t="str">
        <f t="shared" si="269"/>
        <v>#DIV/0!</v>
      </c>
      <c r="AU269" s="4" t="str">
        <f t="shared" si="269"/>
        <v>#DIV/0!</v>
      </c>
      <c r="AV269" s="4" t="str">
        <f t="shared" si="269"/>
        <v>#DIV/0!</v>
      </c>
      <c r="AW269" s="4" t="str">
        <f t="shared" si="269"/>
        <v>#DIV/0!</v>
      </c>
      <c r="AX269" s="4" t="str">
        <f t="shared" si="269"/>
        <v>#DIV/0!</v>
      </c>
      <c r="AY269" s="4" t="str">
        <f t="shared" si="269"/>
        <v>#DIV/0!</v>
      </c>
      <c r="AZ269" s="4" t="str">
        <f t="shared" si="269"/>
        <v>#DIV/0!</v>
      </c>
      <c r="BA269" s="4" t="str">
        <f t="shared" si="269"/>
        <v>#DIV/0!</v>
      </c>
      <c r="BB269" s="4" t="str">
        <f t="shared" si="269"/>
        <v>#DIV/0!</v>
      </c>
      <c r="BC269" s="4" t="str">
        <f t="shared" si="269"/>
        <v>#DIV/0!</v>
      </c>
      <c r="BD269" s="4" t="str">
        <f t="shared" si="269"/>
        <v>#DIV/0!</v>
      </c>
      <c r="BE269" s="4" t="str">
        <f t="shared" si="269"/>
        <v>#DIV/0!</v>
      </c>
      <c r="BF269" s="4" t="str">
        <f t="shared" si="269"/>
        <v>#DIV/0!</v>
      </c>
      <c r="BG269" s="4" t="str">
        <f t="shared" si="269"/>
        <v>#DIV/0!</v>
      </c>
      <c r="BH269" s="4" t="str">
        <f t="shared" si="269"/>
        <v>#DIV/0!</v>
      </c>
      <c r="BI269" s="4" t="str">
        <f t="shared" si="269"/>
        <v>#DIV/0!</v>
      </c>
      <c r="BJ269" s="4" t="str">
        <f t="shared" si="269"/>
        <v>#DIV/0!</v>
      </c>
      <c r="BK269" s="4" t="str">
        <f t="shared" si="269"/>
        <v>#DIV/0!</v>
      </c>
      <c r="BL269" s="4" t="str">
        <f t="shared" si="269"/>
        <v>#DIV/0!</v>
      </c>
      <c r="BM269" s="4" t="str">
        <f t="shared" si="269"/>
        <v>#DIV/0!</v>
      </c>
      <c r="BN269" s="4" t="str">
        <f t="shared" si="269"/>
        <v>#DIV/0!</v>
      </c>
      <c r="BO269" s="4" t="str">
        <f t="shared" si="269"/>
        <v>#DIV/0!</v>
      </c>
      <c r="BP269" s="4" t="str">
        <f t="shared" si="269"/>
        <v>#DIV/0!</v>
      </c>
      <c r="BQ269" s="4" t="str">
        <f t="shared" si="269"/>
        <v>#DIV/0!</v>
      </c>
      <c r="BR269" s="4" t="str">
        <f t="shared" si="269"/>
        <v>#DIV/0!</v>
      </c>
      <c r="BS269" s="4" t="str">
        <f t="shared" si="269"/>
        <v>#DIV/0!</v>
      </c>
      <c r="BT269" s="4" t="str">
        <f t="shared" si="269"/>
        <v>#DIV/0!</v>
      </c>
      <c r="BU269" s="4" t="str">
        <f t="shared" si="269"/>
        <v>#DIV/0!</v>
      </c>
      <c r="BV269" s="4" t="str">
        <f t="shared" si="269"/>
        <v>#DIV/0!</v>
      </c>
      <c r="BW269" s="4" t="str">
        <f t="shared" si="269"/>
        <v>#DIV/0!</v>
      </c>
      <c r="BX269" s="4" t="str">
        <f t="shared" si="269"/>
        <v>#DIV/0!</v>
      </c>
      <c r="BY269" s="4" t="str">
        <f t="shared" si="269"/>
        <v>#DIV/0!</v>
      </c>
      <c r="BZ269" s="4" t="str">
        <f t="shared" si="269"/>
        <v>#DIV/0!</v>
      </c>
      <c r="CA269" s="4" t="str">
        <f t="shared" si="269"/>
        <v>#DIV/0!</v>
      </c>
      <c r="CB269" s="4" t="str">
        <f t="shared" si="269"/>
        <v>#DIV/0!</v>
      </c>
      <c r="CC269" s="4" t="str">
        <f t="shared" si="269"/>
        <v>#DIV/0!</v>
      </c>
      <c r="CD269" s="4" t="str">
        <f t="shared" si="269"/>
        <v>#DIV/0!</v>
      </c>
      <c r="CE269" s="4" t="str">
        <f t="shared" si="269"/>
        <v>#DIV/0!</v>
      </c>
      <c r="CF269" s="4" t="str">
        <f t="shared" si="269"/>
        <v>#DIV/0!</v>
      </c>
      <c r="CG269" s="4" t="str">
        <f t="shared" si="269"/>
        <v>#DIV/0!</v>
      </c>
      <c r="CH269" s="4" t="str">
        <f t="shared" si="269"/>
        <v>#DIV/0!</v>
      </c>
      <c r="CI269" s="4" t="str">
        <f t="shared" si="269"/>
        <v>#DIV/0!</v>
      </c>
      <c r="CJ269" s="4" t="str">
        <f t="shared" si="269"/>
        <v>#DIV/0!</v>
      </c>
    </row>
    <row r="270" ht="15.75" customHeight="1">
      <c r="A270" s="15"/>
      <c r="B270" s="4" t="s">
        <v>262</v>
      </c>
      <c r="C270" s="4" t="str">
        <f t="shared" ref="C270:CJ270" si="270">C170/$E71</f>
        <v>#DIV/0!</v>
      </c>
      <c r="D270" s="4" t="str">
        <f t="shared" si="270"/>
        <v>#DIV/0!</v>
      </c>
      <c r="E270" s="4" t="str">
        <f t="shared" si="270"/>
        <v>#DIV/0!</v>
      </c>
      <c r="F270" s="4" t="str">
        <f t="shared" si="270"/>
        <v>#DIV/0!</v>
      </c>
      <c r="G270" s="4" t="str">
        <f t="shared" si="270"/>
        <v>#DIV/0!</v>
      </c>
      <c r="H270" s="4" t="str">
        <f t="shared" si="270"/>
        <v>#DIV/0!</v>
      </c>
      <c r="I270" s="4" t="str">
        <f t="shared" si="270"/>
        <v>#DIV/0!</v>
      </c>
      <c r="J270" s="4" t="str">
        <f t="shared" si="270"/>
        <v>#DIV/0!</v>
      </c>
      <c r="K270" s="4" t="str">
        <f t="shared" si="270"/>
        <v>#DIV/0!</v>
      </c>
      <c r="L270" s="4" t="str">
        <f t="shared" si="270"/>
        <v>#DIV/0!</v>
      </c>
      <c r="M270" s="4" t="str">
        <f t="shared" si="270"/>
        <v>#DIV/0!</v>
      </c>
      <c r="N270" s="4" t="str">
        <f t="shared" si="270"/>
        <v>#DIV/0!</v>
      </c>
      <c r="O270" s="4" t="str">
        <f t="shared" si="270"/>
        <v>#DIV/0!</v>
      </c>
      <c r="P270" s="4" t="str">
        <f t="shared" si="270"/>
        <v>#DIV/0!</v>
      </c>
      <c r="Q270" s="4" t="str">
        <f t="shared" si="270"/>
        <v>#DIV/0!</v>
      </c>
      <c r="R270" s="4" t="str">
        <f t="shared" si="270"/>
        <v>#DIV/0!</v>
      </c>
      <c r="S270" s="4" t="str">
        <f t="shared" si="270"/>
        <v>#DIV/0!</v>
      </c>
      <c r="T270" s="4" t="str">
        <f t="shared" si="270"/>
        <v>#DIV/0!</v>
      </c>
      <c r="U270" s="4" t="str">
        <f t="shared" si="270"/>
        <v>#DIV/0!</v>
      </c>
      <c r="V270" s="4" t="str">
        <f t="shared" si="270"/>
        <v>#DIV/0!</v>
      </c>
      <c r="W270" s="4" t="str">
        <f t="shared" si="270"/>
        <v>#DIV/0!</v>
      </c>
      <c r="X270" s="4" t="str">
        <f t="shared" si="270"/>
        <v>#DIV/0!</v>
      </c>
      <c r="Y270" s="4" t="str">
        <f t="shared" si="270"/>
        <v>#DIV/0!</v>
      </c>
      <c r="Z270" s="4" t="str">
        <f t="shared" si="270"/>
        <v>#DIV/0!</v>
      </c>
      <c r="AA270" s="4" t="str">
        <f t="shared" si="270"/>
        <v>#DIV/0!</v>
      </c>
      <c r="AB270" s="4" t="str">
        <f t="shared" si="270"/>
        <v>#DIV/0!</v>
      </c>
      <c r="AC270" s="4" t="str">
        <f t="shared" si="270"/>
        <v>#DIV/0!</v>
      </c>
      <c r="AD270" s="4" t="str">
        <f t="shared" si="270"/>
        <v>#DIV/0!</v>
      </c>
      <c r="AE270" s="4" t="str">
        <f t="shared" si="270"/>
        <v>#DIV/0!</v>
      </c>
      <c r="AF270" s="4" t="str">
        <f t="shared" si="270"/>
        <v>#DIV/0!</v>
      </c>
      <c r="AG270" s="4" t="str">
        <f t="shared" si="270"/>
        <v>#DIV/0!</v>
      </c>
      <c r="AH270" s="4" t="str">
        <f t="shared" si="270"/>
        <v>#DIV/0!</v>
      </c>
      <c r="AI270" s="4" t="str">
        <f t="shared" si="270"/>
        <v>#DIV/0!</v>
      </c>
      <c r="AJ270" s="4" t="str">
        <f t="shared" si="270"/>
        <v>#DIV/0!</v>
      </c>
      <c r="AK270" s="4" t="str">
        <f t="shared" si="270"/>
        <v>#DIV/0!</v>
      </c>
      <c r="AL270" s="4" t="str">
        <f t="shared" si="270"/>
        <v>#DIV/0!</v>
      </c>
      <c r="AM270" s="4" t="str">
        <f t="shared" si="270"/>
        <v>#DIV/0!</v>
      </c>
      <c r="AN270" s="4" t="str">
        <f t="shared" si="270"/>
        <v>#DIV/0!</v>
      </c>
      <c r="AO270" s="4" t="str">
        <f t="shared" si="270"/>
        <v>#DIV/0!</v>
      </c>
      <c r="AP270" s="4" t="str">
        <f t="shared" si="270"/>
        <v>#DIV/0!</v>
      </c>
      <c r="AQ270" s="4" t="str">
        <f t="shared" si="270"/>
        <v>#DIV/0!</v>
      </c>
      <c r="AR270" s="4" t="str">
        <f t="shared" si="270"/>
        <v>#DIV/0!</v>
      </c>
      <c r="AS270" s="4" t="str">
        <f t="shared" si="270"/>
        <v>#DIV/0!</v>
      </c>
      <c r="AT270" s="4" t="str">
        <f t="shared" si="270"/>
        <v>#DIV/0!</v>
      </c>
      <c r="AU270" s="4" t="str">
        <f t="shared" si="270"/>
        <v>#DIV/0!</v>
      </c>
      <c r="AV270" s="4" t="str">
        <f t="shared" si="270"/>
        <v>#DIV/0!</v>
      </c>
      <c r="AW270" s="4" t="str">
        <f t="shared" si="270"/>
        <v>#DIV/0!</v>
      </c>
      <c r="AX270" s="4" t="str">
        <f t="shared" si="270"/>
        <v>#DIV/0!</v>
      </c>
      <c r="AY270" s="4" t="str">
        <f t="shared" si="270"/>
        <v>#DIV/0!</v>
      </c>
      <c r="AZ270" s="4" t="str">
        <f t="shared" si="270"/>
        <v>#DIV/0!</v>
      </c>
      <c r="BA270" s="4" t="str">
        <f t="shared" si="270"/>
        <v>#DIV/0!</v>
      </c>
      <c r="BB270" s="4" t="str">
        <f t="shared" si="270"/>
        <v>#DIV/0!</v>
      </c>
      <c r="BC270" s="4" t="str">
        <f t="shared" si="270"/>
        <v>#DIV/0!</v>
      </c>
      <c r="BD270" s="4" t="str">
        <f t="shared" si="270"/>
        <v>#DIV/0!</v>
      </c>
      <c r="BE270" s="4" t="str">
        <f t="shared" si="270"/>
        <v>#DIV/0!</v>
      </c>
      <c r="BF270" s="4" t="str">
        <f t="shared" si="270"/>
        <v>#DIV/0!</v>
      </c>
      <c r="BG270" s="4" t="str">
        <f t="shared" si="270"/>
        <v>#DIV/0!</v>
      </c>
      <c r="BH270" s="4" t="str">
        <f t="shared" si="270"/>
        <v>#DIV/0!</v>
      </c>
      <c r="BI270" s="4" t="str">
        <f t="shared" si="270"/>
        <v>#DIV/0!</v>
      </c>
      <c r="BJ270" s="4" t="str">
        <f t="shared" si="270"/>
        <v>#DIV/0!</v>
      </c>
      <c r="BK270" s="4" t="str">
        <f t="shared" si="270"/>
        <v>#DIV/0!</v>
      </c>
      <c r="BL270" s="4" t="str">
        <f t="shared" si="270"/>
        <v>#DIV/0!</v>
      </c>
      <c r="BM270" s="4" t="str">
        <f t="shared" si="270"/>
        <v>#DIV/0!</v>
      </c>
      <c r="BN270" s="4" t="str">
        <f t="shared" si="270"/>
        <v>#DIV/0!</v>
      </c>
      <c r="BO270" s="4" t="str">
        <f t="shared" si="270"/>
        <v>#DIV/0!</v>
      </c>
      <c r="BP270" s="4" t="str">
        <f t="shared" si="270"/>
        <v>#DIV/0!</v>
      </c>
      <c r="BQ270" s="4" t="str">
        <f t="shared" si="270"/>
        <v>#DIV/0!</v>
      </c>
      <c r="BR270" s="4" t="str">
        <f t="shared" si="270"/>
        <v>#DIV/0!</v>
      </c>
      <c r="BS270" s="4" t="str">
        <f t="shared" si="270"/>
        <v>#DIV/0!</v>
      </c>
      <c r="BT270" s="4" t="str">
        <f t="shared" si="270"/>
        <v>#DIV/0!</v>
      </c>
      <c r="BU270" s="4" t="str">
        <f t="shared" si="270"/>
        <v>#DIV/0!</v>
      </c>
      <c r="BV270" s="4" t="str">
        <f t="shared" si="270"/>
        <v>#DIV/0!</v>
      </c>
      <c r="BW270" s="4" t="str">
        <f t="shared" si="270"/>
        <v>#DIV/0!</v>
      </c>
      <c r="BX270" s="4" t="str">
        <f t="shared" si="270"/>
        <v>#DIV/0!</v>
      </c>
      <c r="BY270" s="4" t="str">
        <f t="shared" si="270"/>
        <v>#DIV/0!</v>
      </c>
      <c r="BZ270" s="4" t="str">
        <f t="shared" si="270"/>
        <v>#DIV/0!</v>
      </c>
      <c r="CA270" s="4" t="str">
        <f t="shared" si="270"/>
        <v>#DIV/0!</v>
      </c>
      <c r="CB270" s="4" t="str">
        <f t="shared" si="270"/>
        <v>#DIV/0!</v>
      </c>
      <c r="CC270" s="4" t="str">
        <f t="shared" si="270"/>
        <v>#DIV/0!</v>
      </c>
      <c r="CD270" s="4" t="str">
        <f t="shared" si="270"/>
        <v>#DIV/0!</v>
      </c>
      <c r="CE270" s="4" t="str">
        <f t="shared" si="270"/>
        <v>#DIV/0!</v>
      </c>
      <c r="CF270" s="4" t="str">
        <f t="shared" si="270"/>
        <v>#DIV/0!</v>
      </c>
      <c r="CG270" s="4" t="str">
        <f t="shared" si="270"/>
        <v>#DIV/0!</v>
      </c>
      <c r="CH270" s="4" t="str">
        <f t="shared" si="270"/>
        <v>#DIV/0!</v>
      </c>
      <c r="CI270" s="4" t="str">
        <f t="shared" si="270"/>
        <v>#DIV/0!</v>
      </c>
      <c r="CJ270" s="4" t="str">
        <f t="shared" si="270"/>
        <v>#DIV/0!</v>
      </c>
    </row>
    <row r="271" ht="15.75" customHeight="1">
      <c r="A271" s="15"/>
      <c r="B271" s="4" t="s">
        <v>263</v>
      </c>
      <c r="C271" s="4" t="str">
        <f t="shared" ref="C271:CJ271" si="271">C171/$E72</f>
        <v>#DIV/0!</v>
      </c>
      <c r="D271" s="4" t="str">
        <f t="shared" si="271"/>
        <v>#DIV/0!</v>
      </c>
      <c r="E271" s="4" t="str">
        <f t="shared" si="271"/>
        <v>#DIV/0!</v>
      </c>
      <c r="F271" s="4" t="str">
        <f t="shared" si="271"/>
        <v>#DIV/0!</v>
      </c>
      <c r="G271" s="4" t="str">
        <f t="shared" si="271"/>
        <v>#DIV/0!</v>
      </c>
      <c r="H271" s="4" t="str">
        <f t="shared" si="271"/>
        <v>#DIV/0!</v>
      </c>
      <c r="I271" s="4" t="str">
        <f t="shared" si="271"/>
        <v>#DIV/0!</v>
      </c>
      <c r="J271" s="4" t="str">
        <f t="shared" si="271"/>
        <v>#DIV/0!</v>
      </c>
      <c r="K271" s="4" t="str">
        <f t="shared" si="271"/>
        <v>#DIV/0!</v>
      </c>
      <c r="L271" s="4" t="str">
        <f t="shared" si="271"/>
        <v>#DIV/0!</v>
      </c>
      <c r="M271" s="4" t="str">
        <f t="shared" si="271"/>
        <v>#DIV/0!</v>
      </c>
      <c r="N271" s="4" t="str">
        <f t="shared" si="271"/>
        <v>#DIV/0!</v>
      </c>
      <c r="O271" s="4" t="str">
        <f t="shared" si="271"/>
        <v>#DIV/0!</v>
      </c>
      <c r="P271" s="4" t="str">
        <f t="shared" si="271"/>
        <v>#DIV/0!</v>
      </c>
      <c r="Q271" s="4" t="str">
        <f t="shared" si="271"/>
        <v>#DIV/0!</v>
      </c>
      <c r="R271" s="4" t="str">
        <f t="shared" si="271"/>
        <v>#DIV/0!</v>
      </c>
      <c r="S271" s="4" t="str">
        <f t="shared" si="271"/>
        <v>#DIV/0!</v>
      </c>
      <c r="T271" s="4" t="str">
        <f t="shared" si="271"/>
        <v>#DIV/0!</v>
      </c>
      <c r="U271" s="4" t="str">
        <f t="shared" si="271"/>
        <v>#DIV/0!</v>
      </c>
      <c r="V271" s="4" t="str">
        <f t="shared" si="271"/>
        <v>#DIV/0!</v>
      </c>
      <c r="W271" s="4" t="str">
        <f t="shared" si="271"/>
        <v>#DIV/0!</v>
      </c>
      <c r="X271" s="4" t="str">
        <f t="shared" si="271"/>
        <v>#DIV/0!</v>
      </c>
      <c r="Y271" s="4" t="str">
        <f t="shared" si="271"/>
        <v>#DIV/0!</v>
      </c>
      <c r="Z271" s="4" t="str">
        <f t="shared" si="271"/>
        <v>#DIV/0!</v>
      </c>
      <c r="AA271" s="4" t="str">
        <f t="shared" si="271"/>
        <v>#DIV/0!</v>
      </c>
      <c r="AB271" s="4" t="str">
        <f t="shared" si="271"/>
        <v>#DIV/0!</v>
      </c>
      <c r="AC271" s="4" t="str">
        <f t="shared" si="271"/>
        <v>#DIV/0!</v>
      </c>
      <c r="AD271" s="4" t="str">
        <f t="shared" si="271"/>
        <v>#DIV/0!</v>
      </c>
      <c r="AE271" s="4" t="str">
        <f t="shared" si="271"/>
        <v>#DIV/0!</v>
      </c>
      <c r="AF271" s="4" t="str">
        <f t="shared" si="271"/>
        <v>#DIV/0!</v>
      </c>
      <c r="AG271" s="4" t="str">
        <f t="shared" si="271"/>
        <v>#DIV/0!</v>
      </c>
      <c r="AH271" s="4" t="str">
        <f t="shared" si="271"/>
        <v>#DIV/0!</v>
      </c>
      <c r="AI271" s="4" t="str">
        <f t="shared" si="271"/>
        <v>#DIV/0!</v>
      </c>
      <c r="AJ271" s="4" t="str">
        <f t="shared" si="271"/>
        <v>#DIV/0!</v>
      </c>
      <c r="AK271" s="4" t="str">
        <f t="shared" si="271"/>
        <v>#DIV/0!</v>
      </c>
      <c r="AL271" s="4" t="str">
        <f t="shared" si="271"/>
        <v>#DIV/0!</v>
      </c>
      <c r="AM271" s="4" t="str">
        <f t="shared" si="271"/>
        <v>#DIV/0!</v>
      </c>
      <c r="AN271" s="4" t="str">
        <f t="shared" si="271"/>
        <v>#DIV/0!</v>
      </c>
      <c r="AO271" s="4" t="str">
        <f t="shared" si="271"/>
        <v>#DIV/0!</v>
      </c>
      <c r="AP271" s="4" t="str">
        <f t="shared" si="271"/>
        <v>#DIV/0!</v>
      </c>
      <c r="AQ271" s="4" t="str">
        <f t="shared" si="271"/>
        <v>#DIV/0!</v>
      </c>
      <c r="AR271" s="4" t="str">
        <f t="shared" si="271"/>
        <v>#DIV/0!</v>
      </c>
      <c r="AS271" s="4" t="str">
        <f t="shared" si="271"/>
        <v>#DIV/0!</v>
      </c>
      <c r="AT271" s="4" t="str">
        <f t="shared" si="271"/>
        <v>#DIV/0!</v>
      </c>
      <c r="AU271" s="4" t="str">
        <f t="shared" si="271"/>
        <v>#DIV/0!</v>
      </c>
      <c r="AV271" s="4" t="str">
        <f t="shared" si="271"/>
        <v>#DIV/0!</v>
      </c>
      <c r="AW271" s="4" t="str">
        <f t="shared" si="271"/>
        <v>#DIV/0!</v>
      </c>
      <c r="AX271" s="4" t="str">
        <f t="shared" si="271"/>
        <v>#DIV/0!</v>
      </c>
      <c r="AY271" s="4" t="str">
        <f t="shared" si="271"/>
        <v>#DIV/0!</v>
      </c>
      <c r="AZ271" s="4" t="str">
        <f t="shared" si="271"/>
        <v>#DIV/0!</v>
      </c>
      <c r="BA271" s="4" t="str">
        <f t="shared" si="271"/>
        <v>#DIV/0!</v>
      </c>
      <c r="BB271" s="4" t="str">
        <f t="shared" si="271"/>
        <v>#DIV/0!</v>
      </c>
      <c r="BC271" s="4" t="str">
        <f t="shared" si="271"/>
        <v>#DIV/0!</v>
      </c>
      <c r="BD271" s="4" t="str">
        <f t="shared" si="271"/>
        <v>#DIV/0!</v>
      </c>
      <c r="BE271" s="4" t="str">
        <f t="shared" si="271"/>
        <v>#DIV/0!</v>
      </c>
      <c r="BF271" s="4" t="str">
        <f t="shared" si="271"/>
        <v>#DIV/0!</v>
      </c>
      <c r="BG271" s="4" t="str">
        <f t="shared" si="271"/>
        <v>#DIV/0!</v>
      </c>
      <c r="BH271" s="4" t="str">
        <f t="shared" si="271"/>
        <v>#DIV/0!</v>
      </c>
      <c r="BI271" s="4" t="str">
        <f t="shared" si="271"/>
        <v>#DIV/0!</v>
      </c>
      <c r="BJ271" s="4" t="str">
        <f t="shared" si="271"/>
        <v>#DIV/0!</v>
      </c>
      <c r="BK271" s="4" t="str">
        <f t="shared" si="271"/>
        <v>#DIV/0!</v>
      </c>
      <c r="BL271" s="4" t="str">
        <f t="shared" si="271"/>
        <v>#DIV/0!</v>
      </c>
      <c r="BM271" s="4" t="str">
        <f t="shared" si="271"/>
        <v>#DIV/0!</v>
      </c>
      <c r="BN271" s="4" t="str">
        <f t="shared" si="271"/>
        <v>#DIV/0!</v>
      </c>
      <c r="BO271" s="4" t="str">
        <f t="shared" si="271"/>
        <v>#DIV/0!</v>
      </c>
      <c r="BP271" s="4" t="str">
        <f t="shared" si="271"/>
        <v>#DIV/0!</v>
      </c>
      <c r="BQ271" s="4" t="str">
        <f t="shared" si="271"/>
        <v>#DIV/0!</v>
      </c>
      <c r="BR271" s="4" t="str">
        <f t="shared" si="271"/>
        <v>#DIV/0!</v>
      </c>
      <c r="BS271" s="4" t="str">
        <f t="shared" si="271"/>
        <v>#DIV/0!</v>
      </c>
      <c r="BT271" s="4" t="str">
        <f t="shared" si="271"/>
        <v>#DIV/0!</v>
      </c>
      <c r="BU271" s="4" t="str">
        <f t="shared" si="271"/>
        <v>#DIV/0!</v>
      </c>
      <c r="BV271" s="4" t="str">
        <f t="shared" si="271"/>
        <v>#DIV/0!</v>
      </c>
      <c r="BW271" s="4" t="str">
        <f t="shared" si="271"/>
        <v>#DIV/0!</v>
      </c>
      <c r="BX271" s="4" t="str">
        <f t="shared" si="271"/>
        <v>#DIV/0!</v>
      </c>
      <c r="BY271" s="4" t="str">
        <f t="shared" si="271"/>
        <v>#DIV/0!</v>
      </c>
      <c r="BZ271" s="4" t="str">
        <f t="shared" si="271"/>
        <v>#DIV/0!</v>
      </c>
      <c r="CA271" s="4" t="str">
        <f t="shared" si="271"/>
        <v>#DIV/0!</v>
      </c>
      <c r="CB271" s="4" t="str">
        <f t="shared" si="271"/>
        <v>#DIV/0!</v>
      </c>
      <c r="CC271" s="4" t="str">
        <f t="shared" si="271"/>
        <v>#DIV/0!</v>
      </c>
      <c r="CD271" s="4" t="str">
        <f t="shared" si="271"/>
        <v>#DIV/0!</v>
      </c>
      <c r="CE271" s="4" t="str">
        <f t="shared" si="271"/>
        <v>#DIV/0!</v>
      </c>
      <c r="CF271" s="4" t="str">
        <f t="shared" si="271"/>
        <v>#DIV/0!</v>
      </c>
      <c r="CG271" s="4" t="str">
        <f t="shared" si="271"/>
        <v>#DIV/0!</v>
      </c>
      <c r="CH271" s="4" t="str">
        <f t="shared" si="271"/>
        <v>#DIV/0!</v>
      </c>
      <c r="CI271" s="4" t="str">
        <f t="shared" si="271"/>
        <v>#DIV/0!</v>
      </c>
      <c r="CJ271" s="4" t="str">
        <f t="shared" si="271"/>
        <v>#DIV/0!</v>
      </c>
    </row>
    <row r="272" ht="15.75" customHeight="1">
      <c r="A272" s="15"/>
      <c r="B272" s="4" t="s">
        <v>264</v>
      </c>
      <c r="C272" s="4" t="str">
        <f t="shared" ref="C272:CJ272" si="272">C172/$E73</f>
        <v>#DIV/0!</v>
      </c>
      <c r="D272" s="4" t="str">
        <f t="shared" si="272"/>
        <v>#DIV/0!</v>
      </c>
      <c r="E272" s="4" t="str">
        <f t="shared" si="272"/>
        <v>#DIV/0!</v>
      </c>
      <c r="F272" s="4" t="str">
        <f t="shared" si="272"/>
        <v>#DIV/0!</v>
      </c>
      <c r="G272" s="4" t="str">
        <f t="shared" si="272"/>
        <v>#DIV/0!</v>
      </c>
      <c r="H272" s="4" t="str">
        <f t="shared" si="272"/>
        <v>#DIV/0!</v>
      </c>
      <c r="I272" s="4" t="str">
        <f t="shared" si="272"/>
        <v>#DIV/0!</v>
      </c>
      <c r="J272" s="4" t="str">
        <f t="shared" si="272"/>
        <v>#DIV/0!</v>
      </c>
      <c r="K272" s="4" t="str">
        <f t="shared" si="272"/>
        <v>#DIV/0!</v>
      </c>
      <c r="L272" s="4" t="str">
        <f t="shared" si="272"/>
        <v>#DIV/0!</v>
      </c>
      <c r="M272" s="4" t="str">
        <f t="shared" si="272"/>
        <v>#DIV/0!</v>
      </c>
      <c r="N272" s="4" t="str">
        <f t="shared" si="272"/>
        <v>#DIV/0!</v>
      </c>
      <c r="O272" s="4" t="str">
        <f t="shared" si="272"/>
        <v>#DIV/0!</v>
      </c>
      <c r="P272" s="4" t="str">
        <f t="shared" si="272"/>
        <v>#DIV/0!</v>
      </c>
      <c r="Q272" s="4" t="str">
        <f t="shared" si="272"/>
        <v>#DIV/0!</v>
      </c>
      <c r="R272" s="4" t="str">
        <f t="shared" si="272"/>
        <v>#DIV/0!</v>
      </c>
      <c r="S272" s="4" t="str">
        <f t="shared" si="272"/>
        <v>#DIV/0!</v>
      </c>
      <c r="T272" s="4" t="str">
        <f t="shared" si="272"/>
        <v>#DIV/0!</v>
      </c>
      <c r="U272" s="4" t="str">
        <f t="shared" si="272"/>
        <v>#DIV/0!</v>
      </c>
      <c r="V272" s="4" t="str">
        <f t="shared" si="272"/>
        <v>#DIV/0!</v>
      </c>
      <c r="W272" s="4" t="str">
        <f t="shared" si="272"/>
        <v>#DIV/0!</v>
      </c>
      <c r="X272" s="4" t="str">
        <f t="shared" si="272"/>
        <v>#DIV/0!</v>
      </c>
      <c r="Y272" s="4" t="str">
        <f t="shared" si="272"/>
        <v>#DIV/0!</v>
      </c>
      <c r="Z272" s="4" t="str">
        <f t="shared" si="272"/>
        <v>#DIV/0!</v>
      </c>
      <c r="AA272" s="4" t="str">
        <f t="shared" si="272"/>
        <v>#DIV/0!</v>
      </c>
      <c r="AB272" s="4" t="str">
        <f t="shared" si="272"/>
        <v>#DIV/0!</v>
      </c>
      <c r="AC272" s="4" t="str">
        <f t="shared" si="272"/>
        <v>#DIV/0!</v>
      </c>
      <c r="AD272" s="4" t="str">
        <f t="shared" si="272"/>
        <v>#DIV/0!</v>
      </c>
      <c r="AE272" s="4" t="str">
        <f t="shared" si="272"/>
        <v>#DIV/0!</v>
      </c>
      <c r="AF272" s="4" t="str">
        <f t="shared" si="272"/>
        <v>#DIV/0!</v>
      </c>
      <c r="AG272" s="4" t="str">
        <f t="shared" si="272"/>
        <v>#DIV/0!</v>
      </c>
      <c r="AH272" s="4" t="str">
        <f t="shared" si="272"/>
        <v>#DIV/0!</v>
      </c>
      <c r="AI272" s="4" t="str">
        <f t="shared" si="272"/>
        <v>#DIV/0!</v>
      </c>
      <c r="AJ272" s="4" t="str">
        <f t="shared" si="272"/>
        <v>#DIV/0!</v>
      </c>
      <c r="AK272" s="4" t="str">
        <f t="shared" si="272"/>
        <v>#DIV/0!</v>
      </c>
      <c r="AL272" s="4" t="str">
        <f t="shared" si="272"/>
        <v>#DIV/0!</v>
      </c>
      <c r="AM272" s="4" t="str">
        <f t="shared" si="272"/>
        <v>#DIV/0!</v>
      </c>
      <c r="AN272" s="4" t="str">
        <f t="shared" si="272"/>
        <v>#DIV/0!</v>
      </c>
      <c r="AO272" s="4" t="str">
        <f t="shared" si="272"/>
        <v>#DIV/0!</v>
      </c>
      <c r="AP272" s="4" t="str">
        <f t="shared" si="272"/>
        <v>#DIV/0!</v>
      </c>
      <c r="AQ272" s="4" t="str">
        <f t="shared" si="272"/>
        <v>#DIV/0!</v>
      </c>
      <c r="AR272" s="4" t="str">
        <f t="shared" si="272"/>
        <v>#DIV/0!</v>
      </c>
      <c r="AS272" s="4" t="str">
        <f t="shared" si="272"/>
        <v>#DIV/0!</v>
      </c>
      <c r="AT272" s="4" t="str">
        <f t="shared" si="272"/>
        <v>#DIV/0!</v>
      </c>
      <c r="AU272" s="4" t="str">
        <f t="shared" si="272"/>
        <v>#DIV/0!</v>
      </c>
      <c r="AV272" s="4" t="str">
        <f t="shared" si="272"/>
        <v>#DIV/0!</v>
      </c>
      <c r="AW272" s="4" t="str">
        <f t="shared" si="272"/>
        <v>#DIV/0!</v>
      </c>
      <c r="AX272" s="4" t="str">
        <f t="shared" si="272"/>
        <v>#DIV/0!</v>
      </c>
      <c r="AY272" s="4" t="str">
        <f t="shared" si="272"/>
        <v>#DIV/0!</v>
      </c>
      <c r="AZ272" s="4" t="str">
        <f t="shared" si="272"/>
        <v>#DIV/0!</v>
      </c>
      <c r="BA272" s="4" t="str">
        <f t="shared" si="272"/>
        <v>#DIV/0!</v>
      </c>
      <c r="BB272" s="4" t="str">
        <f t="shared" si="272"/>
        <v>#DIV/0!</v>
      </c>
      <c r="BC272" s="4" t="str">
        <f t="shared" si="272"/>
        <v>#DIV/0!</v>
      </c>
      <c r="BD272" s="4" t="str">
        <f t="shared" si="272"/>
        <v>#DIV/0!</v>
      </c>
      <c r="BE272" s="4" t="str">
        <f t="shared" si="272"/>
        <v>#DIV/0!</v>
      </c>
      <c r="BF272" s="4" t="str">
        <f t="shared" si="272"/>
        <v>#DIV/0!</v>
      </c>
      <c r="BG272" s="4" t="str">
        <f t="shared" si="272"/>
        <v>#DIV/0!</v>
      </c>
      <c r="BH272" s="4" t="str">
        <f t="shared" si="272"/>
        <v>#DIV/0!</v>
      </c>
      <c r="BI272" s="4" t="str">
        <f t="shared" si="272"/>
        <v>#DIV/0!</v>
      </c>
      <c r="BJ272" s="4" t="str">
        <f t="shared" si="272"/>
        <v>#DIV/0!</v>
      </c>
      <c r="BK272" s="4" t="str">
        <f t="shared" si="272"/>
        <v>#DIV/0!</v>
      </c>
      <c r="BL272" s="4" t="str">
        <f t="shared" si="272"/>
        <v>#DIV/0!</v>
      </c>
      <c r="BM272" s="4" t="str">
        <f t="shared" si="272"/>
        <v>#DIV/0!</v>
      </c>
      <c r="BN272" s="4" t="str">
        <f t="shared" si="272"/>
        <v>#DIV/0!</v>
      </c>
      <c r="BO272" s="4" t="str">
        <f t="shared" si="272"/>
        <v>#DIV/0!</v>
      </c>
      <c r="BP272" s="4" t="str">
        <f t="shared" si="272"/>
        <v>#DIV/0!</v>
      </c>
      <c r="BQ272" s="4" t="str">
        <f t="shared" si="272"/>
        <v>#DIV/0!</v>
      </c>
      <c r="BR272" s="4" t="str">
        <f t="shared" si="272"/>
        <v>#DIV/0!</v>
      </c>
      <c r="BS272" s="4" t="str">
        <f t="shared" si="272"/>
        <v>#DIV/0!</v>
      </c>
      <c r="BT272" s="4" t="str">
        <f t="shared" si="272"/>
        <v>#DIV/0!</v>
      </c>
      <c r="BU272" s="4" t="str">
        <f t="shared" si="272"/>
        <v>#DIV/0!</v>
      </c>
      <c r="BV272" s="4" t="str">
        <f t="shared" si="272"/>
        <v>#DIV/0!</v>
      </c>
      <c r="BW272" s="4" t="str">
        <f t="shared" si="272"/>
        <v>#DIV/0!</v>
      </c>
      <c r="BX272" s="4" t="str">
        <f t="shared" si="272"/>
        <v>#DIV/0!</v>
      </c>
      <c r="BY272" s="4" t="str">
        <f t="shared" si="272"/>
        <v>#DIV/0!</v>
      </c>
      <c r="BZ272" s="4" t="str">
        <f t="shared" si="272"/>
        <v>#DIV/0!</v>
      </c>
      <c r="CA272" s="4" t="str">
        <f t="shared" si="272"/>
        <v>#DIV/0!</v>
      </c>
      <c r="CB272" s="4" t="str">
        <f t="shared" si="272"/>
        <v>#DIV/0!</v>
      </c>
      <c r="CC272" s="4" t="str">
        <f t="shared" si="272"/>
        <v>#DIV/0!</v>
      </c>
      <c r="CD272" s="4" t="str">
        <f t="shared" si="272"/>
        <v>#DIV/0!</v>
      </c>
      <c r="CE272" s="4" t="str">
        <f t="shared" si="272"/>
        <v>#DIV/0!</v>
      </c>
      <c r="CF272" s="4" t="str">
        <f t="shared" si="272"/>
        <v>#DIV/0!</v>
      </c>
      <c r="CG272" s="4" t="str">
        <f t="shared" si="272"/>
        <v>#DIV/0!</v>
      </c>
      <c r="CH272" s="4" t="str">
        <f t="shared" si="272"/>
        <v>#DIV/0!</v>
      </c>
      <c r="CI272" s="4" t="str">
        <f t="shared" si="272"/>
        <v>#DIV/0!</v>
      </c>
      <c r="CJ272" s="4" t="str">
        <f t="shared" si="272"/>
        <v>#DIV/0!</v>
      </c>
    </row>
    <row r="273" ht="15.75" customHeight="1">
      <c r="A273" s="16"/>
      <c r="B273" s="4" t="s">
        <v>219</v>
      </c>
      <c r="C273" s="4" t="str">
        <f t="shared" ref="C273:CJ273" si="273">C173/$E74</f>
        <v>#DIV/0!</v>
      </c>
      <c r="D273" s="4" t="str">
        <f t="shared" si="273"/>
        <v>#DIV/0!</v>
      </c>
      <c r="E273" s="4" t="str">
        <f t="shared" si="273"/>
        <v>#DIV/0!</v>
      </c>
      <c r="F273" s="4" t="str">
        <f t="shared" si="273"/>
        <v>#DIV/0!</v>
      </c>
      <c r="G273" s="4" t="str">
        <f t="shared" si="273"/>
        <v>#DIV/0!</v>
      </c>
      <c r="H273" s="4" t="str">
        <f t="shared" si="273"/>
        <v>#DIV/0!</v>
      </c>
      <c r="I273" s="4" t="str">
        <f t="shared" si="273"/>
        <v>#DIV/0!</v>
      </c>
      <c r="J273" s="4" t="str">
        <f t="shared" si="273"/>
        <v>#DIV/0!</v>
      </c>
      <c r="K273" s="4" t="str">
        <f t="shared" si="273"/>
        <v>#DIV/0!</v>
      </c>
      <c r="L273" s="4" t="str">
        <f t="shared" si="273"/>
        <v>#DIV/0!</v>
      </c>
      <c r="M273" s="4" t="str">
        <f t="shared" si="273"/>
        <v>#DIV/0!</v>
      </c>
      <c r="N273" s="4" t="str">
        <f t="shared" si="273"/>
        <v>#DIV/0!</v>
      </c>
      <c r="O273" s="4" t="str">
        <f t="shared" si="273"/>
        <v>#DIV/0!</v>
      </c>
      <c r="P273" s="4" t="str">
        <f t="shared" si="273"/>
        <v>#DIV/0!</v>
      </c>
      <c r="Q273" s="4" t="str">
        <f t="shared" si="273"/>
        <v>#DIV/0!</v>
      </c>
      <c r="R273" s="4" t="str">
        <f t="shared" si="273"/>
        <v>#DIV/0!</v>
      </c>
      <c r="S273" s="4" t="str">
        <f t="shared" si="273"/>
        <v>#DIV/0!</v>
      </c>
      <c r="T273" s="4" t="str">
        <f t="shared" si="273"/>
        <v>#DIV/0!</v>
      </c>
      <c r="U273" s="4" t="str">
        <f t="shared" si="273"/>
        <v>#DIV/0!</v>
      </c>
      <c r="V273" s="4" t="str">
        <f t="shared" si="273"/>
        <v>#DIV/0!</v>
      </c>
      <c r="W273" s="4" t="str">
        <f t="shared" si="273"/>
        <v>#DIV/0!</v>
      </c>
      <c r="X273" s="4" t="str">
        <f t="shared" si="273"/>
        <v>#DIV/0!</v>
      </c>
      <c r="Y273" s="4" t="str">
        <f t="shared" si="273"/>
        <v>#DIV/0!</v>
      </c>
      <c r="Z273" s="4" t="str">
        <f t="shared" si="273"/>
        <v>#DIV/0!</v>
      </c>
      <c r="AA273" s="4" t="str">
        <f t="shared" si="273"/>
        <v>#DIV/0!</v>
      </c>
      <c r="AB273" s="4" t="str">
        <f t="shared" si="273"/>
        <v>#DIV/0!</v>
      </c>
      <c r="AC273" s="4" t="str">
        <f t="shared" si="273"/>
        <v>#DIV/0!</v>
      </c>
      <c r="AD273" s="4" t="str">
        <f t="shared" si="273"/>
        <v>#DIV/0!</v>
      </c>
      <c r="AE273" s="4" t="str">
        <f t="shared" si="273"/>
        <v>#DIV/0!</v>
      </c>
      <c r="AF273" s="4" t="str">
        <f t="shared" si="273"/>
        <v>#DIV/0!</v>
      </c>
      <c r="AG273" s="4" t="str">
        <f t="shared" si="273"/>
        <v>#DIV/0!</v>
      </c>
      <c r="AH273" s="4" t="str">
        <f t="shared" si="273"/>
        <v>#DIV/0!</v>
      </c>
      <c r="AI273" s="4" t="str">
        <f t="shared" si="273"/>
        <v>#DIV/0!</v>
      </c>
      <c r="AJ273" s="4" t="str">
        <f t="shared" si="273"/>
        <v>#DIV/0!</v>
      </c>
      <c r="AK273" s="4" t="str">
        <f t="shared" si="273"/>
        <v>#DIV/0!</v>
      </c>
      <c r="AL273" s="4" t="str">
        <f t="shared" si="273"/>
        <v>#DIV/0!</v>
      </c>
      <c r="AM273" s="4" t="str">
        <f t="shared" si="273"/>
        <v>#DIV/0!</v>
      </c>
      <c r="AN273" s="4" t="str">
        <f t="shared" si="273"/>
        <v>#DIV/0!</v>
      </c>
      <c r="AO273" s="4" t="str">
        <f t="shared" si="273"/>
        <v>#DIV/0!</v>
      </c>
      <c r="AP273" s="4" t="str">
        <f t="shared" si="273"/>
        <v>#DIV/0!</v>
      </c>
      <c r="AQ273" s="4" t="str">
        <f t="shared" si="273"/>
        <v>#DIV/0!</v>
      </c>
      <c r="AR273" s="4" t="str">
        <f t="shared" si="273"/>
        <v>#DIV/0!</v>
      </c>
      <c r="AS273" s="4" t="str">
        <f t="shared" si="273"/>
        <v>#DIV/0!</v>
      </c>
      <c r="AT273" s="4" t="str">
        <f t="shared" si="273"/>
        <v>#DIV/0!</v>
      </c>
      <c r="AU273" s="4" t="str">
        <f t="shared" si="273"/>
        <v>#DIV/0!</v>
      </c>
      <c r="AV273" s="4" t="str">
        <f t="shared" si="273"/>
        <v>#DIV/0!</v>
      </c>
      <c r="AW273" s="4" t="str">
        <f t="shared" si="273"/>
        <v>#DIV/0!</v>
      </c>
      <c r="AX273" s="4" t="str">
        <f t="shared" si="273"/>
        <v>#DIV/0!</v>
      </c>
      <c r="AY273" s="4" t="str">
        <f t="shared" si="273"/>
        <v>#DIV/0!</v>
      </c>
      <c r="AZ273" s="4" t="str">
        <f t="shared" si="273"/>
        <v>#DIV/0!</v>
      </c>
      <c r="BA273" s="4" t="str">
        <f t="shared" si="273"/>
        <v>#DIV/0!</v>
      </c>
      <c r="BB273" s="4" t="str">
        <f t="shared" si="273"/>
        <v>#DIV/0!</v>
      </c>
      <c r="BC273" s="4" t="str">
        <f t="shared" si="273"/>
        <v>#DIV/0!</v>
      </c>
      <c r="BD273" s="4" t="str">
        <f t="shared" si="273"/>
        <v>#DIV/0!</v>
      </c>
      <c r="BE273" s="4" t="str">
        <f t="shared" si="273"/>
        <v>#DIV/0!</v>
      </c>
      <c r="BF273" s="4" t="str">
        <f t="shared" si="273"/>
        <v>#DIV/0!</v>
      </c>
      <c r="BG273" s="4" t="str">
        <f t="shared" si="273"/>
        <v>#DIV/0!</v>
      </c>
      <c r="BH273" s="4" t="str">
        <f t="shared" si="273"/>
        <v>#DIV/0!</v>
      </c>
      <c r="BI273" s="4" t="str">
        <f t="shared" si="273"/>
        <v>#DIV/0!</v>
      </c>
      <c r="BJ273" s="4" t="str">
        <f t="shared" si="273"/>
        <v>#DIV/0!</v>
      </c>
      <c r="BK273" s="4" t="str">
        <f t="shared" si="273"/>
        <v>#DIV/0!</v>
      </c>
      <c r="BL273" s="4" t="str">
        <f t="shared" si="273"/>
        <v>#DIV/0!</v>
      </c>
      <c r="BM273" s="4" t="str">
        <f t="shared" si="273"/>
        <v>#DIV/0!</v>
      </c>
      <c r="BN273" s="4" t="str">
        <f t="shared" si="273"/>
        <v>#DIV/0!</v>
      </c>
      <c r="BO273" s="4" t="str">
        <f t="shared" si="273"/>
        <v>#DIV/0!</v>
      </c>
      <c r="BP273" s="4" t="str">
        <f t="shared" si="273"/>
        <v>#DIV/0!</v>
      </c>
      <c r="BQ273" s="4" t="str">
        <f t="shared" si="273"/>
        <v>#DIV/0!</v>
      </c>
      <c r="BR273" s="4" t="str">
        <f t="shared" si="273"/>
        <v>#DIV/0!</v>
      </c>
      <c r="BS273" s="4" t="str">
        <f t="shared" si="273"/>
        <v>#DIV/0!</v>
      </c>
      <c r="BT273" s="4" t="str">
        <f t="shared" si="273"/>
        <v>#DIV/0!</v>
      </c>
      <c r="BU273" s="4" t="str">
        <f t="shared" si="273"/>
        <v>#DIV/0!</v>
      </c>
      <c r="BV273" s="4" t="str">
        <f t="shared" si="273"/>
        <v>#DIV/0!</v>
      </c>
      <c r="BW273" s="4" t="str">
        <f t="shared" si="273"/>
        <v>#DIV/0!</v>
      </c>
      <c r="BX273" s="4" t="str">
        <f t="shared" si="273"/>
        <v>#DIV/0!</v>
      </c>
      <c r="BY273" s="4" t="str">
        <f t="shared" si="273"/>
        <v>#DIV/0!</v>
      </c>
      <c r="BZ273" s="4" t="str">
        <f t="shared" si="273"/>
        <v>#DIV/0!</v>
      </c>
      <c r="CA273" s="4" t="str">
        <f t="shared" si="273"/>
        <v>#DIV/0!</v>
      </c>
      <c r="CB273" s="4" t="str">
        <f t="shared" si="273"/>
        <v>#DIV/0!</v>
      </c>
      <c r="CC273" s="4" t="str">
        <f t="shared" si="273"/>
        <v>#DIV/0!</v>
      </c>
      <c r="CD273" s="4" t="str">
        <f t="shared" si="273"/>
        <v>#DIV/0!</v>
      </c>
      <c r="CE273" s="4" t="str">
        <f t="shared" si="273"/>
        <v>#DIV/0!</v>
      </c>
      <c r="CF273" s="4" t="str">
        <f t="shared" si="273"/>
        <v>#DIV/0!</v>
      </c>
      <c r="CG273" s="4" t="str">
        <f t="shared" si="273"/>
        <v>#DIV/0!</v>
      </c>
      <c r="CH273" s="4" t="str">
        <f t="shared" si="273"/>
        <v>#DIV/0!</v>
      </c>
      <c r="CI273" s="4" t="str">
        <f t="shared" si="273"/>
        <v>#DIV/0!</v>
      </c>
      <c r="CJ273" s="4" t="str">
        <f t="shared" si="273"/>
        <v>#DIV/0!</v>
      </c>
    </row>
    <row r="274" ht="15.75" customHeight="1">
      <c r="A274" s="8" t="s">
        <v>70</v>
      </c>
      <c r="B274" s="4" t="s">
        <v>265</v>
      </c>
      <c r="C274" s="4" t="str">
        <f t="shared" ref="C274:CJ274" si="274">C174/$E75</f>
        <v>#DIV/0!</v>
      </c>
      <c r="D274" s="4" t="str">
        <f t="shared" si="274"/>
        <v>#DIV/0!</v>
      </c>
      <c r="E274" s="4" t="str">
        <f t="shared" si="274"/>
        <v>#DIV/0!</v>
      </c>
      <c r="F274" s="4" t="str">
        <f t="shared" si="274"/>
        <v>#DIV/0!</v>
      </c>
      <c r="G274" s="4" t="str">
        <f t="shared" si="274"/>
        <v>#DIV/0!</v>
      </c>
      <c r="H274" s="4" t="str">
        <f t="shared" si="274"/>
        <v>#DIV/0!</v>
      </c>
      <c r="I274" s="4" t="str">
        <f t="shared" si="274"/>
        <v>#DIV/0!</v>
      </c>
      <c r="J274" s="4" t="str">
        <f t="shared" si="274"/>
        <v>#DIV/0!</v>
      </c>
      <c r="K274" s="4" t="str">
        <f t="shared" si="274"/>
        <v>#DIV/0!</v>
      </c>
      <c r="L274" s="4" t="str">
        <f t="shared" si="274"/>
        <v>#DIV/0!</v>
      </c>
      <c r="M274" s="4" t="str">
        <f t="shared" si="274"/>
        <v>#DIV/0!</v>
      </c>
      <c r="N274" s="4" t="str">
        <f t="shared" si="274"/>
        <v>#DIV/0!</v>
      </c>
      <c r="O274" s="4" t="str">
        <f t="shared" si="274"/>
        <v>#DIV/0!</v>
      </c>
      <c r="P274" s="4" t="str">
        <f t="shared" si="274"/>
        <v>#DIV/0!</v>
      </c>
      <c r="Q274" s="4" t="str">
        <f t="shared" si="274"/>
        <v>#DIV/0!</v>
      </c>
      <c r="R274" s="4" t="str">
        <f t="shared" si="274"/>
        <v>#DIV/0!</v>
      </c>
      <c r="S274" s="4" t="str">
        <f t="shared" si="274"/>
        <v>#DIV/0!</v>
      </c>
      <c r="T274" s="4" t="str">
        <f t="shared" si="274"/>
        <v>#DIV/0!</v>
      </c>
      <c r="U274" s="4" t="str">
        <f t="shared" si="274"/>
        <v>#DIV/0!</v>
      </c>
      <c r="V274" s="4" t="str">
        <f t="shared" si="274"/>
        <v>#DIV/0!</v>
      </c>
      <c r="W274" s="4" t="str">
        <f t="shared" si="274"/>
        <v>#DIV/0!</v>
      </c>
      <c r="X274" s="4" t="str">
        <f t="shared" si="274"/>
        <v>#DIV/0!</v>
      </c>
      <c r="Y274" s="4" t="str">
        <f t="shared" si="274"/>
        <v>#DIV/0!</v>
      </c>
      <c r="Z274" s="4" t="str">
        <f t="shared" si="274"/>
        <v>#DIV/0!</v>
      </c>
      <c r="AA274" s="4" t="str">
        <f t="shared" si="274"/>
        <v>#DIV/0!</v>
      </c>
      <c r="AB274" s="4" t="str">
        <f t="shared" si="274"/>
        <v>#DIV/0!</v>
      </c>
      <c r="AC274" s="4" t="str">
        <f t="shared" si="274"/>
        <v>#DIV/0!</v>
      </c>
      <c r="AD274" s="4" t="str">
        <f t="shared" si="274"/>
        <v>#DIV/0!</v>
      </c>
      <c r="AE274" s="4" t="str">
        <f t="shared" si="274"/>
        <v>#DIV/0!</v>
      </c>
      <c r="AF274" s="4" t="str">
        <f t="shared" si="274"/>
        <v>#DIV/0!</v>
      </c>
      <c r="AG274" s="4" t="str">
        <f t="shared" si="274"/>
        <v>#DIV/0!</v>
      </c>
      <c r="AH274" s="4" t="str">
        <f t="shared" si="274"/>
        <v>#DIV/0!</v>
      </c>
      <c r="AI274" s="4" t="str">
        <f t="shared" si="274"/>
        <v>#DIV/0!</v>
      </c>
      <c r="AJ274" s="4" t="str">
        <f t="shared" si="274"/>
        <v>#DIV/0!</v>
      </c>
      <c r="AK274" s="4" t="str">
        <f t="shared" si="274"/>
        <v>#DIV/0!</v>
      </c>
      <c r="AL274" s="4" t="str">
        <f t="shared" si="274"/>
        <v>#DIV/0!</v>
      </c>
      <c r="AM274" s="4" t="str">
        <f t="shared" si="274"/>
        <v>#DIV/0!</v>
      </c>
      <c r="AN274" s="4" t="str">
        <f t="shared" si="274"/>
        <v>#DIV/0!</v>
      </c>
      <c r="AO274" s="4" t="str">
        <f t="shared" si="274"/>
        <v>#DIV/0!</v>
      </c>
      <c r="AP274" s="4" t="str">
        <f t="shared" si="274"/>
        <v>#DIV/0!</v>
      </c>
      <c r="AQ274" s="4" t="str">
        <f t="shared" si="274"/>
        <v>#DIV/0!</v>
      </c>
      <c r="AR274" s="4" t="str">
        <f t="shared" si="274"/>
        <v>#DIV/0!</v>
      </c>
      <c r="AS274" s="4" t="str">
        <f t="shared" si="274"/>
        <v>#DIV/0!</v>
      </c>
      <c r="AT274" s="4" t="str">
        <f t="shared" si="274"/>
        <v>#DIV/0!</v>
      </c>
      <c r="AU274" s="4" t="str">
        <f t="shared" si="274"/>
        <v>#DIV/0!</v>
      </c>
      <c r="AV274" s="4" t="str">
        <f t="shared" si="274"/>
        <v>#DIV/0!</v>
      </c>
      <c r="AW274" s="4" t="str">
        <f t="shared" si="274"/>
        <v>#DIV/0!</v>
      </c>
      <c r="AX274" s="4" t="str">
        <f t="shared" si="274"/>
        <v>#DIV/0!</v>
      </c>
      <c r="AY274" s="4" t="str">
        <f t="shared" si="274"/>
        <v>#DIV/0!</v>
      </c>
      <c r="AZ274" s="4" t="str">
        <f t="shared" si="274"/>
        <v>#DIV/0!</v>
      </c>
      <c r="BA274" s="4" t="str">
        <f t="shared" si="274"/>
        <v>#DIV/0!</v>
      </c>
      <c r="BB274" s="4" t="str">
        <f t="shared" si="274"/>
        <v>#DIV/0!</v>
      </c>
      <c r="BC274" s="4" t="str">
        <f t="shared" si="274"/>
        <v>#DIV/0!</v>
      </c>
      <c r="BD274" s="4" t="str">
        <f t="shared" si="274"/>
        <v>#DIV/0!</v>
      </c>
      <c r="BE274" s="4" t="str">
        <f t="shared" si="274"/>
        <v>#DIV/0!</v>
      </c>
      <c r="BF274" s="4" t="str">
        <f t="shared" si="274"/>
        <v>#DIV/0!</v>
      </c>
      <c r="BG274" s="4" t="str">
        <f t="shared" si="274"/>
        <v>#DIV/0!</v>
      </c>
      <c r="BH274" s="4" t="str">
        <f t="shared" si="274"/>
        <v>#DIV/0!</v>
      </c>
      <c r="BI274" s="4" t="str">
        <f t="shared" si="274"/>
        <v>#DIV/0!</v>
      </c>
      <c r="BJ274" s="4" t="str">
        <f t="shared" si="274"/>
        <v>#DIV/0!</v>
      </c>
      <c r="BK274" s="4" t="str">
        <f t="shared" si="274"/>
        <v>#DIV/0!</v>
      </c>
      <c r="BL274" s="4" t="str">
        <f t="shared" si="274"/>
        <v>#DIV/0!</v>
      </c>
      <c r="BM274" s="4" t="str">
        <f t="shared" si="274"/>
        <v>#DIV/0!</v>
      </c>
      <c r="BN274" s="4" t="str">
        <f t="shared" si="274"/>
        <v>#DIV/0!</v>
      </c>
      <c r="BO274" s="4" t="str">
        <f t="shared" si="274"/>
        <v>#DIV/0!</v>
      </c>
      <c r="BP274" s="4" t="str">
        <f t="shared" si="274"/>
        <v>#DIV/0!</v>
      </c>
      <c r="BQ274" s="4" t="str">
        <f t="shared" si="274"/>
        <v>#DIV/0!</v>
      </c>
      <c r="BR274" s="4" t="str">
        <f t="shared" si="274"/>
        <v>#DIV/0!</v>
      </c>
      <c r="BS274" s="4" t="str">
        <f t="shared" si="274"/>
        <v>#DIV/0!</v>
      </c>
      <c r="BT274" s="4" t="str">
        <f t="shared" si="274"/>
        <v>#DIV/0!</v>
      </c>
      <c r="BU274" s="4" t="str">
        <f t="shared" si="274"/>
        <v>#DIV/0!</v>
      </c>
      <c r="BV274" s="4" t="str">
        <f t="shared" si="274"/>
        <v>#DIV/0!</v>
      </c>
      <c r="BW274" s="4" t="str">
        <f t="shared" si="274"/>
        <v>#DIV/0!</v>
      </c>
      <c r="BX274" s="4" t="str">
        <f t="shared" si="274"/>
        <v>#DIV/0!</v>
      </c>
      <c r="BY274" s="4" t="str">
        <f t="shared" si="274"/>
        <v>#DIV/0!</v>
      </c>
      <c r="BZ274" s="4" t="str">
        <f t="shared" si="274"/>
        <v>#DIV/0!</v>
      </c>
      <c r="CA274" s="4" t="str">
        <f t="shared" si="274"/>
        <v>#DIV/0!</v>
      </c>
      <c r="CB274" s="4" t="str">
        <f t="shared" si="274"/>
        <v>#DIV/0!</v>
      </c>
      <c r="CC274" s="4" t="str">
        <f t="shared" si="274"/>
        <v>#DIV/0!</v>
      </c>
      <c r="CD274" s="4" t="str">
        <f t="shared" si="274"/>
        <v>#DIV/0!</v>
      </c>
      <c r="CE274" s="4" t="str">
        <f t="shared" si="274"/>
        <v>#DIV/0!</v>
      </c>
      <c r="CF274" s="4" t="str">
        <f t="shared" si="274"/>
        <v>#DIV/0!</v>
      </c>
      <c r="CG274" s="4" t="str">
        <f t="shared" si="274"/>
        <v>#DIV/0!</v>
      </c>
      <c r="CH274" s="4" t="str">
        <f t="shared" si="274"/>
        <v>#DIV/0!</v>
      </c>
      <c r="CI274" s="4" t="str">
        <f t="shared" si="274"/>
        <v>#DIV/0!</v>
      </c>
      <c r="CJ274" s="4" t="str">
        <f t="shared" si="274"/>
        <v>#DIV/0!</v>
      </c>
    </row>
    <row r="275" ht="15.75" customHeight="1">
      <c r="A275" s="15"/>
      <c r="B275" s="4" t="s">
        <v>266</v>
      </c>
      <c r="C275" s="4" t="str">
        <f t="shared" ref="C275:CJ275" si="275">C175/$E76</f>
        <v>#DIV/0!</v>
      </c>
      <c r="D275" s="4" t="str">
        <f t="shared" si="275"/>
        <v>#DIV/0!</v>
      </c>
      <c r="E275" s="4" t="str">
        <f t="shared" si="275"/>
        <v>#DIV/0!</v>
      </c>
      <c r="F275" s="4" t="str">
        <f t="shared" si="275"/>
        <v>#DIV/0!</v>
      </c>
      <c r="G275" s="4" t="str">
        <f t="shared" si="275"/>
        <v>#DIV/0!</v>
      </c>
      <c r="H275" s="4" t="str">
        <f t="shared" si="275"/>
        <v>#DIV/0!</v>
      </c>
      <c r="I275" s="4" t="str">
        <f t="shared" si="275"/>
        <v>#DIV/0!</v>
      </c>
      <c r="J275" s="4" t="str">
        <f t="shared" si="275"/>
        <v>#DIV/0!</v>
      </c>
      <c r="K275" s="4" t="str">
        <f t="shared" si="275"/>
        <v>#DIV/0!</v>
      </c>
      <c r="L275" s="4" t="str">
        <f t="shared" si="275"/>
        <v>#DIV/0!</v>
      </c>
      <c r="M275" s="4" t="str">
        <f t="shared" si="275"/>
        <v>#DIV/0!</v>
      </c>
      <c r="N275" s="4" t="str">
        <f t="shared" si="275"/>
        <v>#DIV/0!</v>
      </c>
      <c r="O275" s="4" t="str">
        <f t="shared" si="275"/>
        <v>#DIV/0!</v>
      </c>
      <c r="P275" s="4" t="str">
        <f t="shared" si="275"/>
        <v>#DIV/0!</v>
      </c>
      <c r="Q275" s="4" t="str">
        <f t="shared" si="275"/>
        <v>#DIV/0!</v>
      </c>
      <c r="R275" s="4" t="str">
        <f t="shared" si="275"/>
        <v>#DIV/0!</v>
      </c>
      <c r="S275" s="4" t="str">
        <f t="shared" si="275"/>
        <v>#DIV/0!</v>
      </c>
      <c r="T275" s="4" t="str">
        <f t="shared" si="275"/>
        <v>#DIV/0!</v>
      </c>
      <c r="U275" s="4" t="str">
        <f t="shared" si="275"/>
        <v>#DIV/0!</v>
      </c>
      <c r="V275" s="4" t="str">
        <f t="shared" si="275"/>
        <v>#DIV/0!</v>
      </c>
      <c r="W275" s="4" t="str">
        <f t="shared" si="275"/>
        <v>#DIV/0!</v>
      </c>
      <c r="X275" s="4" t="str">
        <f t="shared" si="275"/>
        <v>#DIV/0!</v>
      </c>
      <c r="Y275" s="4" t="str">
        <f t="shared" si="275"/>
        <v>#DIV/0!</v>
      </c>
      <c r="Z275" s="4" t="str">
        <f t="shared" si="275"/>
        <v>#DIV/0!</v>
      </c>
      <c r="AA275" s="4" t="str">
        <f t="shared" si="275"/>
        <v>#DIV/0!</v>
      </c>
      <c r="AB275" s="4" t="str">
        <f t="shared" si="275"/>
        <v>#DIV/0!</v>
      </c>
      <c r="AC275" s="4" t="str">
        <f t="shared" si="275"/>
        <v>#DIV/0!</v>
      </c>
      <c r="AD275" s="4" t="str">
        <f t="shared" si="275"/>
        <v>#DIV/0!</v>
      </c>
      <c r="AE275" s="4" t="str">
        <f t="shared" si="275"/>
        <v>#DIV/0!</v>
      </c>
      <c r="AF275" s="4" t="str">
        <f t="shared" si="275"/>
        <v>#DIV/0!</v>
      </c>
      <c r="AG275" s="4" t="str">
        <f t="shared" si="275"/>
        <v>#DIV/0!</v>
      </c>
      <c r="AH275" s="4" t="str">
        <f t="shared" si="275"/>
        <v>#DIV/0!</v>
      </c>
      <c r="AI275" s="4" t="str">
        <f t="shared" si="275"/>
        <v>#DIV/0!</v>
      </c>
      <c r="AJ275" s="4" t="str">
        <f t="shared" si="275"/>
        <v>#DIV/0!</v>
      </c>
      <c r="AK275" s="4" t="str">
        <f t="shared" si="275"/>
        <v>#DIV/0!</v>
      </c>
      <c r="AL275" s="4" t="str">
        <f t="shared" si="275"/>
        <v>#DIV/0!</v>
      </c>
      <c r="AM275" s="4" t="str">
        <f t="shared" si="275"/>
        <v>#DIV/0!</v>
      </c>
      <c r="AN275" s="4" t="str">
        <f t="shared" si="275"/>
        <v>#DIV/0!</v>
      </c>
      <c r="AO275" s="4" t="str">
        <f t="shared" si="275"/>
        <v>#DIV/0!</v>
      </c>
      <c r="AP275" s="4" t="str">
        <f t="shared" si="275"/>
        <v>#DIV/0!</v>
      </c>
      <c r="AQ275" s="4" t="str">
        <f t="shared" si="275"/>
        <v>#DIV/0!</v>
      </c>
      <c r="AR275" s="4" t="str">
        <f t="shared" si="275"/>
        <v>#DIV/0!</v>
      </c>
      <c r="AS275" s="4" t="str">
        <f t="shared" si="275"/>
        <v>#DIV/0!</v>
      </c>
      <c r="AT275" s="4" t="str">
        <f t="shared" si="275"/>
        <v>#DIV/0!</v>
      </c>
      <c r="AU275" s="4" t="str">
        <f t="shared" si="275"/>
        <v>#DIV/0!</v>
      </c>
      <c r="AV275" s="4" t="str">
        <f t="shared" si="275"/>
        <v>#DIV/0!</v>
      </c>
      <c r="AW275" s="4" t="str">
        <f t="shared" si="275"/>
        <v>#DIV/0!</v>
      </c>
      <c r="AX275" s="4" t="str">
        <f t="shared" si="275"/>
        <v>#DIV/0!</v>
      </c>
      <c r="AY275" s="4" t="str">
        <f t="shared" si="275"/>
        <v>#DIV/0!</v>
      </c>
      <c r="AZ275" s="4" t="str">
        <f t="shared" si="275"/>
        <v>#DIV/0!</v>
      </c>
      <c r="BA275" s="4" t="str">
        <f t="shared" si="275"/>
        <v>#DIV/0!</v>
      </c>
      <c r="BB275" s="4" t="str">
        <f t="shared" si="275"/>
        <v>#DIV/0!</v>
      </c>
      <c r="BC275" s="4" t="str">
        <f t="shared" si="275"/>
        <v>#DIV/0!</v>
      </c>
      <c r="BD275" s="4" t="str">
        <f t="shared" si="275"/>
        <v>#DIV/0!</v>
      </c>
      <c r="BE275" s="4" t="str">
        <f t="shared" si="275"/>
        <v>#DIV/0!</v>
      </c>
      <c r="BF275" s="4" t="str">
        <f t="shared" si="275"/>
        <v>#DIV/0!</v>
      </c>
      <c r="BG275" s="4" t="str">
        <f t="shared" si="275"/>
        <v>#DIV/0!</v>
      </c>
      <c r="BH275" s="4" t="str">
        <f t="shared" si="275"/>
        <v>#DIV/0!</v>
      </c>
      <c r="BI275" s="4" t="str">
        <f t="shared" si="275"/>
        <v>#DIV/0!</v>
      </c>
      <c r="BJ275" s="4" t="str">
        <f t="shared" si="275"/>
        <v>#DIV/0!</v>
      </c>
      <c r="BK275" s="4" t="str">
        <f t="shared" si="275"/>
        <v>#DIV/0!</v>
      </c>
      <c r="BL275" s="4" t="str">
        <f t="shared" si="275"/>
        <v>#DIV/0!</v>
      </c>
      <c r="BM275" s="4" t="str">
        <f t="shared" si="275"/>
        <v>#DIV/0!</v>
      </c>
      <c r="BN275" s="4" t="str">
        <f t="shared" si="275"/>
        <v>#DIV/0!</v>
      </c>
      <c r="BO275" s="4" t="str">
        <f t="shared" si="275"/>
        <v>#DIV/0!</v>
      </c>
      <c r="BP275" s="4" t="str">
        <f t="shared" si="275"/>
        <v>#DIV/0!</v>
      </c>
      <c r="BQ275" s="4" t="str">
        <f t="shared" si="275"/>
        <v>#DIV/0!</v>
      </c>
      <c r="BR275" s="4" t="str">
        <f t="shared" si="275"/>
        <v>#DIV/0!</v>
      </c>
      <c r="BS275" s="4" t="str">
        <f t="shared" si="275"/>
        <v>#DIV/0!</v>
      </c>
      <c r="BT275" s="4" t="str">
        <f t="shared" si="275"/>
        <v>#DIV/0!</v>
      </c>
      <c r="BU275" s="4" t="str">
        <f t="shared" si="275"/>
        <v>#DIV/0!</v>
      </c>
      <c r="BV275" s="4" t="str">
        <f t="shared" si="275"/>
        <v>#DIV/0!</v>
      </c>
      <c r="BW275" s="4" t="str">
        <f t="shared" si="275"/>
        <v>#DIV/0!</v>
      </c>
      <c r="BX275" s="4" t="str">
        <f t="shared" si="275"/>
        <v>#DIV/0!</v>
      </c>
      <c r="BY275" s="4" t="str">
        <f t="shared" si="275"/>
        <v>#DIV/0!</v>
      </c>
      <c r="BZ275" s="4" t="str">
        <f t="shared" si="275"/>
        <v>#DIV/0!</v>
      </c>
      <c r="CA275" s="4" t="str">
        <f t="shared" si="275"/>
        <v>#DIV/0!</v>
      </c>
      <c r="CB275" s="4" t="str">
        <f t="shared" si="275"/>
        <v>#DIV/0!</v>
      </c>
      <c r="CC275" s="4" t="str">
        <f t="shared" si="275"/>
        <v>#DIV/0!</v>
      </c>
      <c r="CD275" s="4" t="str">
        <f t="shared" si="275"/>
        <v>#DIV/0!</v>
      </c>
      <c r="CE275" s="4" t="str">
        <f t="shared" si="275"/>
        <v>#DIV/0!</v>
      </c>
      <c r="CF275" s="4" t="str">
        <f t="shared" si="275"/>
        <v>#DIV/0!</v>
      </c>
      <c r="CG275" s="4" t="str">
        <f t="shared" si="275"/>
        <v>#DIV/0!</v>
      </c>
      <c r="CH275" s="4" t="str">
        <f t="shared" si="275"/>
        <v>#DIV/0!</v>
      </c>
      <c r="CI275" s="4" t="str">
        <f t="shared" si="275"/>
        <v>#DIV/0!</v>
      </c>
      <c r="CJ275" s="4" t="str">
        <f t="shared" si="275"/>
        <v>#DIV/0!</v>
      </c>
    </row>
    <row r="276" ht="15.75" customHeight="1">
      <c r="A276" s="15"/>
      <c r="B276" s="4" t="s">
        <v>267</v>
      </c>
      <c r="C276" s="4" t="str">
        <f t="shared" ref="C276:CJ276" si="276">C176/$E77</f>
        <v>#DIV/0!</v>
      </c>
      <c r="D276" s="4" t="str">
        <f t="shared" si="276"/>
        <v>#DIV/0!</v>
      </c>
      <c r="E276" s="4" t="str">
        <f t="shared" si="276"/>
        <v>#DIV/0!</v>
      </c>
      <c r="F276" s="4" t="str">
        <f t="shared" si="276"/>
        <v>#DIV/0!</v>
      </c>
      <c r="G276" s="4" t="str">
        <f t="shared" si="276"/>
        <v>#DIV/0!</v>
      </c>
      <c r="H276" s="4" t="str">
        <f t="shared" si="276"/>
        <v>#DIV/0!</v>
      </c>
      <c r="I276" s="4" t="str">
        <f t="shared" si="276"/>
        <v>#DIV/0!</v>
      </c>
      <c r="J276" s="4" t="str">
        <f t="shared" si="276"/>
        <v>#DIV/0!</v>
      </c>
      <c r="K276" s="4" t="str">
        <f t="shared" si="276"/>
        <v>#DIV/0!</v>
      </c>
      <c r="L276" s="4" t="str">
        <f t="shared" si="276"/>
        <v>#DIV/0!</v>
      </c>
      <c r="M276" s="4" t="str">
        <f t="shared" si="276"/>
        <v>#DIV/0!</v>
      </c>
      <c r="N276" s="4" t="str">
        <f t="shared" si="276"/>
        <v>#DIV/0!</v>
      </c>
      <c r="O276" s="4" t="str">
        <f t="shared" si="276"/>
        <v>#DIV/0!</v>
      </c>
      <c r="P276" s="4" t="str">
        <f t="shared" si="276"/>
        <v>#DIV/0!</v>
      </c>
      <c r="Q276" s="4" t="str">
        <f t="shared" si="276"/>
        <v>#DIV/0!</v>
      </c>
      <c r="R276" s="4" t="str">
        <f t="shared" si="276"/>
        <v>#DIV/0!</v>
      </c>
      <c r="S276" s="4" t="str">
        <f t="shared" si="276"/>
        <v>#DIV/0!</v>
      </c>
      <c r="T276" s="4" t="str">
        <f t="shared" si="276"/>
        <v>#DIV/0!</v>
      </c>
      <c r="U276" s="4" t="str">
        <f t="shared" si="276"/>
        <v>#DIV/0!</v>
      </c>
      <c r="V276" s="4" t="str">
        <f t="shared" si="276"/>
        <v>#DIV/0!</v>
      </c>
      <c r="W276" s="4" t="str">
        <f t="shared" si="276"/>
        <v>#DIV/0!</v>
      </c>
      <c r="X276" s="4" t="str">
        <f t="shared" si="276"/>
        <v>#DIV/0!</v>
      </c>
      <c r="Y276" s="4" t="str">
        <f t="shared" si="276"/>
        <v>#DIV/0!</v>
      </c>
      <c r="Z276" s="4" t="str">
        <f t="shared" si="276"/>
        <v>#DIV/0!</v>
      </c>
      <c r="AA276" s="4" t="str">
        <f t="shared" si="276"/>
        <v>#DIV/0!</v>
      </c>
      <c r="AB276" s="4" t="str">
        <f t="shared" si="276"/>
        <v>#DIV/0!</v>
      </c>
      <c r="AC276" s="4" t="str">
        <f t="shared" si="276"/>
        <v>#DIV/0!</v>
      </c>
      <c r="AD276" s="4" t="str">
        <f t="shared" si="276"/>
        <v>#DIV/0!</v>
      </c>
      <c r="AE276" s="4" t="str">
        <f t="shared" si="276"/>
        <v>#DIV/0!</v>
      </c>
      <c r="AF276" s="4" t="str">
        <f t="shared" si="276"/>
        <v>#DIV/0!</v>
      </c>
      <c r="AG276" s="4" t="str">
        <f t="shared" si="276"/>
        <v>#DIV/0!</v>
      </c>
      <c r="AH276" s="4" t="str">
        <f t="shared" si="276"/>
        <v>#DIV/0!</v>
      </c>
      <c r="AI276" s="4" t="str">
        <f t="shared" si="276"/>
        <v>#DIV/0!</v>
      </c>
      <c r="AJ276" s="4" t="str">
        <f t="shared" si="276"/>
        <v>#DIV/0!</v>
      </c>
      <c r="AK276" s="4" t="str">
        <f t="shared" si="276"/>
        <v>#DIV/0!</v>
      </c>
      <c r="AL276" s="4" t="str">
        <f t="shared" si="276"/>
        <v>#DIV/0!</v>
      </c>
      <c r="AM276" s="4" t="str">
        <f t="shared" si="276"/>
        <v>#DIV/0!</v>
      </c>
      <c r="AN276" s="4" t="str">
        <f t="shared" si="276"/>
        <v>#DIV/0!</v>
      </c>
      <c r="AO276" s="4" t="str">
        <f t="shared" si="276"/>
        <v>#DIV/0!</v>
      </c>
      <c r="AP276" s="4" t="str">
        <f t="shared" si="276"/>
        <v>#DIV/0!</v>
      </c>
      <c r="AQ276" s="4" t="str">
        <f t="shared" si="276"/>
        <v>#DIV/0!</v>
      </c>
      <c r="AR276" s="4" t="str">
        <f t="shared" si="276"/>
        <v>#DIV/0!</v>
      </c>
      <c r="AS276" s="4" t="str">
        <f t="shared" si="276"/>
        <v>#DIV/0!</v>
      </c>
      <c r="AT276" s="4" t="str">
        <f t="shared" si="276"/>
        <v>#DIV/0!</v>
      </c>
      <c r="AU276" s="4" t="str">
        <f t="shared" si="276"/>
        <v>#DIV/0!</v>
      </c>
      <c r="AV276" s="4" t="str">
        <f t="shared" si="276"/>
        <v>#DIV/0!</v>
      </c>
      <c r="AW276" s="4" t="str">
        <f t="shared" si="276"/>
        <v>#DIV/0!</v>
      </c>
      <c r="AX276" s="4" t="str">
        <f t="shared" si="276"/>
        <v>#DIV/0!</v>
      </c>
      <c r="AY276" s="4" t="str">
        <f t="shared" si="276"/>
        <v>#DIV/0!</v>
      </c>
      <c r="AZ276" s="4" t="str">
        <f t="shared" si="276"/>
        <v>#DIV/0!</v>
      </c>
      <c r="BA276" s="4" t="str">
        <f t="shared" si="276"/>
        <v>#DIV/0!</v>
      </c>
      <c r="BB276" s="4" t="str">
        <f t="shared" si="276"/>
        <v>#DIV/0!</v>
      </c>
      <c r="BC276" s="4" t="str">
        <f t="shared" si="276"/>
        <v>#DIV/0!</v>
      </c>
      <c r="BD276" s="4" t="str">
        <f t="shared" si="276"/>
        <v>#DIV/0!</v>
      </c>
      <c r="BE276" s="4" t="str">
        <f t="shared" si="276"/>
        <v>#DIV/0!</v>
      </c>
      <c r="BF276" s="4" t="str">
        <f t="shared" si="276"/>
        <v>#DIV/0!</v>
      </c>
      <c r="BG276" s="4" t="str">
        <f t="shared" si="276"/>
        <v>#DIV/0!</v>
      </c>
      <c r="BH276" s="4" t="str">
        <f t="shared" si="276"/>
        <v>#DIV/0!</v>
      </c>
      <c r="BI276" s="4" t="str">
        <f t="shared" si="276"/>
        <v>#DIV/0!</v>
      </c>
      <c r="BJ276" s="4" t="str">
        <f t="shared" si="276"/>
        <v>#DIV/0!</v>
      </c>
      <c r="BK276" s="4" t="str">
        <f t="shared" si="276"/>
        <v>#DIV/0!</v>
      </c>
      <c r="BL276" s="4" t="str">
        <f t="shared" si="276"/>
        <v>#DIV/0!</v>
      </c>
      <c r="BM276" s="4" t="str">
        <f t="shared" si="276"/>
        <v>#DIV/0!</v>
      </c>
      <c r="BN276" s="4" t="str">
        <f t="shared" si="276"/>
        <v>#DIV/0!</v>
      </c>
      <c r="BO276" s="4" t="str">
        <f t="shared" si="276"/>
        <v>#DIV/0!</v>
      </c>
      <c r="BP276" s="4" t="str">
        <f t="shared" si="276"/>
        <v>#DIV/0!</v>
      </c>
      <c r="BQ276" s="4" t="str">
        <f t="shared" si="276"/>
        <v>#DIV/0!</v>
      </c>
      <c r="BR276" s="4" t="str">
        <f t="shared" si="276"/>
        <v>#DIV/0!</v>
      </c>
      <c r="BS276" s="4" t="str">
        <f t="shared" si="276"/>
        <v>#DIV/0!</v>
      </c>
      <c r="BT276" s="4" t="str">
        <f t="shared" si="276"/>
        <v>#DIV/0!</v>
      </c>
      <c r="BU276" s="4" t="str">
        <f t="shared" si="276"/>
        <v>#DIV/0!</v>
      </c>
      <c r="BV276" s="4" t="str">
        <f t="shared" si="276"/>
        <v>#DIV/0!</v>
      </c>
      <c r="BW276" s="4" t="str">
        <f t="shared" si="276"/>
        <v>#DIV/0!</v>
      </c>
      <c r="BX276" s="4" t="str">
        <f t="shared" si="276"/>
        <v>#DIV/0!</v>
      </c>
      <c r="BY276" s="4" t="str">
        <f t="shared" si="276"/>
        <v>#DIV/0!</v>
      </c>
      <c r="BZ276" s="4" t="str">
        <f t="shared" si="276"/>
        <v>#DIV/0!</v>
      </c>
      <c r="CA276" s="4" t="str">
        <f t="shared" si="276"/>
        <v>#DIV/0!</v>
      </c>
      <c r="CB276" s="4" t="str">
        <f t="shared" si="276"/>
        <v>#DIV/0!</v>
      </c>
      <c r="CC276" s="4" t="str">
        <f t="shared" si="276"/>
        <v>#DIV/0!</v>
      </c>
      <c r="CD276" s="4" t="str">
        <f t="shared" si="276"/>
        <v>#DIV/0!</v>
      </c>
      <c r="CE276" s="4" t="str">
        <f t="shared" si="276"/>
        <v>#DIV/0!</v>
      </c>
      <c r="CF276" s="4" t="str">
        <f t="shared" si="276"/>
        <v>#DIV/0!</v>
      </c>
      <c r="CG276" s="4" t="str">
        <f t="shared" si="276"/>
        <v>#DIV/0!</v>
      </c>
      <c r="CH276" s="4" t="str">
        <f t="shared" si="276"/>
        <v>#DIV/0!</v>
      </c>
      <c r="CI276" s="4" t="str">
        <f t="shared" si="276"/>
        <v>#DIV/0!</v>
      </c>
      <c r="CJ276" s="4" t="str">
        <f t="shared" si="276"/>
        <v>#DIV/0!</v>
      </c>
    </row>
    <row r="277" ht="15.75" customHeight="1">
      <c r="A277" s="15"/>
      <c r="B277" s="4" t="s">
        <v>268</v>
      </c>
      <c r="C277" s="4" t="str">
        <f t="shared" ref="C277:CJ277" si="277">C177/$E78</f>
        <v>#DIV/0!</v>
      </c>
      <c r="D277" s="4" t="str">
        <f t="shared" si="277"/>
        <v>#DIV/0!</v>
      </c>
      <c r="E277" s="4" t="str">
        <f t="shared" si="277"/>
        <v>#DIV/0!</v>
      </c>
      <c r="F277" s="4" t="str">
        <f t="shared" si="277"/>
        <v>#DIV/0!</v>
      </c>
      <c r="G277" s="4" t="str">
        <f t="shared" si="277"/>
        <v>#DIV/0!</v>
      </c>
      <c r="H277" s="4" t="str">
        <f t="shared" si="277"/>
        <v>#DIV/0!</v>
      </c>
      <c r="I277" s="4" t="str">
        <f t="shared" si="277"/>
        <v>#DIV/0!</v>
      </c>
      <c r="J277" s="4" t="str">
        <f t="shared" si="277"/>
        <v>#DIV/0!</v>
      </c>
      <c r="K277" s="4" t="str">
        <f t="shared" si="277"/>
        <v>#DIV/0!</v>
      </c>
      <c r="L277" s="4" t="str">
        <f t="shared" si="277"/>
        <v>#DIV/0!</v>
      </c>
      <c r="M277" s="4" t="str">
        <f t="shared" si="277"/>
        <v>#DIV/0!</v>
      </c>
      <c r="N277" s="4" t="str">
        <f t="shared" si="277"/>
        <v>#DIV/0!</v>
      </c>
      <c r="O277" s="4" t="str">
        <f t="shared" si="277"/>
        <v>#DIV/0!</v>
      </c>
      <c r="P277" s="4" t="str">
        <f t="shared" si="277"/>
        <v>#DIV/0!</v>
      </c>
      <c r="Q277" s="4" t="str">
        <f t="shared" si="277"/>
        <v>#DIV/0!</v>
      </c>
      <c r="R277" s="4" t="str">
        <f t="shared" si="277"/>
        <v>#DIV/0!</v>
      </c>
      <c r="S277" s="4" t="str">
        <f t="shared" si="277"/>
        <v>#DIV/0!</v>
      </c>
      <c r="T277" s="4" t="str">
        <f t="shared" si="277"/>
        <v>#DIV/0!</v>
      </c>
      <c r="U277" s="4" t="str">
        <f t="shared" si="277"/>
        <v>#DIV/0!</v>
      </c>
      <c r="V277" s="4" t="str">
        <f t="shared" si="277"/>
        <v>#DIV/0!</v>
      </c>
      <c r="W277" s="4" t="str">
        <f t="shared" si="277"/>
        <v>#DIV/0!</v>
      </c>
      <c r="X277" s="4" t="str">
        <f t="shared" si="277"/>
        <v>#DIV/0!</v>
      </c>
      <c r="Y277" s="4" t="str">
        <f t="shared" si="277"/>
        <v>#DIV/0!</v>
      </c>
      <c r="Z277" s="4" t="str">
        <f t="shared" si="277"/>
        <v>#DIV/0!</v>
      </c>
      <c r="AA277" s="4" t="str">
        <f t="shared" si="277"/>
        <v>#DIV/0!</v>
      </c>
      <c r="AB277" s="4" t="str">
        <f t="shared" si="277"/>
        <v>#DIV/0!</v>
      </c>
      <c r="AC277" s="4" t="str">
        <f t="shared" si="277"/>
        <v>#DIV/0!</v>
      </c>
      <c r="AD277" s="4" t="str">
        <f t="shared" si="277"/>
        <v>#DIV/0!</v>
      </c>
      <c r="AE277" s="4" t="str">
        <f t="shared" si="277"/>
        <v>#DIV/0!</v>
      </c>
      <c r="AF277" s="4" t="str">
        <f t="shared" si="277"/>
        <v>#DIV/0!</v>
      </c>
      <c r="AG277" s="4" t="str">
        <f t="shared" si="277"/>
        <v>#DIV/0!</v>
      </c>
      <c r="AH277" s="4" t="str">
        <f t="shared" si="277"/>
        <v>#DIV/0!</v>
      </c>
      <c r="AI277" s="4" t="str">
        <f t="shared" si="277"/>
        <v>#DIV/0!</v>
      </c>
      <c r="AJ277" s="4" t="str">
        <f t="shared" si="277"/>
        <v>#DIV/0!</v>
      </c>
      <c r="AK277" s="4" t="str">
        <f t="shared" si="277"/>
        <v>#DIV/0!</v>
      </c>
      <c r="AL277" s="4" t="str">
        <f t="shared" si="277"/>
        <v>#DIV/0!</v>
      </c>
      <c r="AM277" s="4" t="str">
        <f t="shared" si="277"/>
        <v>#DIV/0!</v>
      </c>
      <c r="AN277" s="4" t="str">
        <f t="shared" si="277"/>
        <v>#DIV/0!</v>
      </c>
      <c r="AO277" s="4" t="str">
        <f t="shared" si="277"/>
        <v>#DIV/0!</v>
      </c>
      <c r="AP277" s="4" t="str">
        <f t="shared" si="277"/>
        <v>#DIV/0!</v>
      </c>
      <c r="AQ277" s="4" t="str">
        <f t="shared" si="277"/>
        <v>#DIV/0!</v>
      </c>
      <c r="AR277" s="4" t="str">
        <f t="shared" si="277"/>
        <v>#DIV/0!</v>
      </c>
      <c r="AS277" s="4" t="str">
        <f t="shared" si="277"/>
        <v>#DIV/0!</v>
      </c>
      <c r="AT277" s="4" t="str">
        <f t="shared" si="277"/>
        <v>#DIV/0!</v>
      </c>
      <c r="AU277" s="4" t="str">
        <f t="shared" si="277"/>
        <v>#DIV/0!</v>
      </c>
      <c r="AV277" s="4" t="str">
        <f t="shared" si="277"/>
        <v>#DIV/0!</v>
      </c>
      <c r="AW277" s="4" t="str">
        <f t="shared" si="277"/>
        <v>#DIV/0!</v>
      </c>
      <c r="AX277" s="4" t="str">
        <f t="shared" si="277"/>
        <v>#DIV/0!</v>
      </c>
      <c r="AY277" s="4" t="str">
        <f t="shared" si="277"/>
        <v>#DIV/0!</v>
      </c>
      <c r="AZ277" s="4" t="str">
        <f t="shared" si="277"/>
        <v>#DIV/0!</v>
      </c>
      <c r="BA277" s="4" t="str">
        <f t="shared" si="277"/>
        <v>#DIV/0!</v>
      </c>
      <c r="BB277" s="4" t="str">
        <f t="shared" si="277"/>
        <v>#DIV/0!</v>
      </c>
      <c r="BC277" s="4" t="str">
        <f t="shared" si="277"/>
        <v>#DIV/0!</v>
      </c>
      <c r="BD277" s="4" t="str">
        <f t="shared" si="277"/>
        <v>#DIV/0!</v>
      </c>
      <c r="BE277" s="4" t="str">
        <f t="shared" si="277"/>
        <v>#DIV/0!</v>
      </c>
      <c r="BF277" s="4" t="str">
        <f t="shared" si="277"/>
        <v>#DIV/0!</v>
      </c>
      <c r="BG277" s="4" t="str">
        <f t="shared" si="277"/>
        <v>#DIV/0!</v>
      </c>
      <c r="BH277" s="4" t="str">
        <f t="shared" si="277"/>
        <v>#DIV/0!</v>
      </c>
      <c r="BI277" s="4" t="str">
        <f t="shared" si="277"/>
        <v>#DIV/0!</v>
      </c>
      <c r="BJ277" s="4" t="str">
        <f t="shared" si="277"/>
        <v>#DIV/0!</v>
      </c>
      <c r="BK277" s="4" t="str">
        <f t="shared" si="277"/>
        <v>#DIV/0!</v>
      </c>
      <c r="BL277" s="4" t="str">
        <f t="shared" si="277"/>
        <v>#DIV/0!</v>
      </c>
      <c r="BM277" s="4" t="str">
        <f t="shared" si="277"/>
        <v>#DIV/0!</v>
      </c>
      <c r="BN277" s="4" t="str">
        <f t="shared" si="277"/>
        <v>#DIV/0!</v>
      </c>
      <c r="BO277" s="4" t="str">
        <f t="shared" si="277"/>
        <v>#DIV/0!</v>
      </c>
      <c r="BP277" s="4" t="str">
        <f t="shared" si="277"/>
        <v>#DIV/0!</v>
      </c>
      <c r="BQ277" s="4" t="str">
        <f t="shared" si="277"/>
        <v>#DIV/0!</v>
      </c>
      <c r="BR277" s="4" t="str">
        <f t="shared" si="277"/>
        <v>#DIV/0!</v>
      </c>
      <c r="BS277" s="4" t="str">
        <f t="shared" si="277"/>
        <v>#DIV/0!</v>
      </c>
      <c r="BT277" s="4" t="str">
        <f t="shared" si="277"/>
        <v>#DIV/0!</v>
      </c>
      <c r="BU277" s="4" t="str">
        <f t="shared" si="277"/>
        <v>#DIV/0!</v>
      </c>
      <c r="BV277" s="4" t="str">
        <f t="shared" si="277"/>
        <v>#DIV/0!</v>
      </c>
      <c r="BW277" s="4" t="str">
        <f t="shared" si="277"/>
        <v>#DIV/0!</v>
      </c>
      <c r="BX277" s="4" t="str">
        <f t="shared" si="277"/>
        <v>#DIV/0!</v>
      </c>
      <c r="BY277" s="4" t="str">
        <f t="shared" si="277"/>
        <v>#DIV/0!</v>
      </c>
      <c r="BZ277" s="4" t="str">
        <f t="shared" si="277"/>
        <v>#DIV/0!</v>
      </c>
      <c r="CA277" s="4" t="str">
        <f t="shared" si="277"/>
        <v>#DIV/0!</v>
      </c>
      <c r="CB277" s="4" t="str">
        <f t="shared" si="277"/>
        <v>#DIV/0!</v>
      </c>
      <c r="CC277" s="4" t="str">
        <f t="shared" si="277"/>
        <v>#DIV/0!</v>
      </c>
      <c r="CD277" s="4" t="str">
        <f t="shared" si="277"/>
        <v>#DIV/0!</v>
      </c>
      <c r="CE277" s="4" t="str">
        <f t="shared" si="277"/>
        <v>#DIV/0!</v>
      </c>
      <c r="CF277" s="4" t="str">
        <f t="shared" si="277"/>
        <v>#DIV/0!</v>
      </c>
      <c r="CG277" s="4" t="str">
        <f t="shared" si="277"/>
        <v>#DIV/0!</v>
      </c>
      <c r="CH277" s="4" t="str">
        <f t="shared" si="277"/>
        <v>#DIV/0!</v>
      </c>
      <c r="CI277" s="4" t="str">
        <f t="shared" si="277"/>
        <v>#DIV/0!</v>
      </c>
      <c r="CJ277" s="4" t="str">
        <f t="shared" si="277"/>
        <v>#DIV/0!</v>
      </c>
    </row>
    <row r="278" ht="15.75" customHeight="1">
      <c r="A278" s="15"/>
      <c r="B278" s="4" t="s">
        <v>269</v>
      </c>
      <c r="C278" s="4" t="str">
        <f t="shared" ref="C278:CJ278" si="278">C178/$E79</f>
        <v>#DIV/0!</v>
      </c>
      <c r="D278" s="4" t="str">
        <f t="shared" si="278"/>
        <v>#DIV/0!</v>
      </c>
      <c r="E278" s="4" t="str">
        <f t="shared" si="278"/>
        <v>#DIV/0!</v>
      </c>
      <c r="F278" s="4" t="str">
        <f t="shared" si="278"/>
        <v>#DIV/0!</v>
      </c>
      <c r="G278" s="4" t="str">
        <f t="shared" si="278"/>
        <v>#DIV/0!</v>
      </c>
      <c r="H278" s="4" t="str">
        <f t="shared" si="278"/>
        <v>#DIV/0!</v>
      </c>
      <c r="I278" s="4" t="str">
        <f t="shared" si="278"/>
        <v>#DIV/0!</v>
      </c>
      <c r="J278" s="4" t="str">
        <f t="shared" si="278"/>
        <v>#DIV/0!</v>
      </c>
      <c r="K278" s="4" t="str">
        <f t="shared" si="278"/>
        <v>#DIV/0!</v>
      </c>
      <c r="L278" s="4" t="str">
        <f t="shared" si="278"/>
        <v>#DIV/0!</v>
      </c>
      <c r="M278" s="4" t="str">
        <f t="shared" si="278"/>
        <v>#DIV/0!</v>
      </c>
      <c r="N278" s="4" t="str">
        <f t="shared" si="278"/>
        <v>#DIV/0!</v>
      </c>
      <c r="O278" s="4" t="str">
        <f t="shared" si="278"/>
        <v>#DIV/0!</v>
      </c>
      <c r="P278" s="4" t="str">
        <f t="shared" si="278"/>
        <v>#DIV/0!</v>
      </c>
      <c r="Q278" s="4" t="str">
        <f t="shared" si="278"/>
        <v>#DIV/0!</v>
      </c>
      <c r="R278" s="4" t="str">
        <f t="shared" si="278"/>
        <v>#DIV/0!</v>
      </c>
      <c r="S278" s="4" t="str">
        <f t="shared" si="278"/>
        <v>#DIV/0!</v>
      </c>
      <c r="T278" s="4" t="str">
        <f t="shared" si="278"/>
        <v>#DIV/0!</v>
      </c>
      <c r="U278" s="4" t="str">
        <f t="shared" si="278"/>
        <v>#DIV/0!</v>
      </c>
      <c r="V278" s="4" t="str">
        <f t="shared" si="278"/>
        <v>#DIV/0!</v>
      </c>
      <c r="W278" s="4" t="str">
        <f t="shared" si="278"/>
        <v>#DIV/0!</v>
      </c>
      <c r="X278" s="4" t="str">
        <f t="shared" si="278"/>
        <v>#DIV/0!</v>
      </c>
      <c r="Y278" s="4" t="str">
        <f t="shared" si="278"/>
        <v>#DIV/0!</v>
      </c>
      <c r="Z278" s="4" t="str">
        <f t="shared" si="278"/>
        <v>#DIV/0!</v>
      </c>
      <c r="AA278" s="4" t="str">
        <f t="shared" si="278"/>
        <v>#DIV/0!</v>
      </c>
      <c r="AB278" s="4" t="str">
        <f t="shared" si="278"/>
        <v>#DIV/0!</v>
      </c>
      <c r="AC278" s="4" t="str">
        <f t="shared" si="278"/>
        <v>#DIV/0!</v>
      </c>
      <c r="AD278" s="4" t="str">
        <f t="shared" si="278"/>
        <v>#DIV/0!</v>
      </c>
      <c r="AE278" s="4" t="str">
        <f t="shared" si="278"/>
        <v>#DIV/0!</v>
      </c>
      <c r="AF278" s="4" t="str">
        <f t="shared" si="278"/>
        <v>#DIV/0!</v>
      </c>
      <c r="AG278" s="4" t="str">
        <f t="shared" si="278"/>
        <v>#DIV/0!</v>
      </c>
      <c r="AH278" s="4" t="str">
        <f t="shared" si="278"/>
        <v>#DIV/0!</v>
      </c>
      <c r="AI278" s="4" t="str">
        <f t="shared" si="278"/>
        <v>#DIV/0!</v>
      </c>
      <c r="AJ278" s="4" t="str">
        <f t="shared" si="278"/>
        <v>#DIV/0!</v>
      </c>
      <c r="AK278" s="4" t="str">
        <f t="shared" si="278"/>
        <v>#DIV/0!</v>
      </c>
      <c r="AL278" s="4" t="str">
        <f t="shared" si="278"/>
        <v>#DIV/0!</v>
      </c>
      <c r="AM278" s="4" t="str">
        <f t="shared" si="278"/>
        <v>#DIV/0!</v>
      </c>
      <c r="AN278" s="4" t="str">
        <f t="shared" si="278"/>
        <v>#DIV/0!</v>
      </c>
      <c r="AO278" s="4" t="str">
        <f t="shared" si="278"/>
        <v>#DIV/0!</v>
      </c>
      <c r="AP278" s="4" t="str">
        <f t="shared" si="278"/>
        <v>#DIV/0!</v>
      </c>
      <c r="AQ278" s="4" t="str">
        <f t="shared" si="278"/>
        <v>#DIV/0!</v>
      </c>
      <c r="AR278" s="4" t="str">
        <f t="shared" si="278"/>
        <v>#DIV/0!</v>
      </c>
      <c r="AS278" s="4" t="str">
        <f t="shared" si="278"/>
        <v>#DIV/0!</v>
      </c>
      <c r="AT278" s="4" t="str">
        <f t="shared" si="278"/>
        <v>#DIV/0!</v>
      </c>
      <c r="AU278" s="4" t="str">
        <f t="shared" si="278"/>
        <v>#DIV/0!</v>
      </c>
      <c r="AV278" s="4" t="str">
        <f t="shared" si="278"/>
        <v>#DIV/0!</v>
      </c>
      <c r="AW278" s="4" t="str">
        <f t="shared" si="278"/>
        <v>#DIV/0!</v>
      </c>
      <c r="AX278" s="4" t="str">
        <f t="shared" si="278"/>
        <v>#DIV/0!</v>
      </c>
      <c r="AY278" s="4" t="str">
        <f t="shared" si="278"/>
        <v>#DIV/0!</v>
      </c>
      <c r="AZ278" s="4" t="str">
        <f t="shared" si="278"/>
        <v>#DIV/0!</v>
      </c>
      <c r="BA278" s="4" t="str">
        <f t="shared" si="278"/>
        <v>#DIV/0!</v>
      </c>
      <c r="BB278" s="4" t="str">
        <f t="shared" si="278"/>
        <v>#DIV/0!</v>
      </c>
      <c r="BC278" s="4" t="str">
        <f t="shared" si="278"/>
        <v>#DIV/0!</v>
      </c>
      <c r="BD278" s="4" t="str">
        <f t="shared" si="278"/>
        <v>#DIV/0!</v>
      </c>
      <c r="BE278" s="4" t="str">
        <f t="shared" si="278"/>
        <v>#DIV/0!</v>
      </c>
      <c r="BF278" s="4" t="str">
        <f t="shared" si="278"/>
        <v>#DIV/0!</v>
      </c>
      <c r="BG278" s="4" t="str">
        <f t="shared" si="278"/>
        <v>#DIV/0!</v>
      </c>
      <c r="BH278" s="4" t="str">
        <f t="shared" si="278"/>
        <v>#DIV/0!</v>
      </c>
      <c r="BI278" s="4" t="str">
        <f t="shared" si="278"/>
        <v>#DIV/0!</v>
      </c>
      <c r="BJ278" s="4" t="str">
        <f t="shared" si="278"/>
        <v>#DIV/0!</v>
      </c>
      <c r="BK278" s="4" t="str">
        <f t="shared" si="278"/>
        <v>#DIV/0!</v>
      </c>
      <c r="BL278" s="4" t="str">
        <f t="shared" si="278"/>
        <v>#DIV/0!</v>
      </c>
      <c r="BM278" s="4" t="str">
        <f t="shared" si="278"/>
        <v>#DIV/0!</v>
      </c>
      <c r="BN278" s="4" t="str">
        <f t="shared" si="278"/>
        <v>#DIV/0!</v>
      </c>
      <c r="BO278" s="4" t="str">
        <f t="shared" si="278"/>
        <v>#DIV/0!</v>
      </c>
      <c r="BP278" s="4" t="str">
        <f t="shared" si="278"/>
        <v>#DIV/0!</v>
      </c>
      <c r="BQ278" s="4" t="str">
        <f t="shared" si="278"/>
        <v>#DIV/0!</v>
      </c>
      <c r="BR278" s="4" t="str">
        <f t="shared" si="278"/>
        <v>#DIV/0!</v>
      </c>
      <c r="BS278" s="4" t="str">
        <f t="shared" si="278"/>
        <v>#DIV/0!</v>
      </c>
      <c r="BT278" s="4" t="str">
        <f t="shared" si="278"/>
        <v>#DIV/0!</v>
      </c>
      <c r="BU278" s="4" t="str">
        <f t="shared" si="278"/>
        <v>#DIV/0!</v>
      </c>
      <c r="BV278" s="4" t="str">
        <f t="shared" si="278"/>
        <v>#DIV/0!</v>
      </c>
      <c r="BW278" s="4" t="str">
        <f t="shared" si="278"/>
        <v>#DIV/0!</v>
      </c>
      <c r="BX278" s="4" t="str">
        <f t="shared" si="278"/>
        <v>#DIV/0!</v>
      </c>
      <c r="BY278" s="4" t="str">
        <f t="shared" si="278"/>
        <v>#DIV/0!</v>
      </c>
      <c r="BZ278" s="4" t="str">
        <f t="shared" si="278"/>
        <v>#DIV/0!</v>
      </c>
      <c r="CA278" s="4" t="str">
        <f t="shared" si="278"/>
        <v>#DIV/0!</v>
      </c>
      <c r="CB278" s="4" t="str">
        <f t="shared" si="278"/>
        <v>#DIV/0!</v>
      </c>
      <c r="CC278" s="4" t="str">
        <f t="shared" si="278"/>
        <v>#DIV/0!</v>
      </c>
      <c r="CD278" s="4" t="str">
        <f t="shared" si="278"/>
        <v>#DIV/0!</v>
      </c>
      <c r="CE278" s="4" t="str">
        <f t="shared" si="278"/>
        <v>#DIV/0!</v>
      </c>
      <c r="CF278" s="4" t="str">
        <f t="shared" si="278"/>
        <v>#DIV/0!</v>
      </c>
      <c r="CG278" s="4" t="str">
        <f t="shared" si="278"/>
        <v>#DIV/0!</v>
      </c>
      <c r="CH278" s="4" t="str">
        <f t="shared" si="278"/>
        <v>#DIV/0!</v>
      </c>
      <c r="CI278" s="4" t="str">
        <f t="shared" si="278"/>
        <v>#DIV/0!</v>
      </c>
      <c r="CJ278" s="4" t="str">
        <f t="shared" si="278"/>
        <v>#DIV/0!</v>
      </c>
    </row>
    <row r="279" ht="15.75" customHeight="1">
      <c r="A279" s="15"/>
      <c r="B279" s="4" t="s">
        <v>270</v>
      </c>
      <c r="C279" s="4" t="str">
        <f t="shared" ref="C279:CJ279" si="279">C179/$E80</f>
        <v>#DIV/0!</v>
      </c>
      <c r="D279" s="4" t="str">
        <f t="shared" si="279"/>
        <v>#DIV/0!</v>
      </c>
      <c r="E279" s="4" t="str">
        <f t="shared" si="279"/>
        <v>#DIV/0!</v>
      </c>
      <c r="F279" s="4" t="str">
        <f t="shared" si="279"/>
        <v>#DIV/0!</v>
      </c>
      <c r="G279" s="4" t="str">
        <f t="shared" si="279"/>
        <v>#DIV/0!</v>
      </c>
      <c r="H279" s="4" t="str">
        <f t="shared" si="279"/>
        <v>#DIV/0!</v>
      </c>
      <c r="I279" s="4" t="str">
        <f t="shared" si="279"/>
        <v>#DIV/0!</v>
      </c>
      <c r="J279" s="4" t="str">
        <f t="shared" si="279"/>
        <v>#DIV/0!</v>
      </c>
      <c r="K279" s="4" t="str">
        <f t="shared" si="279"/>
        <v>#DIV/0!</v>
      </c>
      <c r="L279" s="4" t="str">
        <f t="shared" si="279"/>
        <v>#DIV/0!</v>
      </c>
      <c r="M279" s="4" t="str">
        <f t="shared" si="279"/>
        <v>#DIV/0!</v>
      </c>
      <c r="N279" s="4" t="str">
        <f t="shared" si="279"/>
        <v>#DIV/0!</v>
      </c>
      <c r="O279" s="4" t="str">
        <f t="shared" si="279"/>
        <v>#DIV/0!</v>
      </c>
      <c r="P279" s="4" t="str">
        <f t="shared" si="279"/>
        <v>#DIV/0!</v>
      </c>
      <c r="Q279" s="4" t="str">
        <f t="shared" si="279"/>
        <v>#DIV/0!</v>
      </c>
      <c r="R279" s="4" t="str">
        <f t="shared" si="279"/>
        <v>#DIV/0!</v>
      </c>
      <c r="S279" s="4" t="str">
        <f t="shared" si="279"/>
        <v>#DIV/0!</v>
      </c>
      <c r="T279" s="4" t="str">
        <f t="shared" si="279"/>
        <v>#DIV/0!</v>
      </c>
      <c r="U279" s="4" t="str">
        <f t="shared" si="279"/>
        <v>#DIV/0!</v>
      </c>
      <c r="V279" s="4" t="str">
        <f t="shared" si="279"/>
        <v>#DIV/0!</v>
      </c>
      <c r="W279" s="4" t="str">
        <f t="shared" si="279"/>
        <v>#DIV/0!</v>
      </c>
      <c r="X279" s="4" t="str">
        <f t="shared" si="279"/>
        <v>#DIV/0!</v>
      </c>
      <c r="Y279" s="4" t="str">
        <f t="shared" si="279"/>
        <v>#DIV/0!</v>
      </c>
      <c r="Z279" s="4" t="str">
        <f t="shared" si="279"/>
        <v>#DIV/0!</v>
      </c>
      <c r="AA279" s="4" t="str">
        <f t="shared" si="279"/>
        <v>#DIV/0!</v>
      </c>
      <c r="AB279" s="4" t="str">
        <f t="shared" si="279"/>
        <v>#DIV/0!</v>
      </c>
      <c r="AC279" s="4" t="str">
        <f t="shared" si="279"/>
        <v>#DIV/0!</v>
      </c>
      <c r="AD279" s="4" t="str">
        <f t="shared" si="279"/>
        <v>#DIV/0!</v>
      </c>
      <c r="AE279" s="4" t="str">
        <f t="shared" si="279"/>
        <v>#DIV/0!</v>
      </c>
      <c r="AF279" s="4" t="str">
        <f t="shared" si="279"/>
        <v>#DIV/0!</v>
      </c>
      <c r="AG279" s="4" t="str">
        <f t="shared" si="279"/>
        <v>#DIV/0!</v>
      </c>
      <c r="AH279" s="4" t="str">
        <f t="shared" si="279"/>
        <v>#DIV/0!</v>
      </c>
      <c r="AI279" s="4" t="str">
        <f t="shared" si="279"/>
        <v>#DIV/0!</v>
      </c>
      <c r="AJ279" s="4" t="str">
        <f t="shared" si="279"/>
        <v>#DIV/0!</v>
      </c>
      <c r="AK279" s="4" t="str">
        <f t="shared" si="279"/>
        <v>#DIV/0!</v>
      </c>
      <c r="AL279" s="4" t="str">
        <f t="shared" si="279"/>
        <v>#DIV/0!</v>
      </c>
      <c r="AM279" s="4" t="str">
        <f t="shared" si="279"/>
        <v>#DIV/0!</v>
      </c>
      <c r="AN279" s="4" t="str">
        <f t="shared" si="279"/>
        <v>#DIV/0!</v>
      </c>
      <c r="AO279" s="4" t="str">
        <f t="shared" si="279"/>
        <v>#DIV/0!</v>
      </c>
      <c r="AP279" s="4" t="str">
        <f t="shared" si="279"/>
        <v>#DIV/0!</v>
      </c>
      <c r="AQ279" s="4" t="str">
        <f t="shared" si="279"/>
        <v>#DIV/0!</v>
      </c>
      <c r="AR279" s="4" t="str">
        <f t="shared" si="279"/>
        <v>#DIV/0!</v>
      </c>
      <c r="AS279" s="4" t="str">
        <f t="shared" si="279"/>
        <v>#DIV/0!</v>
      </c>
      <c r="AT279" s="4" t="str">
        <f t="shared" si="279"/>
        <v>#DIV/0!</v>
      </c>
      <c r="AU279" s="4" t="str">
        <f t="shared" si="279"/>
        <v>#DIV/0!</v>
      </c>
      <c r="AV279" s="4" t="str">
        <f t="shared" si="279"/>
        <v>#DIV/0!</v>
      </c>
      <c r="AW279" s="4" t="str">
        <f t="shared" si="279"/>
        <v>#DIV/0!</v>
      </c>
      <c r="AX279" s="4" t="str">
        <f t="shared" si="279"/>
        <v>#DIV/0!</v>
      </c>
      <c r="AY279" s="4" t="str">
        <f t="shared" si="279"/>
        <v>#DIV/0!</v>
      </c>
      <c r="AZ279" s="4" t="str">
        <f t="shared" si="279"/>
        <v>#DIV/0!</v>
      </c>
      <c r="BA279" s="4" t="str">
        <f t="shared" si="279"/>
        <v>#DIV/0!</v>
      </c>
      <c r="BB279" s="4" t="str">
        <f t="shared" si="279"/>
        <v>#DIV/0!</v>
      </c>
      <c r="BC279" s="4" t="str">
        <f t="shared" si="279"/>
        <v>#DIV/0!</v>
      </c>
      <c r="BD279" s="4" t="str">
        <f t="shared" si="279"/>
        <v>#DIV/0!</v>
      </c>
      <c r="BE279" s="4" t="str">
        <f t="shared" si="279"/>
        <v>#DIV/0!</v>
      </c>
      <c r="BF279" s="4" t="str">
        <f t="shared" si="279"/>
        <v>#DIV/0!</v>
      </c>
      <c r="BG279" s="4" t="str">
        <f t="shared" si="279"/>
        <v>#DIV/0!</v>
      </c>
      <c r="BH279" s="4" t="str">
        <f t="shared" si="279"/>
        <v>#DIV/0!</v>
      </c>
      <c r="BI279" s="4" t="str">
        <f t="shared" si="279"/>
        <v>#DIV/0!</v>
      </c>
      <c r="BJ279" s="4" t="str">
        <f t="shared" si="279"/>
        <v>#DIV/0!</v>
      </c>
      <c r="BK279" s="4" t="str">
        <f t="shared" si="279"/>
        <v>#DIV/0!</v>
      </c>
      <c r="BL279" s="4" t="str">
        <f t="shared" si="279"/>
        <v>#DIV/0!</v>
      </c>
      <c r="BM279" s="4" t="str">
        <f t="shared" si="279"/>
        <v>#DIV/0!</v>
      </c>
      <c r="BN279" s="4" t="str">
        <f t="shared" si="279"/>
        <v>#DIV/0!</v>
      </c>
      <c r="BO279" s="4" t="str">
        <f t="shared" si="279"/>
        <v>#DIV/0!</v>
      </c>
      <c r="BP279" s="4" t="str">
        <f t="shared" si="279"/>
        <v>#DIV/0!</v>
      </c>
      <c r="BQ279" s="4" t="str">
        <f t="shared" si="279"/>
        <v>#DIV/0!</v>
      </c>
      <c r="BR279" s="4" t="str">
        <f t="shared" si="279"/>
        <v>#DIV/0!</v>
      </c>
      <c r="BS279" s="4" t="str">
        <f t="shared" si="279"/>
        <v>#DIV/0!</v>
      </c>
      <c r="BT279" s="4" t="str">
        <f t="shared" si="279"/>
        <v>#DIV/0!</v>
      </c>
      <c r="BU279" s="4" t="str">
        <f t="shared" si="279"/>
        <v>#DIV/0!</v>
      </c>
      <c r="BV279" s="4" t="str">
        <f t="shared" si="279"/>
        <v>#DIV/0!</v>
      </c>
      <c r="BW279" s="4" t="str">
        <f t="shared" si="279"/>
        <v>#DIV/0!</v>
      </c>
      <c r="BX279" s="4" t="str">
        <f t="shared" si="279"/>
        <v>#DIV/0!</v>
      </c>
      <c r="BY279" s="4" t="str">
        <f t="shared" si="279"/>
        <v>#DIV/0!</v>
      </c>
      <c r="BZ279" s="4" t="str">
        <f t="shared" si="279"/>
        <v>#DIV/0!</v>
      </c>
      <c r="CA279" s="4" t="str">
        <f t="shared" si="279"/>
        <v>#DIV/0!</v>
      </c>
      <c r="CB279" s="4" t="str">
        <f t="shared" si="279"/>
        <v>#DIV/0!</v>
      </c>
      <c r="CC279" s="4" t="str">
        <f t="shared" si="279"/>
        <v>#DIV/0!</v>
      </c>
      <c r="CD279" s="4" t="str">
        <f t="shared" si="279"/>
        <v>#DIV/0!</v>
      </c>
      <c r="CE279" s="4" t="str">
        <f t="shared" si="279"/>
        <v>#DIV/0!</v>
      </c>
      <c r="CF279" s="4" t="str">
        <f t="shared" si="279"/>
        <v>#DIV/0!</v>
      </c>
      <c r="CG279" s="4" t="str">
        <f t="shared" si="279"/>
        <v>#DIV/0!</v>
      </c>
      <c r="CH279" s="4" t="str">
        <f t="shared" si="279"/>
        <v>#DIV/0!</v>
      </c>
      <c r="CI279" s="4" t="str">
        <f t="shared" si="279"/>
        <v>#DIV/0!</v>
      </c>
      <c r="CJ279" s="4" t="str">
        <f t="shared" si="279"/>
        <v>#DIV/0!</v>
      </c>
    </row>
    <row r="280" ht="15.75" customHeight="1">
      <c r="A280" s="15"/>
      <c r="B280" s="4" t="s">
        <v>271</v>
      </c>
      <c r="C280" s="4" t="str">
        <f t="shared" ref="C280:CJ280" si="280">C180/$E81</f>
        <v>#DIV/0!</v>
      </c>
      <c r="D280" s="4" t="str">
        <f t="shared" si="280"/>
        <v>#DIV/0!</v>
      </c>
      <c r="E280" s="4" t="str">
        <f t="shared" si="280"/>
        <v>#DIV/0!</v>
      </c>
      <c r="F280" s="4" t="str">
        <f t="shared" si="280"/>
        <v>#DIV/0!</v>
      </c>
      <c r="G280" s="4" t="str">
        <f t="shared" si="280"/>
        <v>#DIV/0!</v>
      </c>
      <c r="H280" s="4" t="str">
        <f t="shared" si="280"/>
        <v>#DIV/0!</v>
      </c>
      <c r="I280" s="4" t="str">
        <f t="shared" si="280"/>
        <v>#DIV/0!</v>
      </c>
      <c r="J280" s="4" t="str">
        <f t="shared" si="280"/>
        <v>#DIV/0!</v>
      </c>
      <c r="K280" s="4" t="str">
        <f t="shared" si="280"/>
        <v>#DIV/0!</v>
      </c>
      <c r="L280" s="4" t="str">
        <f t="shared" si="280"/>
        <v>#DIV/0!</v>
      </c>
      <c r="M280" s="4" t="str">
        <f t="shared" si="280"/>
        <v>#DIV/0!</v>
      </c>
      <c r="N280" s="4" t="str">
        <f t="shared" si="280"/>
        <v>#DIV/0!</v>
      </c>
      <c r="O280" s="4" t="str">
        <f t="shared" si="280"/>
        <v>#DIV/0!</v>
      </c>
      <c r="P280" s="4" t="str">
        <f t="shared" si="280"/>
        <v>#DIV/0!</v>
      </c>
      <c r="Q280" s="4" t="str">
        <f t="shared" si="280"/>
        <v>#DIV/0!</v>
      </c>
      <c r="R280" s="4" t="str">
        <f t="shared" si="280"/>
        <v>#DIV/0!</v>
      </c>
      <c r="S280" s="4" t="str">
        <f t="shared" si="280"/>
        <v>#DIV/0!</v>
      </c>
      <c r="T280" s="4" t="str">
        <f t="shared" si="280"/>
        <v>#DIV/0!</v>
      </c>
      <c r="U280" s="4" t="str">
        <f t="shared" si="280"/>
        <v>#DIV/0!</v>
      </c>
      <c r="V280" s="4" t="str">
        <f t="shared" si="280"/>
        <v>#DIV/0!</v>
      </c>
      <c r="W280" s="4" t="str">
        <f t="shared" si="280"/>
        <v>#DIV/0!</v>
      </c>
      <c r="X280" s="4" t="str">
        <f t="shared" si="280"/>
        <v>#DIV/0!</v>
      </c>
      <c r="Y280" s="4" t="str">
        <f t="shared" si="280"/>
        <v>#DIV/0!</v>
      </c>
      <c r="Z280" s="4" t="str">
        <f t="shared" si="280"/>
        <v>#DIV/0!</v>
      </c>
      <c r="AA280" s="4" t="str">
        <f t="shared" si="280"/>
        <v>#DIV/0!</v>
      </c>
      <c r="AB280" s="4" t="str">
        <f t="shared" si="280"/>
        <v>#DIV/0!</v>
      </c>
      <c r="AC280" s="4" t="str">
        <f t="shared" si="280"/>
        <v>#DIV/0!</v>
      </c>
      <c r="AD280" s="4" t="str">
        <f t="shared" si="280"/>
        <v>#DIV/0!</v>
      </c>
      <c r="AE280" s="4" t="str">
        <f t="shared" si="280"/>
        <v>#DIV/0!</v>
      </c>
      <c r="AF280" s="4" t="str">
        <f t="shared" si="280"/>
        <v>#DIV/0!</v>
      </c>
      <c r="AG280" s="4" t="str">
        <f t="shared" si="280"/>
        <v>#DIV/0!</v>
      </c>
      <c r="AH280" s="4" t="str">
        <f t="shared" si="280"/>
        <v>#DIV/0!</v>
      </c>
      <c r="AI280" s="4" t="str">
        <f t="shared" si="280"/>
        <v>#DIV/0!</v>
      </c>
      <c r="AJ280" s="4" t="str">
        <f t="shared" si="280"/>
        <v>#DIV/0!</v>
      </c>
      <c r="AK280" s="4" t="str">
        <f t="shared" si="280"/>
        <v>#DIV/0!</v>
      </c>
      <c r="AL280" s="4" t="str">
        <f t="shared" si="280"/>
        <v>#DIV/0!</v>
      </c>
      <c r="AM280" s="4" t="str">
        <f t="shared" si="280"/>
        <v>#DIV/0!</v>
      </c>
      <c r="AN280" s="4" t="str">
        <f t="shared" si="280"/>
        <v>#DIV/0!</v>
      </c>
      <c r="AO280" s="4" t="str">
        <f t="shared" si="280"/>
        <v>#DIV/0!</v>
      </c>
      <c r="AP280" s="4" t="str">
        <f t="shared" si="280"/>
        <v>#DIV/0!</v>
      </c>
      <c r="AQ280" s="4" t="str">
        <f t="shared" si="280"/>
        <v>#DIV/0!</v>
      </c>
      <c r="AR280" s="4" t="str">
        <f t="shared" si="280"/>
        <v>#DIV/0!</v>
      </c>
      <c r="AS280" s="4" t="str">
        <f t="shared" si="280"/>
        <v>#DIV/0!</v>
      </c>
      <c r="AT280" s="4" t="str">
        <f t="shared" si="280"/>
        <v>#DIV/0!</v>
      </c>
      <c r="AU280" s="4" t="str">
        <f t="shared" si="280"/>
        <v>#DIV/0!</v>
      </c>
      <c r="AV280" s="4" t="str">
        <f t="shared" si="280"/>
        <v>#DIV/0!</v>
      </c>
      <c r="AW280" s="4" t="str">
        <f t="shared" si="280"/>
        <v>#DIV/0!</v>
      </c>
      <c r="AX280" s="4" t="str">
        <f t="shared" si="280"/>
        <v>#DIV/0!</v>
      </c>
      <c r="AY280" s="4" t="str">
        <f t="shared" si="280"/>
        <v>#DIV/0!</v>
      </c>
      <c r="AZ280" s="4" t="str">
        <f t="shared" si="280"/>
        <v>#DIV/0!</v>
      </c>
      <c r="BA280" s="4" t="str">
        <f t="shared" si="280"/>
        <v>#DIV/0!</v>
      </c>
      <c r="BB280" s="4" t="str">
        <f t="shared" si="280"/>
        <v>#DIV/0!</v>
      </c>
      <c r="BC280" s="4" t="str">
        <f t="shared" si="280"/>
        <v>#DIV/0!</v>
      </c>
      <c r="BD280" s="4" t="str">
        <f t="shared" si="280"/>
        <v>#DIV/0!</v>
      </c>
      <c r="BE280" s="4" t="str">
        <f t="shared" si="280"/>
        <v>#DIV/0!</v>
      </c>
      <c r="BF280" s="4" t="str">
        <f t="shared" si="280"/>
        <v>#DIV/0!</v>
      </c>
      <c r="BG280" s="4" t="str">
        <f t="shared" si="280"/>
        <v>#DIV/0!</v>
      </c>
      <c r="BH280" s="4" t="str">
        <f t="shared" si="280"/>
        <v>#DIV/0!</v>
      </c>
      <c r="BI280" s="4" t="str">
        <f t="shared" si="280"/>
        <v>#DIV/0!</v>
      </c>
      <c r="BJ280" s="4" t="str">
        <f t="shared" si="280"/>
        <v>#DIV/0!</v>
      </c>
      <c r="BK280" s="4" t="str">
        <f t="shared" si="280"/>
        <v>#DIV/0!</v>
      </c>
      <c r="BL280" s="4" t="str">
        <f t="shared" si="280"/>
        <v>#DIV/0!</v>
      </c>
      <c r="BM280" s="4" t="str">
        <f t="shared" si="280"/>
        <v>#DIV/0!</v>
      </c>
      <c r="BN280" s="4" t="str">
        <f t="shared" si="280"/>
        <v>#DIV/0!</v>
      </c>
      <c r="BO280" s="4" t="str">
        <f t="shared" si="280"/>
        <v>#DIV/0!</v>
      </c>
      <c r="BP280" s="4" t="str">
        <f t="shared" si="280"/>
        <v>#DIV/0!</v>
      </c>
      <c r="BQ280" s="4" t="str">
        <f t="shared" si="280"/>
        <v>#DIV/0!</v>
      </c>
      <c r="BR280" s="4" t="str">
        <f t="shared" si="280"/>
        <v>#DIV/0!</v>
      </c>
      <c r="BS280" s="4" t="str">
        <f t="shared" si="280"/>
        <v>#DIV/0!</v>
      </c>
      <c r="BT280" s="4" t="str">
        <f t="shared" si="280"/>
        <v>#DIV/0!</v>
      </c>
      <c r="BU280" s="4" t="str">
        <f t="shared" si="280"/>
        <v>#DIV/0!</v>
      </c>
      <c r="BV280" s="4" t="str">
        <f t="shared" si="280"/>
        <v>#DIV/0!</v>
      </c>
      <c r="BW280" s="4" t="str">
        <f t="shared" si="280"/>
        <v>#DIV/0!</v>
      </c>
      <c r="BX280" s="4" t="str">
        <f t="shared" si="280"/>
        <v>#DIV/0!</v>
      </c>
      <c r="BY280" s="4" t="str">
        <f t="shared" si="280"/>
        <v>#DIV/0!</v>
      </c>
      <c r="BZ280" s="4" t="str">
        <f t="shared" si="280"/>
        <v>#DIV/0!</v>
      </c>
      <c r="CA280" s="4" t="str">
        <f t="shared" si="280"/>
        <v>#DIV/0!</v>
      </c>
      <c r="CB280" s="4" t="str">
        <f t="shared" si="280"/>
        <v>#DIV/0!</v>
      </c>
      <c r="CC280" s="4" t="str">
        <f t="shared" si="280"/>
        <v>#DIV/0!</v>
      </c>
      <c r="CD280" s="4" t="str">
        <f t="shared" si="280"/>
        <v>#DIV/0!</v>
      </c>
      <c r="CE280" s="4" t="str">
        <f t="shared" si="280"/>
        <v>#DIV/0!</v>
      </c>
      <c r="CF280" s="4" t="str">
        <f t="shared" si="280"/>
        <v>#DIV/0!</v>
      </c>
      <c r="CG280" s="4" t="str">
        <f t="shared" si="280"/>
        <v>#DIV/0!</v>
      </c>
      <c r="CH280" s="4" t="str">
        <f t="shared" si="280"/>
        <v>#DIV/0!</v>
      </c>
      <c r="CI280" s="4" t="str">
        <f t="shared" si="280"/>
        <v>#DIV/0!</v>
      </c>
      <c r="CJ280" s="4" t="str">
        <f t="shared" si="280"/>
        <v>#DIV/0!</v>
      </c>
    </row>
    <row r="281" ht="15.75" customHeight="1">
      <c r="A281" s="16"/>
      <c r="B281" s="4" t="s">
        <v>219</v>
      </c>
      <c r="C281" s="4" t="str">
        <f t="shared" ref="C281:CJ281" si="281">C181/$E82</f>
        <v>#DIV/0!</v>
      </c>
      <c r="D281" s="4" t="str">
        <f t="shared" si="281"/>
        <v>#DIV/0!</v>
      </c>
      <c r="E281" s="4" t="str">
        <f t="shared" si="281"/>
        <v>#DIV/0!</v>
      </c>
      <c r="F281" s="4" t="str">
        <f t="shared" si="281"/>
        <v>#DIV/0!</v>
      </c>
      <c r="G281" s="4" t="str">
        <f t="shared" si="281"/>
        <v>#DIV/0!</v>
      </c>
      <c r="H281" s="4" t="str">
        <f t="shared" si="281"/>
        <v>#DIV/0!</v>
      </c>
      <c r="I281" s="4" t="str">
        <f t="shared" si="281"/>
        <v>#DIV/0!</v>
      </c>
      <c r="J281" s="4" t="str">
        <f t="shared" si="281"/>
        <v>#DIV/0!</v>
      </c>
      <c r="K281" s="4" t="str">
        <f t="shared" si="281"/>
        <v>#DIV/0!</v>
      </c>
      <c r="L281" s="4" t="str">
        <f t="shared" si="281"/>
        <v>#DIV/0!</v>
      </c>
      <c r="M281" s="4" t="str">
        <f t="shared" si="281"/>
        <v>#DIV/0!</v>
      </c>
      <c r="N281" s="4" t="str">
        <f t="shared" si="281"/>
        <v>#DIV/0!</v>
      </c>
      <c r="O281" s="4" t="str">
        <f t="shared" si="281"/>
        <v>#DIV/0!</v>
      </c>
      <c r="P281" s="4" t="str">
        <f t="shared" si="281"/>
        <v>#DIV/0!</v>
      </c>
      <c r="Q281" s="4" t="str">
        <f t="shared" si="281"/>
        <v>#DIV/0!</v>
      </c>
      <c r="R281" s="4" t="str">
        <f t="shared" si="281"/>
        <v>#DIV/0!</v>
      </c>
      <c r="S281" s="4" t="str">
        <f t="shared" si="281"/>
        <v>#DIV/0!</v>
      </c>
      <c r="T281" s="4" t="str">
        <f t="shared" si="281"/>
        <v>#DIV/0!</v>
      </c>
      <c r="U281" s="4" t="str">
        <f t="shared" si="281"/>
        <v>#DIV/0!</v>
      </c>
      <c r="V281" s="4" t="str">
        <f t="shared" si="281"/>
        <v>#DIV/0!</v>
      </c>
      <c r="W281" s="4" t="str">
        <f t="shared" si="281"/>
        <v>#DIV/0!</v>
      </c>
      <c r="X281" s="4" t="str">
        <f t="shared" si="281"/>
        <v>#DIV/0!</v>
      </c>
      <c r="Y281" s="4" t="str">
        <f t="shared" si="281"/>
        <v>#DIV/0!</v>
      </c>
      <c r="Z281" s="4" t="str">
        <f t="shared" si="281"/>
        <v>#DIV/0!</v>
      </c>
      <c r="AA281" s="4" t="str">
        <f t="shared" si="281"/>
        <v>#DIV/0!</v>
      </c>
      <c r="AB281" s="4" t="str">
        <f t="shared" si="281"/>
        <v>#DIV/0!</v>
      </c>
      <c r="AC281" s="4" t="str">
        <f t="shared" si="281"/>
        <v>#DIV/0!</v>
      </c>
      <c r="AD281" s="4" t="str">
        <f t="shared" si="281"/>
        <v>#DIV/0!</v>
      </c>
      <c r="AE281" s="4" t="str">
        <f t="shared" si="281"/>
        <v>#DIV/0!</v>
      </c>
      <c r="AF281" s="4" t="str">
        <f t="shared" si="281"/>
        <v>#DIV/0!</v>
      </c>
      <c r="AG281" s="4" t="str">
        <f t="shared" si="281"/>
        <v>#DIV/0!</v>
      </c>
      <c r="AH281" s="4" t="str">
        <f t="shared" si="281"/>
        <v>#DIV/0!</v>
      </c>
      <c r="AI281" s="4" t="str">
        <f t="shared" si="281"/>
        <v>#DIV/0!</v>
      </c>
      <c r="AJ281" s="4" t="str">
        <f t="shared" si="281"/>
        <v>#DIV/0!</v>
      </c>
      <c r="AK281" s="4" t="str">
        <f t="shared" si="281"/>
        <v>#DIV/0!</v>
      </c>
      <c r="AL281" s="4" t="str">
        <f t="shared" si="281"/>
        <v>#DIV/0!</v>
      </c>
      <c r="AM281" s="4" t="str">
        <f t="shared" si="281"/>
        <v>#DIV/0!</v>
      </c>
      <c r="AN281" s="4" t="str">
        <f t="shared" si="281"/>
        <v>#DIV/0!</v>
      </c>
      <c r="AO281" s="4" t="str">
        <f t="shared" si="281"/>
        <v>#DIV/0!</v>
      </c>
      <c r="AP281" s="4" t="str">
        <f t="shared" si="281"/>
        <v>#DIV/0!</v>
      </c>
      <c r="AQ281" s="4" t="str">
        <f t="shared" si="281"/>
        <v>#DIV/0!</v>
      </c>
      <c r="AR281" s="4" t="str">
        <f t="shared" si="281"/>
        <v>#DIV/0!</v>
      </c>
      <c r="AS281" s="4" t="str">
        <f t="shared" si="281"/>
        <v>#DIV/0!</v>
      </c>
      <c r="AT281" s="4" t="str">
        <f t="shared" si="281"/>
        <v>#DIV/0!</v>
      </c>
      <c r="AU281" s="4" t="str">
        <f t="shared" si="281"/>
        <v>#DIV/0!</v>
      </c>
      <c r="AV281" s="4" t="str">
        <f t="shared" si="281"/>
        <v>#DIV/0!</v>
      </c>
      <c r="AW281" s="4" t="str">
        <f t="shared" si="281"/>
        <v>#DIV/0!</v>
      </c>
      <c r="AX281" s="4" t="str">
        <f t="shared" si="281"/>
        <v>#DIV/0!</v>
      </c>
      <c r="AY281" s="4" t="str">
        <f t="shared" si="281"/>
        <v>#DIV/0!</v>
      </c>
      <c r="AZ281" s="4" t="str">
        <f t="shared" si="281"/>
        <v>#DIV/0!</v>
      </c>
      <c r="BA281" s="4" t="str">
        <f t="shared" si="281"/>
        <v>#DIV/0!</v>
      </c>
      <c r="BB281" s="4" t="str">
        <f t="shared" si="281"/>
        <v>#DIV/0!</v>
      </c>
      <c r="BC281" s="4" t="str">
        <f t="shared" si="281"/>
        <v>#DIV/0!</v>
      </c>
      <c r="BD281" s="4" t="str">
        <f t="shared" si="281"/>
        <v>#DIV/0!</v>
      </c>
      <c r="BE281" s="4" t="str">
        <f t="shared" si="281"/>
        <v>#DIV/0!</v>
      </c>
      <c r="BF281" s="4" t="str">
        <f t="shared" si="281"/>
        <v>#DIV/0!</v>
      </c>
      <c r="BG281" s="4" t="str">
        <f t="shared" si="281"/>
        <v>#DIV/0!</v>
      </c>
      <c r="BH281" s="4" t="str">
        <f t="shared" si="281"/>
        <v>#DIV/0!</v>
      </c>
      <c r="BI281" s="4" t="str">
        <f t="shared" si="281"/>
        <v>#DIV/0!</v>
      </c>
      <c r="BJ281" s="4" t="str">
        <f t="shared" si="281"/>
        <v>#DIV/0!</v>
      </c>
      <c r="BK281" s="4" t="str">
        <f t="shared" si="281"/>
        <v>#DIV/0!</v>
      </c>
      <c r="BL281" s="4" t="str">
        <f t="shared" si="281"/>
        <v>#DIV/0!</v>
      </c>
      <c r="BM281" s="4" t="str">
        <f t="shared" si="281"/>
        <v>#DIV/0!</v>
      </c>
      <c r="BN281" s="4" t="str">
        <f t="shared" si="281"/>
        <v>#DIV/0!</v>
      </c>
      <c r="BO281" s="4" t="str">
        <f t="shared" si="281"/>
        <v>#DIV/0!</v>
      </c>
      <c r="BP281" s="4" t="str">
        <f t="shared" si="281"/>
        <v>#DIV/0!</v>
      </c>
      <c r="BQ281" s="4" t="str">
        <f t="shared" si="281"/>
        <v>#DIV/0!</v>
      </c>
      <c r="BR281" s="4" t="str">
        <f t="shared" si="281"/>
        <v>#DIV/0!</v>
      </c>
      <c r="BS281" s="4" t="str">
        <f t="shared" si="281"/>
        <v>#DIV/0!</v>
      </c>
      <c r="BT281" s="4" t="str">
        <f t="shared" si="281"/>
        <v>#DIV/0!</v>
      </c>
      <c r="BU281" s="4" t="str">
        <f t="shared" si="281"/>
        <v>#DIV/0!</v>
      </c>
      <c r="BV281" s="4" t="str">
        <f t="shared" si="281"/>
        <v>#DIV/0!</v>
      </c>
      <c r="BW281" s="4" t="str">
        <f t="shared" si="281"/>
        <v>#DIV/0!</v>
      </c>
      <c r="BX281" s="4" t="str">
        <f t="shared" si="281"/>
        <v>#DIV/0!</v>
      </c>
      <c r="BY281" s="4" t="str">
        <f t="shared" si="281"/>
        <v>#DIV/0!</v>
      </c>
      <c r="BZ281" s="4" t="str">
        <f t="shared" si="281"/>
        <v>#DIV/0!</v>
      </c>
      <c r="CA281" s="4" t="str">
        <f t="shared" si="281"/>
        <v>#DIV/0!</v>
      </c>
      <c r="CB281" s="4" t="str">
        <f t="shared" si="281"/>
        <v>#DIV/0!</v>
      </c>
      <c r="CC281" s="4" t="str">
        <f t="shared" si="281"/>
        <v>#DIV/0!</v>
      </c>
      <c r="CD281" s="4" t="str">
        <f t="shared" si="281"/>
        <v>#DIV/0!</v>
      </c>
      <c r="CE281" s="4" t="str">
        <f t="shared" si="281"/>
        <v>#DIV/0!</v>
      </c>
      <c r="CF281" s="4" t="str">
        <f t="shared" si="281"/>
        <v>#DIV/0!</v>
      </c>
      <c r="CG281" s="4" t="str">
        <f t="shared" si="281"/>
        <v>#DIV/0!</v>
      </c>
      <c r="CH281" s="4" t="str">
        <f t="shared" si="281"/>
        <v>#DIV/0!</v>
      </c>
      <c r="CI281" s="4" t="str">
        <f t="shared" si="281"/>
        <v>#DIV/0!</v>
      </c>
      <c r="CJ281" s="4" t="str">
        <f t="shared" si="281"/>
        <v>#DIV/0!</v>
      </c>
    </row>
    <row r="282" ht="15.75" customHeight="1">
      <c r="A282" s="8" t="s">
        <v>79</v>
      </c>
      <c r="B282" s="4" t="s">
        <v>272</v>
      </c>
      <c r="C282" s="4" t="str">
        <f t="shared" ref="C282:CJ282" si="282">C182/$E83</f>
        <v>#DIV/0!</v>
      </c>
      <c r="D282" s="4" t="str">
        <f t="shared" si="282"/>
        <v>#DIV/0!</v>
      </c>
      <c r="E282" s="4" t="str">
        <f t="shared" si="282"/>
        <v>#DIV/0!</v>
      </c>
      <c r="F282" s="4" t="str">
        <f t="shared" si="282"/>
        <v>#DIV/0!</v>
      </c>
      <c r="G282" s="4" t="str">
        <f t="shared" si="282"/>
        <v>#DIV/0!</v>
      </c>
      <c r="H282" s="4" t="str">
        <f t="shared" si="282"/>
        <v>#DIV/0!</v>
      </c>
      <c r="I282" s="4" t="str">
        <f t="shared" si="282"/>
        <v>#DIV/0!</v>
      </c>
      <c r="J282" s="4" t="str">
        <f t="shared" si="282"/>
        <v>#DIV/0!</v>
      </c>
      <c r="K282" s="4" t="str">
        <f t="shared" si="282"/>
        <v>#DIV/0!</v>
      </c>
      <c r="L282" s="4" t="str">
        <f t="shared" si="282"/>
        <v>#DIV/0!</v>
      </c>
      <c r="M282" s="4" t="str">
        <f t="shared" si="282"/>
        <v>#DIV/0!</v>
      </c>
      <c r="N282" s="4" t="str">
        <f t="shared" si="282"/>
        <v>#DIV/0!</v>
      </c>
      <c r="O282" s="4" t="str">
        <f t="shared" si="282"/>
        <v>#DIV/0!</v>
      </c>
      <c r="P282" s="4" t="str">
        <f t="shared" si="282"/>
        <v>#DIV/0!</v>
      </c>
      <c r="Q282" s="4" t="str">
        <f t="shared" si="282"/>
        <v>#DIV/0!</v>
      </c>
      <c r="R282" s="4" t="str">
        <f t="shared" si="282"/>
        <v>#DIV/0!</v>
      </c>
      <c r="S282" s="4" t="str">
        <f t="shared" si="282"/>
        <v>#DIV/0!</v>
      </c>
      <c r="T282" s="4" t="str">
        <f t="shared" si="282"/>
        <v>#DIV/0!</v>
      </c>
      <c r="U282" s="4" t="str">
        <f t="shared" si="282"/>
        <v>#DIV/0!</v>
      </c>
      <c r="V282" s="4" t="str">
        <f t="shared" si="282"/>
        <v>#DIV/0!</v>
      </c>
      <c r="W282" s="4" t="str">
        <f t="shared" si="282"/>
        <v>#DIV/0!</v>
      </c>
      <c r="X282" s="4" t="str">
        <f t="shared" si="282"/>
        <v>#DIV/0!</v>
      </c>
      <c r="Y282" s="4" t="str">
        <f t="shared" si="282"/>
        <v>#DIV/0!</v>
      </c>
      <c r="Z282" s="4" t="str">
        <f t="shared" si="282"/>
        <v>#DIV/0!</v>
      </c>
      <c r="AA282" s="4" t="str">
        <f t="shared" si="282"/>
        <v>#DIV/0!</v>
      </c>
      <c r="AB282" s="4" t="str">
        <f t="shared" si="282"/>
        <v>#DIV/0!</v>
      </c>
      <c r="AC282" s="4" t="str">
        <f t="shared" si="282"/>
        <v>#DIV/0!</v>
      </c>
      <c r="AD282" s="4" t="str">
        <f t="shared" si="282"/>
        <v>#DIV/0!</v>
      </c>
      <c r="AE282" s="4" t="str">
        <f t="shared" si="282"/>
        <v>#DIV/0!</v>
      </c>
      <c r="AF282" s="4" t="str">
        <f t="shared" si="282"/>
        <v>#DIV/0!</v>
      </c>
      <c r="AG282" s="4" t="str">
        <f t="shared" si="282"/>
        <v>#DIV/0!</v>
      </c>
      <c r="AH282" s="4" t="str">
        <f t="shared" si="282"/>
        <v>#DIV/0!</v>
      </c>
      <c r="AI282" s="4" t="str">
        <f t="shared" si="282"/>
        <v>#DIV/0!</v>
      </c>
      <c r="AJ282" s="4" t="str">
        <f t="shared" si="282"/>
        <v>#DIV/0!</v>
      </c>
      <c r="AK282" s="4" t="str">
        <f t="shared" si="282"/>
        <v>#DIV/0!</v>
      </c>
      <c r="AL282" s="4" t="str">
        <f t="shared" si="282"/>
        <v>#DIV/0!</v>
      </c>
      <c r="AM282" s="4" t="str">
        <f t="shared" si="282"/>
        <v>#DIV/0!</v>
      </c>
      <c r="AN282" s="4" t="str">
        <f t="shared" si="282"/>
        <v>#DIV/0!</v>
      </c>
      <c r="AO282" s="4" t="str">
        <f t="shared" si="282"/>
        <v>#DIV/0!</v>
      </c>
      <c r="AP282" s="4" t="str">
        <f t="shared" si="282"/>
        <v>#DIV/0!</v>
      </c>
      <c r="AQ282" s="4" t="str">
        <f t="shared" si="282"/>
        <v>#DIV/0!</v>
      </c>
      <c r="AR282" s="4" t="str">
        <f t="shared" si="282"/>
        <v>#DIV/0!</v>
      </c>
      <c r="AS282" s="4" t="str">
        <f t="shared" si="282"/>
        <v>#DIV/0!</v>
      </c>
      <c r="AT282" s="4" t="str">
        <f t="shared" si="282"/>
        <v>#DIV/0!</v>
      </c>
      <c r="AU282" s="4" t="str">
        <f t="shared" si="282"/>
        <v>#DIV/0!</v>
      </c>
      <c r="AV282" s="4" t="str">
        <f t="shared" si="282"/>
        <v>#DIV/0!</v>
      </c>
      <c r="AW282" s="4" t="str">
        <f t="shared" si="282"/>
        <v>#DIV/0!</v>
      </c>
      <c r="AX282" s="4" t="str">
        <f t="shared" si="282"/>
        <v>#DIV/0!</v>
      </c>
      <c r="AY282" s="4" t="str">
        <f t="shared" si="282"/>
        <v>#DIV/0!</v>
      </c>
      <c r="AZ282" s="4" t="str">
        <f t="shared" si="282"/>
        <v>#DIV/0!</v>
      </c>
      <c r="BA282" s="4" t="str">
        <f t="shared" si="282"/>
        <v>#DIV/0!</v>
      </c>
      <c r="BB282" s="4" t="str">
        <f t="shared" si="282"/>
        <v>#DIV/0!</v>
      </c>
      <c r="BC282" s="4" t="str">
        <f t="shared" si="282"/>
        <v>#DIV/0!</v>
      </c>
      <c r="BD282" s="4" t="str">
        <f t="shared" si="282"/>
        <v>#DIV/0!</v>
      </c>
      <c r="BE282" s="4" t="str">
        <f t="shared" si="282"/>
        <v>#DIV/0!</v>
      </c>
      <c r="BF282" s="4" t="str">
        <f t="shared" si="282"/>
        <v>#DIV/0!</v>
      </c>
      <c r="BG282" s="4" t="str">
        <f t="shared" si="282"/>
        <v>#DIV/0!</v>
      </c>
      <c r="BH282" s="4" t="str">
        <f t="shared" si="282"/>
        <v>#DIV/0!</v>
      </c>
      <c r="BI282" s="4" t="str">
        <f t="shared" si="282"/>
        <v>#DIV/0!</v>
      </c>
      <c r="BJ282" s="4" t="str">
        <f t="shared" si="282"/>
        <v>#DIV/0!</v>
      </c>
      <c r="BK282" s="4" t="str">
        <f t="shared" si="282"/>
        <v>#DIV/0!</v>
      </c>
      <c r="BL282" s="4" t="str">
        <f t="shared" si="282"/>
        <v>#DIV/0!</v>
      </c>
      <c r="BM282" s="4" t="str">
        <f t="shared" si="282"/>
        <v>#DIV/0!</v>
      </c>
      <c r="BN282" s="4" t="str">
        <f t="shared" si="282"/>
        <v>#DIV/0!</v>
      </c>
      <c r="BO282" s="4" t="str">
        <f t="shared" si="282"/>
        <v>#DIV/0!</v>
      </c>
      <c r="BP282" s="4" t="str">
        <f t="shared" si="282"/>
        <v>#DIV/0!</v>
      </c>
      <c r="BQ282" s="4" t="str">
        <f t="shared" si="282"/>
        <v>#DIV/0!</v>
      </c>
      <c r="BR282" s="4" t="str">
        <f t="shared" si="282"/>
        <v>#DIV/0!</v>
      </c>
      <c r="BS282" s="4" t="str">
        <f t="shared" si="282"/>
        <v>#DIV/0!</v>
      </c>
      <c r="BT282" s="4" t="str">
        <f t="shared" si="282"/>
        <v>#DIV/0!</v>
      </c>
      <c r="BU282" s="4" t="str">
        <f t="shared" si="282"/>
        <v>#DIV/0!</v>
      </c>
      <c r="BV282" s="4" t="str">
        <f t="shared" si="282"/>
        <v>#DIV/0!</v>
      </c>
      <c r="BW282" s="4" t="str">
        <f t="shared" si="282"/>
        <v>#DIV/0!</v>
      </c>
      <c r="BX282" s="4" t="str">
        <f t="shared" si="282"/>
        <v>#DIV/0!</v>
      </c>
      <c r="BY282" s="4" t="str">
        <f t="shared" si="282"/>
        <v>#DIV/0!</v>
      </c>
      <c r="BZ282" s="4" t="str">
        <f t="shared" si="282"/>
        <v>#DIV/0!</v>
      </c>
      <c r="CA282" s="4" t="str">
        <f t="shared" si="282"/>
        <v>#DIV/0!</v>
      </c>
      <c r="CB282" s="4" t="str">
        <f t="shared" si="282"/>
        <v>#DIV/0!</v>
      </c>
      <c r="CC282" s="4" t="str">
        <f t="shared" si="282"/>
        <v>#DIV/0!</v>
      </c>
      <c r="CD282" s="4" t="str">
        <f t="shared" si="282"/>
        <v>#DIV/0!</v>
      </c>
      <c r="CE282" s="4" t="str">
        <f t="shared" si="282"/>
        <v>#DIV/0!</v>
      </c>
      <c r="CF282" s="4" t="str">
        <f t="shared" si="282"/>
        <v>#DIV/0!</v>
      </c>
      <c r="CG282" s="4" t="str">
        <f t="shared" si="282"/>
        <v>#DIV/0!</v>
      </c>
      <c r="CH282" s="4" t="str">
        <f t="shared" si="282"/>
        <v>#DIV/0!</v>
      </c>
      <c r="CI282" s="4" t="str">
        <f t="shared" si="282"/>
        <v>#DIV/0!</v>
      </c>
      <c r="CJ282" s="4" t="str">
        <f t="shared" si="282"/>
        <v>#DIV/0!</v>
      </c>
    </row>
    <row r="283" ht="15.75" customHeight="1">
      <c r="A283" s="15"/>
      <c r="B283" s="4" t="s">
        <v>273</v>
      </c>
      <c r="C283" s="4" t="str">
        <f t="shared" ref="C283:CJ283" si="283">C183/$E84</f>
        <v>#DIV/0!</v>
      </c>
      <c r="D283" s="4" t="str">
        <f t="shared" si="283"/>
        <v>#DIV/0!</v>
      </c>
      <c r="E283" s="4" t="str">
        <f t="shared" si="283"/>
        <v>#DIV/0!</v>
      </c>
      <c r="F283" s="4" t="str">
        <f t="shared" si="283"/>
        <v>#DIV/0!</v>
      </c>
      <c r="G283" s="4" t="str">
        <f t="shared" si="283"/>
        <v>#DIV/0!</v>
      </c>
      <c r="H283" s="4" t="str">
        <f t="shared" si="283"/>
        <v>#DIV/0!</v>
      </c>
      <c r="I283" s="4" t="str">
        <f t="shared" si="283"/>
        <v>#DIV/0!</v>
      </c>
      <c r="J283" s="4" t="str">
        <f t="shared" si="283"/>
        <v>#DIV/0!</v>
      </c>
      <c r="K283" s="4" t="str">
        <f t="shared" si="283"/>
        <v>#DIV/0!</v>
      </c>
      <c r="L283" s="4" t="str">
        <f t="shared" si="283"/>
        <v>#DIV/0!</v>
      </c>
      <c r="M283" s="4" t="str">
        <f t="shared" si="283"/>
        <v>#DIV/0!</v>
      </c>
      <c r="N283" s="4" t="str">
        <f t="shared" si="283"/>
        <v>#DIV/0!</v>
      </c>
      <c r="O283" s="4" t="str">
        <f t="shared" si="283"/>
        <v>#DIV/0!</v>
      </c>
      <c r="P283" s="4" t="str">
        <f t="shared" si="283"/>
        <v>#DIV/0!</v>
      </c>
      <c r="Q283" s="4" t="str">
        <f t="shared" si="283"/>
        <v>#DIV/0!</v>
      </c>
      <c r="R283" s="4" t="str">
        <f t="shared" si="283"/>
        <v>#DIV/0!</v>
      </c>
      <c r="S283" s="4" t="str">
        <f t="shared" si="283"/>
        <v>#DIV/0!</v>
      </c>
      <c r="T283" s="4" t="str">
        <f t="shared" si="283"/>
        <v>#DIV/0!</v>
      </c>
      <c r="U283" s="4" t="str">
        <f t="shared" si="283"/>
        <v>#DIV/0!</v>
      </c>
      <c r="V283" s="4" t="str">
        <f t="shared" si="283"/>
        <v>#DIV/0!</v>
      </c>
      <c r="W283" s="4" t="str">
        <f t="shared" si="283"/>
        <v>#DIV/0!</v>
      </c>
      <c r="X283" s="4" t="str">
        <f t="shared" si="283"/>
        <v>#DIV/0!</v>
      </c>
      <c r="Y283" s="4" t="str">
        <f t="shared" si="283"/>
        <v>#DIV/0!</v>
      </c>
      <c r="Z283" s="4" t="str">
        <f t="shared" si="283"/>
        <v>#DIV/0!</v>
      </c>
      <c r="AA283" s="4" t="str">
        <f t="shared" si="283"/>
        <v>#DIV/0!</v>
      </c>
      <c r="AB283" s="4" t="str">
        <f t="shared" si="283"/>
        <v>#DIV/0!</v>
      </c>
      <c r="AC283" s="4" t="str">
        <f t="shared" si="283"/>
        <v>#DIV/0!</v>
      </c>
      <c r="AD283" s="4" t="str">
        <f t="shared" si="283"/>
        <v>#DIV/0!</v>
      </c>
      <c r="AE283" s="4" t="str">
        <f t="shared" si="283"/>
        <v>#DIV/0!</v>
      </c>
      <c r="AF283" s="4" t="str">
        <f t="shared" si="283"/>
        <v>#DIV/0!</v>
      </c>
      <c r="AG283" s="4" t="str">
        <f t="shared" si="283"/>
        <v>#DIV/0!</v>
      </c>
      <c r="AH283" s="4" t="str">
        <f t="shared" si="283"/>
        <v>#DIV/0!</v>
      </c>
      <c r="AI283" s="4" t="str">
        <f t="shared" si="283"/>
        <v>#DIV/0!</v>
      </c>
      <c r="AJ283" s="4" t="str">
        <f t="shared" si="283"/>
        <v>#DIV/0!</v>
      </c>
      <c r="AK283" s="4" t="str">
        <f t="shared" si="283"/>
        <v>#DIV/0!</v>
      </c>
      <c r="AL283" s="4" t="str">
        <f t="shared" si="283"/>
        <v>#DIV/0!</v>
      </c>
      <c r="AM283" s="4" t="str">
        <f t="shared" si="283"/>
        <v>#DIV/0!</v>
      </c>
      <c r="AN283" s="4" t="str">
        <f t="shared" si="283"/>
        <v>#DIV/0!</v>
      </c>
      <c r="AO283" s="4" t="str">
        <f t="shared" si="283"/>
        <v>#DIV/0!</v>
      </c>
      <c r="AP283" s="4" t="str">
        <f t="shared" si="283"/>
        <v>#DIV/0!</v>
      </c>
      <c r="AQ283" s="4" t="str">
        <f t="shared" si="283"/>
        <v>#DIV/0!</v>
      </c>
      <c r="AR283" s="4" t="str">
        <f t="shared" si="283"/>
        <v>#DIV/0!</v>
      </c>
      <c r="AS283" s="4" t="str">
        <f t="shared" si="283"/>
        <v>#DIV/0!</v>
      </c>
      <c r="AT283" s="4" t="str">
        <f t="shared" si="283"/>
        <v>#DIV/0!</v>
      </c>
      <c r="AU283" s="4" t="str">
        <f t="shared" si="283"/>
        <v>#DIV/0!</v>
      </c>
      <c r="AV283" s="4" t="str">
        <f t="shared" si="283"/>
        <v>#DIV/0!</v>
      </c>
      <c r="AW283" s="4" t="str">
        <f t="shared" si="283"/>
        <v>#DIV/0!</v>
      </c>
      <c r="AX283" s="4" t="str">
        <f t="shared" si="283"/>
        <v>#DIV/0!</v>
      </c>
      <c r="AY283" s="4" t="str">
        <f t="shared" si="283"/>
        <v>#DIV/0!</v>
      </c>
      <c r="AZ283" s="4" t="str">
        <f t="shared" si="283"/>
        <v>#DIV/0!</v>
      </c>
      <c r="BA283" s="4" t="str">
        <f t="shared" si="283"/>
        <v>#DIV/0!</v>
      </c>
      <c r="BB283" s="4" t="str">
        <f t="shared" si="283"/>
        <v>#DIV/0!</v>
      </c>
      <c r="BC283" s="4" t="str">
        <f t="shared" si="283"/>
        <v>#DIV/0!</v>
      </c>
      <c r="BD283" s="4" t="str">
        <f t="shared" si="283"/>
        <v>#DIV/0!</v>
      </c>
      <c r="BE283" s="4" t="str">
        <f t="shared" si="283"/>
        <v>#DIV/0!</v>
      </c>
      <c r="BF283" s="4" t="str">
        <f t="shared" si="283"/>
        <v>#DIV/0!</v>
      </c>
      <c r="BG283" s="4" t="str">
        <f t="shared" si="283"/>
        <v>#DIV/0!</v>
      </c>
      <c r="BH283" s="4" t="str">
        <f t="shared" si="283"/>
        <v>#DIV/0!</v>
      </c>
      <c r="BI283" s="4" t="str">
        <f t="shared" si="283"/>
        <v>#DIV/0!</v>
      </c>
      <c r="BJ283" s="4" t="str">
        <f t="shared" si="283"/>
        <v>#DIV/0!</v>
      </c>
      <c r="BK283" s="4" t="str">
        <f t="shared" si="283"/>
        <v>#DIV/0!</v>
      </c>
      <c r="BL283" s="4" t="str">
        <f t="shared" si="283"/>
        <v>#DIV/0!</v>
      </c>
      <c r="BM283" s="4" t="str">
        <f t="shared" si="283"/>
        <v>#DIV/0!</v>
      </c>
      <c r="BN283" s="4" t="str">
        <f t="shared" si="283"/>
        <v>#DIV/0!</v>
      </c>
      <c r="BO283" s="4" t="str">
        <f t="shared" si="283"/>
        <v>#DIV/0!</v>
      </c>
      <c r="BP283" s="4" t="str">
        <f t="shared" si="283"/>
        <v>#DIV/0!</v>
      </c>
      <c r="BQ283" s="4" t="str">
        <f t="shared" si="283"/>
        <v>#DIV/0!</v>
      </c>
      <c r="BR283" s="4" t="str">
        <f t="shared" si="283"/>
        <v>#DIV/0!</v>
      </c>
      <c r="BS283" s="4" t="str">
        <f t="shared" si="283"/>
        <v>#DIV/0!</v>
      </c>
      <c r="BT283" s="4" t="str">
        <f t="shared" si="283"/>
        <v>#DIV/0!</v>
      </c>
      <c r="BU283" s="4" t="str">
        <f t="shared" si="283"/>
        <v>#DIV/0!</v>
      </c>
      <c r="BV283" s="4" t="str">
        <f t="shared" si="283"/>
        <v>#DIV/0!</v>
      </c>
      <c r="BW283" s="4" t="str">
        <f t="shared" si="283"/>
        <v>#DIV/0!</v>
      </c>
      <c r="BX283" s="4" t="str">
        <f t="shared" si="283"/>
        <v>#DIV/0!</v>
      </c>
      <c r="BY283" s="4" t="str">
        <f t="shared" si="283"/>
        <v>#DIV/0!</v>
      </c>
      <c r="BZ283" s="4" t="str">
        <f t="shared" si="283"/>
        <v>#DIV/0!</v>
      </c>
      <c r="CA283" s="4" t="str">
        <f t="shared" si="283"/>
        <v>#DIV/0!</v>
      </c>
      <c r="CB283" s="4" t="str">
        <f t="shared" si="283"/>
        <v>#DIV/0!</v>
      </c>
      <c r="CC283" s="4" t="str">
        <f t="shared" si="283"/>
        <v>#DIV/0!</v>
      </c>
      <c r="CD283" s="4" t="str">
        <f t="shared" si="283"/>
        <v>#DIV/0!</v>
      </c>
      <c r="CE283" s="4" t="str">
        <f t="shared" si="283"/>
        <v>#DIV/0!</v>
      </c>
      <c r="CF283" s="4" t="str">
        <f t="shared" si="283"/>
        <v>#DIV/0!</v>
      </c>
      <c r="CG283" s="4" t="str">
        <f t="shared" si="283"/>
        <v>#DIV/0!</v>
      </c>
      <c r="CH283" s="4" t="str">
        <f t="shared" si="283"/>
        <v>#DIV/0!</v>
      </c>
      <c r="CI283" s="4" t="str">
        <f t="shared" si="283"/>
        <v>#DIV/0!</v>
      </c>
      <c r="CJ283" s="4" t="str">
        <f t="shared" si="283"/>
        <v>#DIV/0!</v>
      </c>
    </row>
    <row r="284" ht="15.75" customHeight="1">
      <c r="A284" s="15"/>
      <c r="B284" s="4" t="s">
        <v>274</v>
      </c>
      <c r="C284" s="4" t="str">
        <f t="shared" ref="C284:CJ284" si="284">C184/$E85</f>
        <v>#DIV/0!</v>
      </c>
      <c r="D284" s="4" t="str">
        <f t="shared" si="284"/>
        <v>#DIV/0!</v>
      </c>
      <c r="E284" s="4" t="str">
        <f t="shared" si="284"/>
        <v>#DIV/0!</v>
      </c>
      <c r="F284" s="4" t="str">
        <f t="shared" si="284"/>
        <v>#DIV/0!</v>
      </c>
      <c r="G284" s="4" t="str">
        <f t="shared" si="284"/>
        <v>#DIV/0!</v>
      </c>
      <c r="H284" s="4" t="str">
        <f t="shared" si="284"/>
        <v>#DIV/0!</v>
      </c>
      <c r="I284" s="4" t="str">
        <f t="shared" si="284"/>
        <v>#DIV/0!</v>
      </c>
      <c r="J284" s="4" t="str">
        <f t="shared" si="284"/>
        <v>#DIV/0!</v>
      </c>
      <c r="K284" s="4" t="str">
        <f t="shared" si="284"/>
        <v>#DIV/0!</v>
      </c>
      <c r="L284" s="4" t="str">
        <f t="shared" si="284"/>
        <v>#DIV/0!</v>
      </c>
      <c r="M284" s="4" t="str">
        <f t="shared" si="284"/>
        <v>#DIV/0!</v>
      </c>
      <c r="N284" s="4" t="str">
        <f t="shared" si="284"/>
        <v>#DIV/0!</v>
      </c>
      <c r="O284" s="4" t="str">
        <f t="shared" si="284"/>
        <v>#DIV/0!</v>
      </c>
      <c r="P284" s="4" t="str">
        <f t="shared" si="284"/>
        <v>#DIV/0!</v>
      </c>
      <c r="Q284" s="4" t="str">
        <f t="shared" si="284"/>
        <v>#DIV/0!</v>
      </c>
      <c r="R284" s="4" t="str">
        <f t="shared" si="284"/>
        <v>#DIV/0!</v>
      </c>
      <c r="S284" s="4" t="str">
        <f t="shared" si="284"/>
        <v>#DIV/0!</v>
      </c>
      <c r="T284" s="4" t="str">
        <f t="shared" si="284"/>
        <v>#DIV/0!</v>
      </c>
      <c r="U284" s="4" t="str">
        <f t="shared" si="284"/>
        <v>#DIV/0!</v>
      </c>
      <c r="V284" s="4" t="str">
        <f t="shared" si="284"/>
        <v>#DIV/0!</v>
      </c>
      <c r="W284" s="4" t="str">
        <f t="shared" si="284"/>
        <v>#DIV/0!</v>
      </c>
      <c r="X284" s="4" t="str">
        <f t="shared" si="284"/>
        <v>#DIV/0!</v>
      </c>
      <c r="Y284" s="4" t="str">
        <f t="shared" si="284"/>
        <v>#DIV/0!</v>
      </c>
      <c r="Z284" s="4" t="str">
        <f t="shared" si="284"/>
        <v>#DIV/0!</v>
      </c>
      <c r="AA284" s="4" t="str">
        <f t="shared" si="284"/>
        <v>#DIV/0!</v>
      </c>
      <c r="AB284" s="4" t="str">
        <f t="shared" si="284"/>
        <v>#DIV/0!</v>
      </c>
      <c r="AC284" s="4" t="str">
        <f t="shared" si="284"/>
        <v>#DIV/0!</v>
      </c>
      <c r="AD284" s="4" t="str">
        <f t="shared" si="284"/>
        <v>#DIV/0!</v>
      </c>
      <c r="AE284" s="4" t="str">
        <f t="shared" si="284"/>
        <v>#DIV/0!</v>
      </c>
      <c r="AF284" s="4" t="str">
        <f t="shared" si="284"/>
        <v>#DIV/0!</v>
      </c>
      <c r="AG284" s="4" t="str">
        <f t="shared" si="284"/>
        <v>#DIV/0!</v>
      </c>
      <c r="AH284" s="4" t="str">
        <f t="shared" si="284"/>
        <v>#DIV/0!</v>
      </c>
      <c r="AI284" s="4" t="str">
        <f t="shared" si="284"/>
        <v>#DIV/0!</v>
      </c>
      <c r="AJ284" s="4" t="str">
        <f t="shared" si="284"/>
        <v>#DIV/0!</v>
      </c>
      <c r="AK284" s="4" t="str">
        <f t="shared" si="284"/>
        <v>#DIV/0!</v>
      </c>
      <c r="AL284" s="4" t="str">
        <f t="shared" si="284"/>
        <v>#DIV/0!</v>
      </c>
      <c r="AM284" s="4" t="str">
        <f t="shared" si="284"/>
        <v>#DIV/0!</v>
      </c>
      <c r="AN284" s="4" t="str">
        <f t="shared" si="284"/>
        <v>#DIV/0!</v>
      </c>
      <c r="AO284" s="4" t="str">
        <f t="shared" si="284"/>
        <v>#DIV/0!</v>
      </c>
      <c r="AP284" s="4" t="str">
        <f t="shared" si="284"/>
        <v>#DIV/0!</v>
      </c>
      <c r="AQ284" s="4" t="str">
        <f t="shared" si="284"/>
        <v>#DIV/0!</v>
      </c>
      <c r="AR284" s="4" t="str">
        <f t="shared" si="284"/>
        <v>#DIV/0!</v>
      </c>
      <c r="AS284" s="4" t="str">
        <f t="shared" si="284"/>
        <v>#DIV/0!</v>
      </c>
      <c r="AT284" s="4" t="str">
        <f t="shared" si="284"/>
        <v>#DIV/0!</v>
      </c>
      <c r="AU284" s="4" t="str">
        <f t="shared" si="284"/>
        <v>#DIV/0!</v>
      </c>
      <c r="AV284" s="4" t="str">
        <f t="shared" si="284"/>
        <v>#DIV/0!</v>
      </c>
      <c r="AW284" s="4" t="str">
        <f t="shared" si="284"/>
        <v>#DIV/0!</v>
      </c>
      <c r="AX284" s="4" t="str">
        <f t="shared" si="284"/>
        <v>#DIV/0!</v>
      </c>
      <c r="AY284" s="4" t="str">
        <f t="shared" si="284"/>
        <v>#DIV/0!</v>
      </c>
      <c r="AZ284" s="4" t="str">
        <f t="shared" si="284"/>
        <v>#DIV/0!</v>
      </c>
      <c r="BA284" s="4" t="str">
        <f t="shared" si="284"/>
        <v>#DIV/0!</v>
      </c>
      <c r="BB284" s="4" t="str">
        <f t="shared" si="284"/>
        <v>#DIV/0!</v>
      </c>
      <c r="BC284" s="4" t="str">
        <f t="shared" si="284"/>
        <v>#DIV/0!</v>
      </c>
      <c r="BD284" s="4" t="str">
        <f t="shared" si="284"/>
        <v>#DIV/0!</v>
      </c>
      <c r="BE284" s="4" t="str">
        <f t="shared" si="284"/>
        <v>#DIV/0!</v>
      </c>
      <c r="BF284" s="4" t="str">
        <f t="shared" si="284"/>
        <v>#DIV/0!</v>
      </c>
      <c r="BG284" s="4" t="str">
        <f t="shared" si="284"/>
        <v>#DIV/0!</v>
      </c>
      <c r="BH284" s="4" t="str">
        <f t="shared" si="284"/>
        <v>#DIV/0!</v>
      </c>
      <c r="BI284" s="4" t="str">
        <f t="shared" si="284"/>
        <v>#DIV/0!</v>
      </c>
      <c r="BJ284" s="4" t="str">
        <f t="shared" si="284"/>
        <v>#DIV/0!</v>
      </c>
      <c r="BK284" s="4" t="str">
        <f t="shared" si="284"/>
        <v>#DIV/0!</v>
      </c>
      <c r="BL284" s="4" t="str">
        <f t="shared" si="284"/>
        <v>#DIV/0!</v>
      </c>
      <c r="BM284" s="4" t="str">
        <f t="shared" si="284"/>
        <v>#DIV/0!</v>
      </c>
      <c r="BN284" s="4" t="str">
        <f t="shared" si="284"/>
        <v>#DIV/0!</v>
      </c>
      <c r="BO284" s="4" t="str">
        <f t="shared" si="284"/>
        <v>#DIV/0!</v>
      </c>
      <c r="BP284" s="4" t="str">
        <f t="shared" si="284"/>
        <v>#DIV/0!</v>
      </c>
      <c r="BQ284" s="4" t="str">
        <f t="shared" si="284"/>
        <v>#DIV/0!</v>
      </c>
      <c r="BR284" s="4" t="str">
        <f t="shared" si="284"/>
        <v>#DIV/0!</v>
      </c>
      <c r="BS284" s="4" t="str">
        <f t="shared" si="284"/>
        <v>#DIV/0!</v>
      </c>
      <c r="BT284" s="4" t="str">
        <f t="shared" si="284"/>
        <v>#DIV/0!</v>
      </c>
      <c r="BU284" s="4" t="str">
        <f t="shared" si="284"/>
        <v>#DIV/0!</v>
      </c>
      <c r="BV284" s="4" t="str">
        <f t="shared" si="284"/>
        <v>#DIV/0!</v>
      </c>
      <c r="BW284" s="4" t="str">
        <f t="shared" si="284"/>
        <v>#DIV/0!</v>
      </c>
      <c r="BX284" s="4" t="str">
        <f t="shared" si="284"/>
        <v>#DIV/0!</v>
      </c>
      <c r="BY284" s="4" t="str">
        <f t="shared" si="284"/>
        <v>#DIV/0!</v>
      </c>
      <c r="BZ284" s="4" t="str">
        <f t="shared" si="284"/>
        <v>#DIV/0!</v>
      </c>
      <c r="CA284" s="4" t="str">
        <f t="shared" si="284"/>
        <v>#DIV/0!</v>
      </c>
      <c r="CB284" s="4" t="str">
        <f t="shared" si="284"/>
        <v>#DIV/0!</v>
      </c>
      <c r="CC284" s="4" t="str">
        <f t="shared" si="284"/>
        <v>#DIV/0!</v>
      </c>
      <c r="CD284" s="4" t="str">
        <f t="shared" si="284"/>
        <v>#DIV/0!</v>
      </c>
      <c r="CE284" s="4" t="str">
        <f t="shared" si="284"/>
        <v>#DIV/0!</v>
      </c>
      <c r="CF284" s="4" t="str">
        <f t="shared" si="284"/>
        <v>#DIV/0!</v>
      </c>
      <c r="CG284" s="4" t="str">
        <f t="shared" si="284"/>
        <v>#DIV/0!</v>
      </c>
      <c r="CH284" s="4" t="str">
        <f t="shared" si="284"/>
        <v>#DIV/0!</v>
      </c>
      <c r="CI284" s="4" t="str">
        <f t="shared" si="284"/>
        <v>#DIV/0!</v>
      </c>
      <c r="CJ284" s="4" t="str">
        <f t="shared" si="284"/>
        <v>#DIV/0!</v>
      </c>
    </row>
    <row r="285" ht="15.75" customHeight="1">
      <c r="A285" s="15"/>
      <c r="B285" s="4" t="s">
        <v>275</v>
      </c>
      <c r="C285" s="4" t="str">
        <f t="shared" ref="C285:CJ285" si="285">C185/$E86</f>
        <v>#DIV/0!</v>
      </c>
      <c r="D285" s="4" t="str">
        <f t="shared" si="285"/>
        <v>#DIV/0!</v>
      </c>
      <c r="E285" s="4" t="str">
        <f t="shared" si="285"/>
        <v>#DIV/0!</v>
      </c>
      <c r="F285" s="4" t="str">
        <f t="shared" si="285"/>
        <v>#DIV/0!</v>
      </c>
      <c r="G285" s="4" t="str">
        <f t="shared" si="285"/>
        <v>#DIV/0!</v>
      </c>
      <c r="H285" s="4" t="str">
        <f t="shared" si="285"/>
        <v>#DIV/0!</v>
      </c>
      <c r="I285" s="4" t="str">
        <f t="shared" si="285"/>
        <v>#DIV/0!</v>
      </c>
      <c r="J285" s="4" t="str">
        <f t="shared" si="285"/>
        <v>#DIV/0!</v>
      </c>
      <c r="K285" s="4" t="str">
        <f t="shared" si="285"/>
        <v>#DIV/0!</v>
      </c>
      <c r="L285" s="4" t="str">
        <f t="shared" si="285"/>
        <v>#DIV/0!</v>
      </c>
      <c r="M285" s="4" t="str">
        <f t="shared" si="285"/>
        <v>#DIV/0!</v>
      </c>
      <c r="N285" s="4" t="str">
        <f t="shared" si="285"/>
        <v>#DIV/0!</v>
      </c>
      <c r="O285" s="4" t="str">
        <f t="shared" si="285"/>
        <v>#DIV/0!</v>
      </c>
      <c r="P285" s="4" t="str">
        <f t="shared" si="285"/>
        <v>#DIV/0!</v>
      </c>
      <c r="Q285" s="4" t="str">
        <f t="shared" si="285"/>
        <v>#DIV/0!</v>
      </c>
      <c r="R285" s="4" t="str">
        <f t="shared" si="285"/>
        <v>#DIV/0!</v>
      </c>
      <c r="S285" s="4" t="str">
        <f t="shared" si="285"/>
        <v>#DIV/0!</v>
      </c>
      <c r="T285" s="4" t="str">
        <f t="shared" si="285"/>
        <v>#DIV/0!</v>
      </c>
      <c r="U285" s="4" t="str">
        <f t="shared" si="285"/>
        <v>#DIV/0!</v>
      </c>
      <c r="V285" s="4" t="str">
        <f t="shared" si="285"/>
        <v>#DIV/0!</v>
      </c>
      <c r="W285" s="4" t="str">
        <f t="shared" si="285"/>
        <v>#DIV/0!</v>
      </c>
      <c r="X285" s="4" t="str">
        <f t="shared" si="285"/>
        <v>#DIV/0!</v>
      </c>
      <c r="Y285" s="4" t="str">
        <f t="shared" si="285"/>
        <v>#DIV/0!</v>
      </c>
      <c r="Z285" s="4" t="str">
        <f t="shared" si="285"/>
        <v>#DIV/0!</v>
      </c>
      <c r="AA285" s="4" t="str">
        <f t="shared" si="285"/>
        <v>#DIV/0!</v>
      </c>
      <c r="AB285" s="4" t="str">
        <f t="shared" si="285"/>
        <v>#DIV/0!</v>
      </c>
      <c r="AC285" s="4" t="str">
        <f t="shared" si="285"/>
        <v>#DIV/0!</v>
      </c>
      <c r="AD285" s="4" t="str">
        <f t="shared" si="285"/>
        <v>#DIV/0!</v>
      </c>
      <c r="AE285" s="4" t="str">
        <f t="shared" si="285"/>
        <v>#DIV/0!</v>
      </c>
      <c r="AF285" s="4" t="str">
        <f t="shared" si="285"/>
        <v>#DIV/0!</v>
      </c>
      <c r="AG285" s="4" t="str">
        <f t="shared" si="285"/>
        <v>#DIV/0!</v>
      </c>
      <c r="AH285" s="4" t="str">
        <f t="shared" si="285"/>
        <v>#DIV/0!</v>
      </c>
      <c r="AI285" s="4" t="str">
        <f t="shared" si="285"/>
        <v>#DIV/0!</v>
      </c>
      <c r="AJ285" s="4" t="str">
        <f t="shared" si="285"/>
        <v>#DIV/0!</v>
      </c>
      <c r="AK285" s="4" t="str">
        <f t="shared" si="285"/>
        <v>#DIV/0!</v>
      </c>
      <c r="AL285" s="4" t="str">
        <f t="shared" si="285"/>
        <v>#DIV/0!</v>
      </c>
      <c r="AM285" s="4" t="str">
        <f t="shared" si="285"/>
        <v>#DIV/0!</v>
      </c>
      <c r="AN285" s="4" t="str">
        <f t="shared" si="285"/>
        <v>#DIV/0!</v>
      </c>
      <c r="AO285" s="4" t="str">
        <f t="shared" si="285"/>
        <v>#DIV/0!</v>
      </c>
      <c r="AP285" s="4" t="str">
        <f t="shared" si="285"/>
        <v>#DIV/0!</v>
      </c>
      <c r="AQ285" s="4" t="str">
        <f t="shared" si="285"/>
        <v>#DIV/0!</v>
      </c>
      <c r="AR285" s="4" t="str">
        <f t="shared" si="285"/>
        <v>#DIV/0!</v>
      </c>
      <c r="AS285" s="4" t="str">
        <f t="shared" si="285"/>
        <v>#DIV/0!</v>
      </c>
      <c r="AT285" s="4" t="str">
        <f t="shared" si="285"/>
        <v>#DIV/0!</v>
      </c>
      <c r="AU285" s="4" t="str">
        <f t="shared" si="285"/>
        <v>#DIV/0!</v>
      </c>
      <c r="AV285" s="4" t="str">
        <f t="shared" si="285"/>
        <v>#DIV/0!</v>
      </c>
      <c r="AW285" s="4" t="str">
        <f t="shared" si="285"/>
        <v>#DIV/0!</v>
      </c>
      <c r="AX285" s="4" t="str">
        <f t="shared" si="285"/>
        <v>#DIV/0!</v>
      </c>
      <c r="AY285" s="4" t="str">
        <f t="shared" si="285"/>
        <v>#DIV/0!</v>
      </c>
      <c r="AZ285" s="4" t="str">
        <f t="shared" si="285"/>
        <v>#DIV/0!</v>
      </c>
      <c r="BA285" s="4" t="str">
        <f t="shared" si="285"/>
        <v>#DIV/0!</v>
      </c>
      <c r="BB285" s="4" t="str">
        <f t="shared" si="285"/>
        <v>#DIV/0!</v>
      </c>
      <c r="BC285" s="4" t="str">
        <f t="shared" si="285"/>
        <v>#DIV/0!</v>
      </c>
      <c r="BD285" s="4" t="str">
        <f t="shared" si="285"/>
        <v>#DIV/0!</v>
      </c>
      <c r="BE285" s="4" t="str">
        <f t="shared" si="285"/>
        <v>#DIV/0!</v>
      </c>
      <c r="BF285" s="4" t="str">
        <f t="shared" si="285"/>
        <v>#DIV/0!</v>
      </c>
      <c r="BG285" s="4" t="str">
        <f t="shared" si="285"/>
        <v>#DIV/0!</v>
      </c>
      <c r="BH285" s="4" t="str">
        <f t="shared" si="285"/>
        <v>#DIV/0!</v>
      </c>
      <c r="BI285" s="4" t="str">
        <f t="shared" si="285"/>
        <v>#DIV/0!</v>
      </c>
      <c r="BJ285" s="4" t="str">
        <f t="shared" si="285"/>
        <v>#DIV/0!</v>
      </c>
      <c r="BK285" s="4" t="str">
        <f t="shared" si="285"/>
        <v>#DIV/0!</v>
      </c>
      <c r="BL285" s="4" t="str">
        <f t="shared" si="285"/>
        <v>#DIV/0!</v>
      </c>
      <c r="BM285" s="4" t="str">
        <f t="shared" si="285"/>
        <v>#DIV/0!</v>
      </c>
      <c r="BN285" s="4" t="str">
        <f t="shared" si="285"/>
        <v>#DIV/0!</v>
      </c>
      <c r="BO285" s="4" t="str">
        <f t="shared" si="285"/>
        <v>#DIV/0!</v>
      </c>
      <c r="BP285" s="4" t="str">
        <f t="shared" si="285"/>
        <v>#DIV/0!</v>
      </c>
      <c r="BQ285" s="4" t="str">
        <f t="shared" si="285"/>
        <v>#DIV/0!</v>
      </c>
      <c r="BR285" s="4" t="str">
        <f t="shared" si="285"/>
        <v>#DIV/0!</v>
      </c>
      <c r="BS285" s="4" t="str">
        <f t="shared" si="285"/>
        <v>#DIV/0!</v>
      </c>
      <c r="BT285" s="4" t="str">
        <f t="shared" si="285"/>
        <v>#DIV/0!</v>
      </c>
      <c r="BU285" s="4" t="str">
        <f t="shared" si="285"/>
        <v>#DIV/0!</v>
      </c>
      <c r="BV285" s="4" t="str">
        <f t="shared" si="285"/>
        <v>#DIV/0!</v>
      </c>
      <c r="BW285" s="4" t="str">
        <f t="shared" si="285"/>
        <v>#DIV/0!</v>
      </c>
      <c r="BX285" s="4" t="str">
        <f t="shared" si="285"/>
        <v>#DIV/0!</v>
      </c>
      <c r="BY285" s="4" t="str">
        <f t="shared" si="285"/>
        <v>#DIV/0!</v>
      </c>
      <c r="BZ285" s="4" t="str">
        <f t="shared" si="285"/>
        <v>#DIV/0!</v>
      </c>
      <c r="CA285" s="4" t="str">
        <f t="shared" si="285"/>
        <v>#DIV/0!</v>
      </c>
      <c r="CB285" s="4" t="str">
        <f t="shared" si="285"/>
        <v>#DIV/0!</v>
      </c>
      <c r="CC285" s="4" t="str">
        <f t="shared" si="285"/>
        <v>#DIV/0!</v>
      </c>
      <c r="CD285" s="4" t="str">
        <f t="shared" si="285"/>
        <v>#DIV/0!</v>
      </c>
      <c r="CE285" s="4" t="str">
        <f t="shared" si="285"/>
        <v>#DIV/0!</v>
      </c>
      <c r="CF285" s="4" t="str">
        <f t="shared" si="285"/>
        <v>#DIV/0!</v>
      </c>
      <c r="CG285" s="4" t="str">
        <f t="shared" si="285"/>
        <v>#DIV/0!</v>
      </c>
      <c r="CH285" s="4" t="str">
        <f t="shared" si="285"/>
        <v>#DIV/0!</v>
      </c>
      <c r="CI285" s="4" t="str">
        <f t="shared" si="285"/>
        <v>#DIV/0!</v>
      </c>
      <c r="CJ285" s="4" t="str">
        <f t="shared" si="285"/>
        <v>#DIV/0!</v>
      </c>
    </row>
    <row r="286" ht="15.75" customHeight="1">
      <c r="A286" s="15"/>
      <c r="B286" s="4" t="s">
        <v>276</v>
      </c>
      <c r="C286" s="4" t="str">
        <f t="shared" ref="C286:CJ286" si="286">C186/$E87</f>
        <v>#DIV/0!</v>
      </c>
      <c r="D286" s="4" t="str">
        <f t="shared" si="286"/>
        <v>#DIV/0!</v>
      </c>
      <c r="E286" s="4" t="str">
        <f t="shared" si="286"/>
        <v>#DIV/0!</v>
      </c>
      <c r="F286" s="4" t="str">
        <f t="shared" si="286"/>
        <v>#DIV/0!</v>
      </c>
      <c r="G286" s="4" t="str">
        <f t="shared" si="286"/>
        <v>#DIV/0!</v>
      </c>
      <c r="H286" s="4" t="str">
        <f t="shared" si="286"/>
        <v>#DIV/0!</v>
      </c>
      <c r="I286" s="4" t="str">
        <f t="shared" si="286"/>
        <v>#DIV/0!</v>
      </c>
      <c r="J286" s="4" t="str">
        <f t="shared" si="286"/>
        <v>#DIV/0!</v>
      </c>
      <c r="K286" s="4" t="str">
        <f t="shared" si="286"/>
        <v>#DIV/0!</v>
      </c>
      <c r="L286" s="4" t="str">
        <f t="shared" si="286"/>
        <v>#DIV/0!</v>
      </c>
      <c r="M286" s="4" t="str">
        <f t="shared" si="286"/>
        <v>#DIV/0!</v>
      </c>
      <c r="N286" s="4" t="str">
        <f t="shared" si="286"/>
        <v>#DIV/0!</v>
      </c>
      <c r="O286" s="4" t="str">
        <f t="shared" si="286"/>
        <v>#DIV/0!</v>
      </c>
      <c r="P286" s="4" t="str">
        <f t="shared" si="286"/>
        <v>#DIV/0!</v>
      </c>
      <c r="Q286" s="4" t="str">
        <f t="shared" si="286"/>
        <v>#DIV/0!</v>
      </c>
      <c r="R286" s="4" t="str">
        <f t="shared" si="286"/>
        <v>#DIV/0!</v>
      </c>
      <c r="S286" s="4" t="str">
        <f t="shared" si="286"/>
        <v>#DIV/0!</v>
      </c>
      <c r="T286" s="4" t="str">
        <f t="shared" si="286"/>
        <v>#DIV/0!</v>
      </c>
      <c r="U286" s="4" t="str">
        <f t="shared" si="286"/>
        <v>#DIV/0!</v>
      </c>
      <c r="V286" s="4" t="str">
        <f t="shared" si="286"/>
        <v>#DIV/0!</v>
      </c>
      <c r="W286" s="4" t="str">
        <f t="shared" si="286"/>
        <v>#DIV/0!</v>
      </c>
      <c r="X286" s="4" t="str">
        <f t="shared" si="286"/>
        <v>#DIV/0!</v>
      </c>
      <c r="Y286" s="4" t="str">
        <f t="shared" si="286"/>
        <v>#DIV/0!</v>
      </c>
      <c r="Z286" s="4" t="str">
        <f t="shared" si="286"/>
        <v>#DIV/0!</v>
      </c>
      <c r="AA286" s="4" t="str">
        <f t="shared" si="286"/>
        <v>#DIV/0!</v>
      </c>
      <c r="AB286" s="4" t="str">
        <f t="shared" si="286"/>
        <v>#DIV/0!</v>
      </c>
      <c r="AC286" s="4" t="str">
        <f t="shared" si="286"/>
        <v>#DIV/0!</v>
      </c>
      <c r="AD286" s="4" t="str">
        <f t="shared" si="286"/>
        <v>#DIV/0!</v>
      </c>
      <c r="AE286" s="4" t="str">
        <f t="shared" si="286"/>
        <v>#DIV/0!</v>
      </c>
      <c r="AF286" s="4" t="str">
        <f t="shared" si="286"/>
        <v>#DIV/0!</v>
      </c>
      <c r="AG286" s="4" t="str">
        <f t="shared" si="286"/>
        <v>#DIV/0!</v>
      </c>
      <c r="AH286" s="4" t="str">
        <f t="shared" si="286"/>
        <v>#DIV/0!</v>
      </c>
      <c r="AI286" s="4" t="str">
        <f t="shared" si="286"/>
        <v>#DIV/0!</v>
      </c>
      <c r="AJ286" s="4" t="str">
        <f t="shared" si="286"/>
        <v>#DIV/0!</v>
      </c>
      <c r="AK286" s="4" t="str">
        <f t="shared" si="286"/>
        <v>#DIV/0!</v>
      </c>
      <c r="AL286" s="4" t="str">
        <f t="shared" si="286"/>
        <v>#DIV/0!</v>
      </c>
      <c r="AM286" s="4" t="str">
        <f t="shared" si="286"/>
        <v>#DIV/0!</v>
      </c>
      <c r="AN286" s="4" t="str">
        <f t="shared" si="286"/>
        <v>#DIV/0!</v>
      </c>
      <c r="AO286" s="4" t="str">
        <f t="shared" si="286"/>
        <v>#DIV/0!</v>
      </c>
      <c r="AP286" s="4" t="str">
        <f t="shared" si="286"/>
        <v>#DIV/0!</v>
      </c>
      <c r="AQ286" s="4" t="str">
        <f t="shared" si="286"/>
        <v>#DIV/0!</v>
      </c>
      <c r="AR286" s="4" t="str">
        <f t="shared" si="286"/>
        <v>#DIV/0!</v>
      </c>
      <c r="AS286" s="4" t="str">
        <f t="shared" si="286"/>
        <v>#DIV/0!</v>
      </c>
      <c r="AT286" s="4" t="str">
        <f t="shared" si="286"/>
        <v>#DIV/0!</v>
      </c>
      <c r="AU286" s="4" t="str">
        <f t="shared" si="286"/>
        <v>#DIV/0!</v>
      </c>
      <c r="AV286" s="4" t="str">
        <f t="shared" si="286"/>
        <v>#DIV/0!</v>
      </c>
      <c r="AW286" s="4" t="str">
        <f t="shared" si="286"/>
        <v>#DIV/0!</v>
      </c>
      <c r="AX286" s="4" t="str">
        <f t="shared" si="286"/>
        <v>#DIV/0!</v>
      </c>
      <c r="AY286" s="4" t="str">
        <f t="shared" si="286"/>
        <v>#DIV/0!</v>
      </c>
      <c r="AZ286" s="4" t="str">
        <f t="shared" si="286"/>
        <v>#DIV/0!</v>
      </c>
      <c r="BA286" s="4" t="str">
        <f t="shared" si="286"/>
        <v>#DIV/0!</v>
      </c>
      <c r="BB286" s="4" t="str">
        <f t="shared" si="286"/>
        <v>#DIV/0!</v>
      </c>
      <c r="BC286" s="4" t="str">
        <f t="shared" si="286"/>
        <v>#DIV/0!</v>
      </c>
      <c r="BD286" s="4" t="str">
        <f t="shared" si="286"/>
        <v>#DIV/0!</v>
      </c>
      <c r="BE286" s="4" t="str">
        <f t="shared" si="286"/>
        <v>#DIV/0!</v>
      </c>
      <c r="BF286" s="4" t="str">
        <f t="shared" si="286"/>
        <v>#DIV/0!</v>
      </c>
      <c r="BG286" s="4" t="str">
        <f t="shared" si="286"/>
        <v>#DIV/0!</v>
      </c>
      <c r="BH286" s="4" t="str">
        <f t="shared" si="286"/>
        <v>#DIV/0!</v>
      </c>
      <c r="BI286" s="4" t="str">
        <f t="shared" si="286"/>
        <v>#DIV/0!</v>
      </c>
      <c r="BJ286" s="4" t="str">
        <f t="shared" si="286"/>
        <v>#DIV/0!</v>
      </c>
      <c r="BK286" s="4" t="str">
        <f t="shared" si="286"/>
        <v>#DIV/0!</v>
      </c>
      <c r="BL286" s="4" t="str">
        <f t="shared" si="286"/>
        <v>#DIV/0!</v>
      </c>
      <c r="BM286" s="4" t="str">
        <f t="shared" si="286"/>
        <v>#DIV/0!</v>
      </c>
      <c r="BN286" s="4" t="str">
        <f t="shared" si="286"/>
        <v>#DIV/0!</v>
      </c>
      <c r="BO286" s="4" t="str">
        <f t="shared" si="286"/>
        <v>#DIV/0!</v>
      </c>
      <c r="BP286" s="4" t="str">
        <f t="shared" si="286"/>
        <v>#DIV/0!</v>
      </c>
      <c r="BQ286" s="4" t="str">
        <f t="shared" si="286"/>
        <v>#DIV/0!</v>
      </c>
      <c r="BR286" s="4" t="str">
        <f t="shared" si="286"/>
        <v>#DIV/0!</v>
      </c>
      <c r="BS286" s="4" t="str">
        <f t="shared" si="286"/>
        <v>#DIV/0!</v>
      </c>
      <c r="BT286" s="4" t="str">
        <f t="shared" si="286"/>
        <v>#DIV/0!</v>
      </c>
      <c r="BU286" s="4" t="str">
        <f t="shared" si="286"/>
        <v>#DIV/0!</v>
      </c>
      <c r="BV286" s="4" t="str">
        <f t="shared" si="286"/>
        <v>#DIV/0!</v>
      </c>
      <c r="BW286" s="4" t="str">
        <f t="shared" si="286"/>
        <v>#DIV/0!</v>
      </c>
      <c r="BX286" s="4" t="str">
        <f t="shared" si="286"/>
        <v>#DIV/0!</v>
      </c>
      <c r="BY286" s="4" t="str">
        <f t="shared" si="286"/>
        <v>#DIV/0!</v>
      </c>
      <c r="BZ286" s="4" t="str">
        <f t="shared" si="286"/>
        <v>#DIV/0!</v>
      </c>
      <c r="CA286" s="4" t="str">
        <f t="shared" si="286"/>
        <v>#DIV/0!</v>
      </c>
      <c r="CB286" s="4" t="str">
        <f t="shared" si="286"/>
        <v>#DIV/0!</v>
      </c>
      <c r="CC286" s="4" t="str">
        <f t="shared" si="286"/>
        <v>#DIV/0!</v>
      </c>
      <c r="CD286" s="4" t="str">
        <f t="shared" si="286"/>
        <v>#DIV/0!</v>
      </c>
      <c r="CE286" s="4" t="str">
        <f t="shared" si="286"/>
        <v>#DIV/0!</v>
      </c>
      <c r="CF286" s="4" t="str">
        <f t="shared" si="286"/>
        <v>#DIV/0!</v>
      </c>
      <c r="CG286" s="4" t="str">
        <f t="shared" si="286"/>
        <v>#DIV/0!</v>
      </c>
      <c r="CH286" s="4" t="str">
        <f t="shared" si="286"/>
        <v>#DIV/0!</v>
      </c>
      <c r="CI286" s="4" t="str">
        <f t="shared" si="286"/>
        <v>#DIV/0!</v>
      </c>
      <c r="CJ286" s="4" t="str">
        <f t="shared" si="286"/>
        <v>#DIV/0!</v>
      </c>
    </row>
    <row r="287" ht="15.75" customHeight="1">
      <c r="A287" s="15"/>
      <c r="B287" s="4" t="s">
        <v>277</v>
      </c>
      <c r="C287" s="4" t="str">
        <f t="shared" ref="C287:CJ287" si="287">C187/$E88</f>
        <v>#DIV/0!</v>
      </c>
      <c r="D287" s="4" t="str">
        <f t="shared" si="287"/>
        <v>#DIV/0!</v>
      </c>
      <c r="E287" s="4" t="str">
        <f t="shared" si="287"/>
        <v>#DIV/0!</v>
      </c>
      <c r="F287" s="4" t="str">
        <f t="shared" si="287"/>
        <v>#DIV/0!</v>
      </c>
      <c r="G287" s="4" t="str">
        <f t="shared" si="287"/>
        <v>#DIV/0!</v>
      </c>
      <c r="H287" s="4" t="str">
        <f t="shared" si="287"/>
        <v>#DIV/0!</v>
      </c>
      <c r="I287" s="4" t="str">
        <f t="shared" si="287"/>
        <v>#DIV/0!</v>
      </c>
      <c r="J287" s="4" t="str">
        <f t="shared" si="287"/>
        <v>#DIV/0!</v>
      </c>
      <c r="K287" s="4" t="str">
        <f t="shared" si="287"/>
        <v>#DIV/0!</v>
      </c>
      <c r="L287" s="4" t="str">
        <f t="shared" si="287"/>
        <v>#DIV/0!</v>
      </c>
      <c r="M287" s="4" t="str">
        <f t="shared" si="287"/>
        <v>#DIV/0!</v>
      </c>
      <c r="N287" s="4" t="str">
        <f t="shared" si="287"/>
        <v>#DIV/0!</v>
      </c>
      <c r="O287" s="4" t="str">
        <f t="shared" si="287"/>
        <v>#DIV/0!</v>
      </c>
      <c r="P287" s="4" t="str">
        <f t="shared" si="287"/>
        <v>#DIV/0!</v>
      </c>
      <c r="Q287" s="4" t="str">
        <f t="shared" si="287"/>
        <v>#DIV/0!</v>
      </c>
      <c r="R287" s="4" t="str">
        <f t="shared" si="287"/>
        <v>#DIV/0!</v>
      </c>
      <c r="S287" s="4" t="str">
        <f t="shared" si="287"/>
        <v>#DIV/0!</v>
      </c>
      <c r="T287" s="4" t="str">
        <f t="shared" si="287"/>
        <v>#DIV/0!</v>
      </c>
      <c r="U287" s="4" t="str">
        <f t="shared" si="287"/>
        <v>#DIV/0!</v>
      </c>
      <c r="V287" s="4" t="str">
        <f t="shared" si="287"/>
        <v>#DIV/0!</v>
      </c>
      <c r="W287" s="4" t="str">
        <f t="shared" si="287"/>
        <v>#DIV/0!</v>
      </c>
      <c r="X287" s="4" t="str">
        <f t="shared" si="287"/>
        <v>#DIV/0!</v>
      </c>
      <c r="Y287" s="4" t="str">
        <f t="shared" si="287"/>
        <v>#DIV/0!</v>
      </c>
      <c r="Z287" s="4" t="str">
        <f t="shared" si="287"/>
        <v>#DIV/0!</v>
      </c>
      <c r="AA287" s="4" t="str">
        <f t="shared" si="287"/>
        <v>#DIV/0!</v>
      </c>
      <c r="AB287" s="4" t="str">
        <f t="shared" si="287"/>
        <v>#DIV/0!</v>
      </c>
      <c r="AC287" s="4" t="str">
        <f t="shared" si="287"/>
        <v>#DIV/0!</v>
      </c>
      <c r="AD287" s="4" t="str">
        <f t="shared" si="287"/>
        <v>#DIV/0!</v>
      </c>
      <c r="AE287" s="4" t="str">
        <f t="shared" si="287"/>
        <v>#DIV/0!</v>
      </c>
      <c r="AF287" s="4" t="str">
        <f t="shared" si="287"/>
        <v>#DIV/0!</v>
      </c>
      <c r="AG287" s="4" t="str">
        <f t="shared" si="287"/>
        <v>#DIV/0!</v>
      </c>
      <c r="AH287" s="4" t="str">
        <f t="shared" si="287"/>
        <v>#DIV/0!</v>
      </c>
      <c r="AI287" s="4" t="str">
        <f t="shared" si="287"/>
        <v>#DIV/0!</v>
      </c>
      <c r="AJ287" s="4" t="str">
        <f t="shared" si="287"/>
        <v>#DIV/0!</v>
      </c>
      <c r="AK287" s="4" t="str">
        <f t="shared" si="287"/>
        <v>#DIV/0!</v>
      </c>
      <c r="AL287" s="4" t="str">
        <f t="shared" si="287"/>
        <v>#DIV/0!</v>
      </c>
      <c r="AM287" s="4" t="str">
        <f t="shared" si="287"/>
        <v>#DIV/0!</v>
      </c>
      <c r="AN287" s="4" t="str">
        <f t="shared" si="287"/>
        <v>#DIV/0!</v>
      </c>
      <c r="AO287" s="4" t="str">
        <f t="shared" si="287"/>
        <v>#DIV/0!</v>
      </c>
      <c r="AP287" s="4" t="str">
        <f t="shared" si="287"/>
        <v>#DIV/0!</v>
      </c>
      <c r="AQ287" s="4" t="str">
        <f t="shared" si="287"/>
        <v>#DIV/0!</v>
      </c>
      <c r="AR287" s="4" t="str">
        <f t="shared" si="287"/>
        <v>#DIV/0!</v>
      </c>
      <c r="AS287" s="4" t="str">
        <f t="shared" si="287"/>
        <v>#DIV/0!</v>
      </c>
      <c r="AT287" s="4" t="str">
        <f t="shared" si="287"/>
        <v>#DIV/0!</v>
      </c>
      <c r="AU287" s="4" t="str">
        <f t="shared" si="287"/>
        <v>#DIV/0!</v>
      </c>
      <c r="AV287" s="4" t="str">
        <f t="shared" si="287"/>
        <v>#DIV/0!</v>
      </c>
      <c r="AW287" s="4" t="str">
        <f t="shared" si="287"/>
        <v>#DIV/0!</v>
      </c>
      <c r="AX287" s="4" t="str">
        <f t="shared" si="287"/>
        <v>#DIV/0!</v>
      </c>
      <c r="AY287" s="4" t="str">
        <f t="shared" si="287"/>
        <v>#DIV/0!</v>
      </c>
      <c r="AZ287" s="4" t="str">
        <f t="shared" si="287"/>
        <v>#DIV/0!</v>
      </c>
      <c r="BA287" s="4" t="str">
        <f t="shared" si="287"/>
        <v>#DIV/0!</v>
      </c>
      <c r="BB287" s="4" t="str">
        <f t="shared" si="287"/>
        <v>#DIV/0!</v>
      </c>
      <c r="BC287" s="4" t="str">
        <f t="shared" si="287"/>
        <v>#DIV/0!</v>
      </c>
      <c r="BD287" s="4" t="str">
        <f t="shared" si="287"/>
        <v>#DIV/0!</v>
      </c>
      <c r="BE287" s="4" t="str">
        <f t="shared" si="287"/>
        <v>#DIV/0!</v>
      </c>
      <c r="BF287" s="4" t="str">
        <f t="shared" si="287"/>
        <v>#DIV/0!</v>
      </c>
      <c r="BG287" s="4" t="str">
        <f t="shared" si="287"/>
        <v>#DIV/0!</v>
      </c>
      <c r="BH287" s="4" t="str">
        <f t="shared" si="287"/>
        <v>#DIV/0!</v>
      </c>
      <c r="BI287" s="4" t="str">
        <f t="shared" si="287"/>
        <v>#DIV/0!</v>
      </c>
      <c r="BJ287" s="4" t="str">
        <f t="shared" si="287"/>
        <v>#DIV/0!</v>
      </c>
      <c r="BK287" s="4" t="str">
        <f t="shared" si="287"/>
        <v>#DIV/0!</v>
      </c>
      <c r="BL287" s="4" t="str">
        <f t="shared" si="287"/>
        <v>#DIV/0!</v>
      </c>
      <c r="BM287" s="4" t="str">
        <f t="shared" si="287"/>
        <v>#DIV/0!</v>
      </c>
      <c r="BN287" s="4" t="str">
        <f t="shared" si="287"/>
        <v>#DIV/0!</v>
      </c>
      <c r="BO287" s="4" t="str">
        <f t="shared" si="287"/>
        <v>#DIV/0!</v>
      </c>
      <c r="BP287" s="4" t="str">
        <f t="shared" si="287"/>
        <v>#DIV/0!</v>
      </c>
      <c r="BQ287" s="4" t="str">
        <f t="shared" si="287"/>
        <v>#DIV/0!</v>
      </c>
      <c r="BR287" s="4" t="str">
        <f t="shared" si="287"/>
        <v>#DIV/0!</v>
      </c>
      <c r="BS287" s="4" t="str">
        <f t="shared" si="287"/>
        <v>#DIV/0!</v>
      </c>
      <c r="BT287" s="4" t="str">
        <f t="shared" si="287"/>
        <v>#DIV/0!</v>
      </c>
      <c r="BU287" s="4" t="str">
        <f t="shared" si="287"/>
        <v>#DIV/0!</v>
      </c>
      <c r="BV287" s="4" t="str">
        <f t="shared" si="287"/>
        <v>#DIV/0!</v>
      </c>
      <c r="BW287" s="4" t="str">
        <f t="shared" si="287"/>
        <v>#DIV/0!</v>
      </c>
      <c r="BX287" s="4" t="str">
        <f t="shared" si="287"/>
        <v>#DIV/0!</v>
      </c>
      <c r="BY287" s="4" t="str">
        <f t="shared" si="287"/>
        <v>#DIV/0!</v>
      </c>
      <c r="BZ287" s="4" t="str">
        <f t="shared" si="287"/>
        <v>#DIV/0!</v>
      </c>
      <c r="CA287" s="4" t="str">
        <f t="shared" si="287"/>
        <v>#DIV/0!</v>
      </c>
      <c r="CB287" s="4" t="str">
        <f t="shared" si="287"/>
        <v>#DIV/0!</v>
      </c>
      <c r="CC287" s="4" t="str">
        <f t="shared" si="287"/>
        <v>#DIV/0!</v>
      </c>
      <c r="CD287" s="4" t="str">
        <f t="shared" si="287"/>
        <v>#DIV/0!</v>
      </c>
      <c r="CE287" s="4" t="str">
        <f t="shared" si="287"/>
        <v>#DIV/0!</v>
      </c>
      <c r="CF287" s="4" t="str">
        <f t="shared" si="287"/>
        <v>#DIV/0!</v>
      </c>
      <c r="CG287" s="4" t="str">
        <f t="shared" si="287"/>
        <v>#DIV/0!</v>
      </c>
      <c r="CH287" s="4" t="str">
        <f t="shared" si="287"/>
        <v>#DIV/0!</v>
      </c>
      <c r="CI287" s="4" t="str">
        <f t="shared" si="287"/>
        <v>#DIV/0!</v>
      </c>
      <c r="CJ287" s="4" t="str">
        <f t="shared" si="287"/>
        <v>#DIV/0!</v>
      </c>
    </row>
    <row r="288" ht="15.75" customHeight="1">
      <c r="A288" s="15"/>
      <c r="B288" s="4" t="s">
        <v>278</v>
      </c>
      <c r="C288" s="4" t="str">
        <f t="shared" ref="C288:CJ288" si="288">C188/$E89</f>
        <v>#DIV/0!</v>
      </c>
      <c r="D288" s="4" t="str">
        <f t="shared" si="288"/>
        <v>#DIV/0!</v>
      </c>
      <c r="E288" s="4" t="str">
        <f t="shared" si="288"/>
        <v>#DIV/0!</v>
      </c>
      <c r="F288" s="4" t="str">
        <f t="shared" si="288"/>
        <v>#DIV/0!</v>
      </c>
      <c r="G288" s="4" t="str">
        <f t="shared" si="288"/>
        <v>#DIV/0!</v>
      </c>
      <c r="H288" s="4" t="str">
        <f t="shared" si="288"/>
        <v>#DIV/0!</v>
      </c>
      <c r="I288" s="4" t="str">
        <f t="shared" si="288"/>
        <v>#DIV/0!</v>
      </c>
      <c r="J288" s="4" t="str">
        <f t="shared" si="288"/>
        <v>#DIV/0!</v>
      </c>
      <c r="K288" s="4" t="str">
        <f t="shared" si="288"/>
        <v>#DIV/0!</v>
      </c>
      <c r="L288" s="4" t="str">
        <f t="shared" si="288"/>
        <v>#DIV/0!</v>
      </c>
      <c r="M288" s="4" t="str">
        <f t="shared" si="288"/>
        <v>#DIV/0!</v>
      </c>
      <c r="N288" s="4" t="str">
        <f t="shared" si="288"/>
        <v>#DIV/0!</v>
      </c>
      <c r="O288" s="4" t="str">
        <f t="shared" si="288"/>
        <v>#DIV/0!</v>
      </c>
      <c r="P288" s="4" t="str">
        <f t="shared" si="288"/>
        <v>#DIV/0!</v>
      </c>
      <c r="Q288" s="4" t="str">
        <f t="shared" si="288"/>
        <v>#DIV/0!</v>
      </c>
      <c r="R288" s="4" t="str">
        <f t="shared" si="288"/>
        <v>#DIV/0!</v>
      </c>
      <c r="S288" s="4" t="str">
        <f t="shared" si="288"/>
        <v>#DIV/0!</v>
      </c>
      <c r="T288" s="4" t="str">
        <f t="shared" si="288"/>
        <v>#DIV/0!</v>
      </c>
      <c r="U288" s="4" t="str">
        <f t="shared" si="288"/>
        <v>#DIV/0!</v>
      </c>
      <c r="V288" s="4" t="str">
        <f t="shared" si="288"/>
        <v>#DIV/0!</v>
      </c>
      <c r="W288" s="4" t="str">
        <f t="shared" si="288"/>
        <v>#DIV/0!</v>
      </c>
      <c r="X288" s="4" t="str">
        <f t="shared" si="288"/>
        <v>#DIV/0!</v>
      </c>
      <c r="Y288" s="4" t="str">
        <f t="shared" si="288"/>
        <v>#DIV/0!</v>
      </c>
      <c r="Z288" s="4" t="str">
        <f t="shared" si="288"/>
        <v>#DIV/0!</v>
      </c>
      <c r="AA288" s="4" t="str">
        <f t="shared" si="288"/>
        <v>#DIV/0!</v>
      </c>
      <c r="AB288" s="4" t="str">
        <f t="shared" si="288"/>
        <v>#DIV/0!</v>
      </c>
      <c r="AC288" s="4" t="str">
        <f t="shared" si="288"/>
        <v>#DIV/0!</v>
      </c>
      <c r="AD288" s="4" t="str">
        <f t="shared" si="288"/>
        <v>#DIV/0!</v>
      </c>
      <c r="AE288" s="4" t="str">
        <f t="shared" si="288"/>
        <v>#DIV/0!</v>
      </c>
      <c r="AF288" s="4" t="str">
        <f t="shared" si="288"/>
        <v>#DIV/0!</v>
      </c>
      <c r="AG288" s="4" t="str">
        <f t="shared" si="288"/>
        <v>#DIV/0!</v>
      </c>
      <c r="AH288" s="4" t="str">
        <f t="shared" si="288"/>
        <v>#DIV/0!</v>
      </c>
      <c r="AI288" s="4" t="str">
        <f t="shared" si="288"/>
        <v>#DIV/0!</v>
      </c>
      <c r="AJ288" s="4" t="str">
        <f t="shared" si="288"/>
        <v>#DIV/0!</v>
      </c>
      <c r="AK288" s="4" t="str">
        <f t="shared" si="288"/>
        <v>#DIV/0!</v>
      </c>
      <c r="AL288" s="4" t="str">
        <f t="shared" si="288"/>
        <v>#DIV/0!</v>
      </c>
      <c r="AM288" s="4" t="str">
        <f t="shared" si="288"/>
        <v>#DIV/0!</v>
      </c>
      <c r="AN288" s="4" t="str">
        <f t="shared" si="288"/>
        <v>#DIV/0!</v>
      </c>
      <c r="AO288" s="4" t="str">
        <f t="shared" si="288"/>
        <v>#DIV/0!</v>
      </c>
      <c r="AP288" s="4" t="str">
        <f t="shared" si="288"/>
        <v>#DIV/0!</v>
      </c>
      <c r="AQ288" s="4" t="str">
        <f t="shared" si="288"/>
        <v>#DIV/0!</v>
      </c>
      <c r="AR288" s="4" t="str">
        <f t="shared" si="288"/>
        <v>#DIV/0!</v>
      </c>
      <c r="AS288" s="4" t="str">
        <f t="shared" si="288"/>
        <v>#DIV/0!</v>
      </c>
      <c r="AT288" s="4" t="str">
        <f t="shared" si="288"/>
        <v>#DIV/0!</v>
      </c>
      <c r="AU288" s="4" t="str">
        <f t="shared" si="288"/>
        <v>#DIV/0!</v>
      </c>
      <c r="AV288" s="4" t="str">
        <f t="shared" si="288"/>
        <v>#DIV/0!</v>
      </c>
      <c r="AW288" s="4" t="str">
        <f t="shared" si="288"/>
        <v>#DIV/0!</v>
      </c>
      <c r="AX288" s="4" t="str">
        <f t="shared" si="288"/>
        <v>#DIV/0!</v>
      </c>
      <c r="AY288" s="4" t="str">
        <f t="shared" si="288"/>
        <v>#DIV/0!</v>
      </c>
      <c r="AZ288" s="4" t="str">
        <f t="shared" si="288"/>
        <v>#DIV/0!</v>
      </c>
      <c r="BA288" s="4" t="str">
        <f t="shared" si="288"/>
        <v>#DIV/0!</v>
      </c>
      <c r="BB288" s="4" t="str">
        <f t="shared" si="288"/>
        <v>#DIV/0!</v>
      </c>
      <c r="BC288" s="4" t="str">
        <f t="shared" si="288"/>
        <v>#DIV/0!</v>
      </c>
      <c r="BD288" s="4" t="str">
        <f t="shared" si="288"/>
        <v>#DIV/0!</v>
      </c>
      <c r="BE288" s="4" t="str">
        <f t="shared" si="288"/>
        <v>#DIV/0!</v>
      </c>
      <c r="BF288" s="4" t="str">
        <f t="shared" si="288"/>
        <v>#DIV/0!</v>
      </c>
      <c r="BG288" s="4" t="str">
        <f t="shared" si="288"/>
        <v>#DIV/0!</v>
      </c>
      <c r="BH288" s="4" t="str">
        <f t="shared" si="288"/>
        <v>#DIV/0!</v>
      </c>
      <c r="BI288" s="4" t="str">
        <f t="shared" si="288"/>
        <v>#DIV/0!</v>
      </c>
      <c r="BJ288" s="4" t="str">
        <f t="shared" si="288"/>
        <v>#DIV/0!</v>
      </c>
      <c r="BK288" s="4" t="str">
        <f t="shared" si="288"/>
        <v>#DIV/0!</v>
      </c>
      <c r="BL288" s="4" t="str">
        <f t="shared" si="288"/>
        <v>#DIV/0!</v>
      </c>
      <c r="BM288" s="4" t="str">
        <f t="shared" si="288"/>
        <v>#DIV/0!</v>
      </c>
      <c r="BN288" s="4" t="str">
        <f t="shared" si="288"/>
        <v>#DIV/0!</v>
      </c>
      <c r="BO288" s="4" t="str">
        <f t="shared" si="288"/>
        <v>#DIV/0!</v>
      </c>
      <c r="BP288" s="4" t="str">
        <f t="shared" si="288"/>
        <v>#DIV/0!</v>
      </c>
      <c r="BQ288" s="4" t="str">
        <f t="shared" si="288"/>
        <v>#DIV/0!</v>
      </c>
      <c r="BR288" s="4" t="str">
        <f t="shared" si="288"/>
        <v>#DIV/0!</v>
      </c>
      <c r="BS288" s="4" t="str">
        <f t="shared" si="288"/>
        <v>#DIV/0!</v>
      </c>
      <c r="BT288" s="4" t="str">
        <f t="shared" si="288"/>
        <v>#DIV/0!</v>
      </c>
      <c r="BU288" s="4" t="str">
        <f t="shared" si="288"/>
        <v>#DIV/0!</v>
      </c>
      <c r="BV288" s="4" t="str">
        <f t="shared" si="288"/>
        <v>#DIV/0!</v>
      </c>
      <c r="BW288" s="4" t="str">
        <f t="shared" si="288"/>
        <v>#DIV/0!</v>
      </c>
      <c r="BX288" s="4" t="str">
        <f t="shared" si="288"/>
        <v>#DIV/0!</v>
      </c>
      <c r="BY288" s="4" t="str">
        <f t="shared" si="288"/>
        <v>#DIV/0!</v>
      </c>
      <c r="BZ288" s="4" t="str">
        <f t="shared" si="288"/>
        <v>#DIV/0!</v>
      </c>
      <c r="CA288" s="4" t="str">
        <f t="shared" si="288"/>
        <v>#DIV/0!</v>
      </c>
      <c r="CB288" s="4" t="str">
        <f t="shared" si="288"/>
        <v>#DIV/0!</v>
      </c>
      <c r="CC288" s="4" t="str">
        <f t="shared" si="288"/>
        <v>#DIV/0!</v>
      </c>
      <c r="CD288" s="4" t="str">
        <f t="shared" si="288"/>
        <v>#DIV/0!</v>
      </c>
      <c r="CE288" s="4" t="str">
        <f t="shared" si="288"/>
        <v>#DIV/0!</v>
      </c>
      <c r="CF288" s="4" t="str">
        <f t="shared" si="288"/>
        <v>#DIV/0!</v>
      </c>
      <c r="CG288" s="4" t="str">
        <f t="shared" si="288"/>
        <v>#DIV/0!</v>
      </c>
      <c r="CH288" s="4" t="str">
        <f t="shared" si="288"/>
        <v>#DIV/0!</v>
      </c>
      <c r="CI288" s="4" t="str">
        <f t="shared" si="288"/>
        <v>#DIV/0!</v>
      </c>
      <c r="CJ288" s="4" t="str">
        <f t="shared" si="288"/>
        <v>#DIV/0!</v>
      </c>
    </row>
    <row r="289" ht="15.75" customHeight="1">
      <c r="A289" s="16"/>
      <c r="B289" s="4" t="s">
        <v>219</v>
      </c>
      <c r="C289" s="4" t="str">
        <f t="shared" ref="C289:CJ289" si="289">C189/$E90</f>
        <v>#DIV/0!</v>
      </c>
      <c r="D289" s="4" t="str">
        <f t="shared" si="289"/>
        <v>#DIV/0!</v>
      </c>
      <c r="E289" s="4" t="str">
        <f t="shared" si="289"/>
        <v>#DIV/0!</v>
      </c>
      <c r="F289" s="4" t="str">
        <f t="shared" si="289"/>
        <v>#DIV/0!</v>
      </c>
      <c r="G289" s="4" t="str">
        <f t="shared" si="289"/>
        <v>#DIV/0!</v>
      </c>
      <c r="H289" s="4" t="str">
        <f t="shared" si="289"/>
        <v>#DIV/0!</v>
      </c>
      <c r="I289" s="4" t="str">
        <f t="shared" si="289"/>
        <v>#DIV/0!</v>
      </c>
      <c r="J289" s="4" t="str">
        <f t="shared" si="289"/>
        <v>#DIV/0!</v>
      </c>
      <c r="K289" s="4" t="str">
        <f t="shared" si="289"/>
        <v>#DIV/0!</v>
      </c>
      <c r="L289" s="4" t="str">
        <f t="shared" si="289"/>
        <v>#DIV/0!</v>
      </c>
      <c r="M289" s="4" t="str">
        <f t="shared" si="289"/>
        <v>#DIV/0!</v>
      </c>
      <c r="N289" s="4" t="str">
        <f t="shared" si="289"/>
        <v>#DIV/0!</v>
      </c>
      <c r="O289" s="4" t="str">
        <f t="shared" si="289"/>
        <v>#DIV/0!</v>
      </c>
      <c r="P289" s="4" t="str">
        <f t="shared" si="289"/>
        <v>#DIV/0!</v>
      </c>
      <c r="Q289" s="4" t="str">
        <f t="shared" si="289"/>
        <v>#DIV/0!</v>
      </c>
      <c r="R289" s="4" t="str">
        <f t="shared" si="289"/>
        <v>#DIV/0!</v>
      </c>
      <c r="S289" s="4" t="str">
        <f t="shared" si="289"/>
        <v>#DIV/0!</v>
      </c>
      <c r="T289" s="4" t="str">
        <f t="shared" si="289"/>
        <v>#DIV/0!</v>
      </c>
      <c r="U289" s="4" t="str">
        <f t="shared" si="289"/>
        <v>#DIV/0!</v>
      </c>
      <c r="V289" s="4" t="str">
        <f t="shared" si="289"/>
        <v>#DIV/0!</v>
      </c>
      <c r="W289" s="4" t="str">
        <f t="shared" si="289"/>
        <v>#DIV/0!</v>
      </c>
      <c r="X289" s="4" t="str">
        <f t="shared" si="289"/>
        <v>#DIV/0!</v>
      </c>
      <c r="Y289" s="4" t="str">
        <f t="shared" si="289"/>
        <v>#DIV/0!</v>
      </c>
      <c r="Z289" s="4" t="str">
        <f t="shared" si="289"/>
        <v>#DIV/0!</v>
      </c>
      <c r="AA289" s="4" t="str">
        <f t="shared" si="289"/>
        <v>#DIV/0!</v>
      </c>
      <c r="AB289" s="4" t="str">
        <f t="shared" si="289"/>
        <v>#DIV/0!</v>
      </c>
      <c r="AC289" s="4" t="str">
        <f t="shared" si="289"/>
        <v>#DIV/0!</v>
      </c>
      <c r="AD289" s="4" t="str">
        <f t="shared" si="289"/>
        <v>#DIV/0!</v>
      </c>
      <c r="AE289" s="4" t="str">
        <f t="shared" si="289"/>
        <v>#DIV/0!</v>
      </c>
      <c r="AF289" s="4" t="str">
        <f t="shared" si="289"/>
        <v>#DIV/0!</v>
      </c>
      <c r="AG289" s="4" t="str">
        <f t="shared" si="289"/>
        <v>#DIV/0!</v>
      </c>
      <c r="AH289" s="4" t="str">
        <f t="shared" si="289"/>
        <v>#DIV/0!</v>
      </c>
      <c r="AI289" s="4" t="str">
        <f t="shared" si="289"/>
        <v>#DIV/0!</v>
      </c>
      <c r="AJ289" s="4" t="str">
        <f t="shared" si="289"/>
        <v>#DIV/0!</v>
      </c>
      <c r="AK289" s="4" t="str">
        <f t="shared" si="289"/>
        <v>#DIV/0!</v>
      </c>
      <c r="AL289" s="4" t="str">
        <f t="shared" si="289"/>
        <v>#DIV/0!</v>
      </c>
      <c r="AM289" s="4" t="str">
        <f t="shared" si="289"/>
        <v>#DIV/0!</v>
      </c>
      <c r="AN289" s="4" t="str">
        <f t="shared" si="289"/>
        <v>#DIV/0!</v>
      </c>
      <c r="AO289" s="4" t="str">
        <f t="shared" si="289"/>
        <v>#DIV/0!</v>
      </c>
      <c r="AP289" s="4" t="str">
        <f t="shared" si="289"/>
        <v>#DIV/0!</v>
      </c>
      <c r="AQ289" s="4" t="str">
        <f t="shared" si="289"/>
        <v>#DIV/0!</v>
      </c>
      <c r="AR289" s="4" t="str">
        <f t="shared" si="289"/>
        <v>#DIV/0!</v>
      </c>
      <c r="AS289" s="4" t="str">
        <f t="shared" si="289"/>
        <v>#DIV/0!</v>
      </c>
      <c r="AT289" s="4" t="str">
        <f t="shared" si="289"/>
        <v>#DIV/0!</v>
      </c>
      <c r="AU289" s="4" t="str">
        <f t="shared" si="289"/>
        <v>#DIV/0!</v>
      </c>
      <c r="AV289" s="4" t="str">
        <f t="shared" si="289"/>
        <v>#DIV/0!</v>
      </c>
      <c r="AW289" s="4" t="str">
        <f t="shared" si="289"/>
        <v>#DIV/0!</v>
      </c>
      <c r="AX289" s="4" t="str">
        <f t="shared" si="289"/>
        <v>#DIV/0!</v>
      </c>
      <c r="AY289" s="4" t="str">
        <f t="shared" si="289"/>
        <v>#DIV/0!</v>
      </c>
      <c r="AZ289" s="4" t="str">
        <f t="shared" si="289"/>
        <v>#DIV/0!</v>
      </c>
      <c r="BA289" s="4" t="str">
        <f t="shared" si="289"/>
        <v>#DIV/0!</v>
      </c>
      <c r="BB289" s="4" t="str">
        <f t="shared" si="289"/>
        <v>#DIV/0!</v>
      </c>
      <c r="BC289" s="4" t="str">
        <f t="shared" si="289"/>
        <v>#DIV/0!</v>
      </c>
      <c r="BD289" s="4" t="str">
        <f t="shared" si="289"/>
        <v>#DIV/0!</v>
      </c>
      <c r="BE289" s="4" t="str">
        <f t="shared" si="289"/>
        <v>#DIV/0!</v>
      </c>
      <c r="BF289" s="4" t="str">
        <f t="shared" si="289"/>
        <v>#DIV/0!</v>
      </c>
      <c r="BG289" s="4" t="str">
        <f t="shared" si="289"/>
        <v>#DIV/0!</v>
      </c>
      <c r="BH289" s="4" t="str">
        <f t="shared" si="289"/>
        <v>#DIV/0!</v>
      </c>
      <c r="BI289" s="4" t="str">
        <f t="shared" si="289"/>
        <v>#DIV/0!</v>
      </c>
      <c r="BJ289" s="4" t="str">
        <f t="shared" si="289"/>
        <v>#DIV/0!</v>
      </c>
      <c r="BK289" s="4" t="str">
        <f t="shared" si="289"/>
        <v>#DIV/0!</v>
      </c>
      <c r="BL289" s="4" t="str">
        <f t="shared" si="289"/>
        <v>#DIV/0!</v>
      </c>
      <c r="BM289" s="4" t="str">
        <f t="shared" si="289"/>
        <v>#DIV/0!</v>
      </c>
      <c r="BN289" s="4" t="str">
        <f t="shared" si="289"/>
        <v>#DIV/0!</v>
      </c>
      <c r="BO289" s="4" t="str">
        <f t="shared" si="289"/>
        <v>#DIV/0!</v>
      </c>
      <c r="BP289" s="4" t="str">
        <f t="shared" si="289"/>
        <v>#DIV/0!</v>
      </c>
      <c r="BQ289" s="4" t="str">
        <f t="shared" si="289"/>
        <v>#DIV/0!</v>
      </c>
      <c r="BR289" s="4" t="str">
        <f t="shared" si="289"/>
        <v>#DIV/0!</v>
      </c>
      <c r="BS289" s="4" t="str">
        <f t="shared" si="289"/>
        <v>#DIV/0!</v>
      </c>
      <c r="BT289" s="4" t="str">
        <f t="shared" si="289"/>
        <v>#DIV/0!</v>
      </c>
      <c r="BU289" s="4" t="str">
        <f t="shared" si="289"/>
        <v>#DIV/0!</v>
      </c>
      <c r="BV289" s="4" t="str">
        <f t="shared" si="289"/>
        <v>#DIV/0!</v>
      </c>
      <c r="BW289" s="4" t="str">
        <f t="shared" si="289"/>
        <v>#DIV/0!</v>
      </c>
      <c r="BX289" s="4" t="str">
        <f t="shared" si="289"/>
        <v>#DIV/0!</v>
      </c>
      <c r="BY289" s="4" t="str">
        <f t="shared" si="289"/>
        <v>#DIV/0!</v>
      </c>
      <c r="BZ289" s="4" t="str">
        <f t="shared" si="289"/>
        <v>#DIV/0!</v>
      </c>
      <c r="CA289" s="4" t="str">
        <f t="shared" si="289"/>
        <v>#DIV/0!</v>
      </c>
      <c r="CB289" s="4" t="str">
        <f t="shared" si="289"/>
        <v>#DIV/0!</v>
      </c>
      <c r="CC289" s="4" t="str">
        <f t="shared" si="289"/>
        <v>#DIV/0!</v>
      </c>
      <c r="CD289" s="4" t="str">
        <f t="shared" si="289"/>
        <v>#DIV/0!</v>
      </c>
      <c r="CE289" s="4" t="str">
        <f t="shared" si="289"/>
        <v>#DIV/0!</v>
      </c>
      <c r="CF289" s="4" t="str">
        <f t="shared" si="289"/>
        <v>#DIV/0!</v>
      </c>
      <c r="CG289" s="4" t="str">
        <f t="shared" si="289"/>
        <v>#DIV/0!</v>
      </c>
      <c r="CH289" s="4" t="str">
        <f t="shared" si="289"/>
        <v>#DIV/0!</v>
      </c>
      <c r="CI289" s="4" t="str">
        <f t="shared" si="289"/>
        <v>#DIV/0!</v>
      </c>
      <c r="CJ289" s="4" t="str">
        <f t="shared" si="289"/>
        <v>#DIV/0!</v>
      </c>
    </row>
    <row r="290" ht="15.75" customHeight="1">
      <c r="A290" s="8" t="s">
        <v>189</v>
      </c>
      <c r="B290" s="4" t="s">
        <v>279</v>
      </c>
      <c r="C290" s="4">
        <f t="shared" ref="C290:L290" si="290">C190/$E91</f>
        <v>0.02686436172</v>
      </c>
      <c r="D290" s="4">
        <f t="shared" si="290"/>
        <v>1.289489363</v>
      </c>
      <c r="E290" s="4">
        <f t="shared" si="290"/>
        <v>0.01974481951</v>
      </c>
      <c r="F290" s="4">
        <f t="shared" si="290"/>
        <v>0.01643651493</v>
      </c>
      <c r="G290" s="4">
        <f t="shared" si="290"/>
        <v>0.08728485796</v>
      </c>
      <c r="H290" s="4">
        <f t="shared" si="290"/>
        <v>0</v>
      </c>
      <c r="I290" s="4">
        <f t="shared" si="290"/>
        <v>0</v>
      </c>
      <c r="J290" s="4">
        <f t="shared" si="290"/>
        <v>0</v>
      </c>
      <c r="K290" s="4">
        <f t="shared" si="290"/>
        <v>0.08387817746</v>
      </c>
      <c r="L290" s="4">
        <f t="shared" si="290"/>
        <v>0.119146495</v>
      </c>
      <c r="M290" s="4">
        <f t="shared" ref="M290:M295" si="296">M191/$E91</f>
        <v>0.03089777416</v>
      </c>
      <c r="N290" s="4">
        <f t="shared" ref="N290:AT290" si="291">N190/$E91</f>
        <v>0.04008542124</v>
      </c>
      <c r="O290" s="4">
        <f t="shared" si="291"/>
        <v>0.05953732371</v>
      </c>
      <c r="P290" s="4">
        <f t="shared" si="291"/>
        <v>0</v>
      </c>
      <c r="Q290" s="4">
        <f t="shared" si="291"/>
        <v>0</v>
      </c>
      <c r="R290" s="4">
        <f t="shared" si="291"/>
        <v>0</v>
      </c>
      <c r="S290" s="4">
        <f t="shared" si="291"/>
        <v>0</v>
      </c>
      <c r="T290" s="4">
        <f t="shared" si="291"/>
        <v>0</v>
      </c>
      <c r="U290" s="4">
        <f t="shared" si="291"/>
        <v>0</v>
      </c>
      <c r="V290" s="4">
        <f t="shared" si="291"/>
        <v>0.06987563737</v>
      </c>
      <c r="W290" s="4">
        <f t="shared" si="291"/>
        <v>0</v>
      </c>
      <c r="X290" s="4">
        <f t="shared" si="291"/>
        <v>0.1701505373</v>
      </c>
      <c r="Y290" s="4">
        <f t="shared" si="291"/>
        <v>0.1563944896</v>
      </c>
      <c r="Z290" s="4">
        <f t="shared" si="291"/>
        <v>0.9236978732</v>
      </c>
      <c r="AA290" s="4">
        <f t="shared" si="291"/>
        <v>0.4378999285</v>
      </c>
      <c r="AB290" s="4">
        <f t="shared" si="291"/>
        <v>0.09924029477</v>
      </c>
      <c r="AC290" s="4">
        <f t="shared" si="291"/>
        <v>1.000109429</v>
      </c>
      <c r="AD290" s="4">
        <f t="shared" si="291"/>
        <v>0.0622830065</v>
      </c>
      <c r="AE290" s="4">
        <f t="shared" si="291"/>
        <v>0.1458428439</v>
      </c>
      <c r="AF290" s="4">
        <f t="shared" si="291"/>
        <v>0.4010863354</v>
      </c>
      <c r="AG290" s="4">
        <f t="shared" si="291"/>
        <v>0.03752985819</v>
      </c>
      <c r="AH290" s="4">
        <f t="shared" si="291"/>
        <v>0.2341600963</v>
      </c>
      <c r="AI290" s="4">
        <f t="shared" si="291"/>
        <v>0.07855371933</v>
      </c>
      <c r="AJ290" s="4">
        <f t="shared" si="291"/>
        <v>0.03408449054</v>
      </c>
      <c r="AK290" s="4">
        <f t="shared" si="291"/>
        <v>0.2385936445</v>
      </c>
      <c r="AL290" s="4">
        <f t="shared" si="291"/>
        <v>0.1310168201</v>
      </c>
      <c r="AM290" s="4">
        <f t="shared" si="291"/>
        <v>0.07000496301</v>
      </c>
      <c r="AN290" s="4">
        <f t="shared" si="291"/>
        <v>0.07003480739</v>
      </c>
      <c r="AO290" s="4">
        <f t="shared" si="291"/>
        <v>0.04101943974</v>
      </c>
      <c r="AP290" s="4">
        <f t="shared" si="291"/>
        <v>0.03759949508</v>
      </c>
      <c r="AQ290" s="4">
        <f t="shared" si="291"/>
        <v>12.17593593</v>
      </c>
      <c r="AR290" s="4">
        <f t="shared" si="291"/>
        <v>0.08869085977</v>
      </c>
      <c r="AS290" s="4">
        <f t="shared" si="291"/>
        <v>0</v>
      </c>
      <c r="AT290" s="4">
        <f t="shared" si="291"/>
        <v>3.32491464</v>
      </c>
      <c r="AU290" s="4">
        <f>AU192/$E91</f>
        <v>0.07977954953</v>
      </c>
      <c r="AV290" s="4">
        <f t="shared" ref="AV290:BF290" si="292">AV190/$E91</f>
        <v>0</v>
      </c>
      <c r="AW290" s="4">
        <f t="shared" si="292"/>
        <v>0</v>
      </c>
      <c r="AX290" s="4">
        <f t="shared" si="292"/>
        <v>0.2324766523</v>
      </c>
      <c r="AY290" s="4">
        <f t="shared" si="292"/>
        <v>0.4450791594</v>
      </c>
      <c r="AZ290" s="4">
        <f t="shared" si="292"/>
        <v>0.01690739289</v>
      </c>
      <c r="BA290" s="4">
        <f t="shared" si="292"/>
        <v>0</v>
      </c>
      <c r="BB290" s="4">
        <f t="shared" si="292"/>
        <v>0</v>
      </c>
      <c r="BC290" s="4">
        <f t="shared" si="292"/>
        <v>0.5891191819</v>
      </c>
      <c r="BD290" s="4">
        <f t="shared" si="292"/>
        <v>0.3261946318</v>
      </c>
      <c r="BE290" s="4">
        <f t="shared" si="292"/>
        <v>0.05861325334</v>
      </c>
      <c r="BF290" s="4">
        <f t="shared" si="292"/>
        <v>0.07039293993</v>
      </c>
      <c r="BG290" s="4" t="str">
        <f t="shared" ref="BG290:BG297" si="298">#REF!/$E91</f>
        <v>#REF!</v>
      </c>
      <c r="BH290" s="4">
        <f t="shared" ref="BH290:BH297" si="299">BG190/$E91</f>
        <v>0</v>
      </c>
      <c r="BI290" s="4">
        <f t="shared" ref="BI290:BM290" si="293">BI190/$E91</f>
        <v>0.01740590454</v>
      </c>
      <c r="BJ290" s="4">
        <f t="shared" si="293"/>
        <v>0.007471042663</v>
      </c>
      <c r="BK290" s="4">
        <f t="shared" si="293"/>
        <v>0.02897446979</v>
      </c>
      <c r="BL290" s="4">
        <f t="shared" si="293"/>
        <v>0.05744047981</v>
      </c>
      <c r="BM290" s="4">
        <f t="shared" si="293"/>
        <v>0</v>
      </c>
      <c r="BN290" s="4">
        <f t="shared" ref="BN290:BN297" si="301">BZ191/$E91</f>
        <v>3.19584102</v>
      </c>
      <c r="BO290" s="4">
        <f t="shared" ref="BO290:CJ290" si="294">BO190/$E91</f>
        <v>0.02132657156</v>
      </c>
      <c r="BP290" s="4">
        <f t="shared" si="294"/>
        <v>0</v>
      </c>
      <c r="BQ290" s="4">
        <f t="shared" si="294"/>
        <v>1.331084688</v>
      </c>
      <c r="BR290" s="4">
        <f t="shared" si="294"/>
        <v>2.687180071</v>
      </c>
      <c r="BS290" s="4">
        <f t="shared" si="294"/>
        <v>0.2775118189</v>
      </c>
      <c r="BT290" s="4">
        <f t="shared" si="294"/>
        <v>0.1773297682</v>
      </c>
      <c r="BU290" s="4">
        <f t="shared" si="294"/>
        <v>0.04172244065</v>
      </c>
      <c r="BV290" s="4">
        <f t="shared" si="294"/>
        <v>0.08022058311</v>
      </c>
      <c r="BW290" s="4">
        <f t="shared" si="294"/>
        <v>0.1141171646</v>
      </c>
      <c r="BX290" s="4">
        <f t="shared" si="294"/>
        <v>0.1303116085</v>
      </c>
      <c r="BY290" s="4">
        <f t="shared" si="294"/>
        <v>0.05302572254</v>
      </c>
      <c r="BZ290" s="4">
        <f t="shared" si="294"/>
        <v>2.297473287</v>
      </c>
      <c r="CA290" s="4">
        <f t="shared" si="294"/>
        <v>0</v>
      </c>
      <c r="CB290" s="4">
        <f t="shared" si="294"/>
        <v>0</v>
      </c>
      <c r="CC290" s="4">
        <f t="shared" si="294"/>
        <v>0</v>
      </c>
      <c r="CD290" s="4">
        <f t="shared" si="294"/>
        <v>0</v>
      </c>
      <c r="CE290" s="4">
        <f t="shared" si="294"/>
        <v>0.03421050014</v>
      </c>
      <c r="CF290" s="4">
        <f t="shared" si="294"/>
        <v>0</v>
      </c>
      <c r="CG290" s="4">
        <f t="shared" si="294"/>
        <v>0</v>
      </c>
      <c r="CH290" s="4">
        <f t="shared" si="294"/>
        <v>0</v>
      </c>
      <c r="CI290" s="4">
        <f t="shared" si="294"/>
        <v>0</v>
      </c>
      <c r="CJ290" s="4">
        <f t="shared" si="294"/>
        <v>0</v>
      </c>
    </row>
    <row r="291" ht="15.75" customHeight="1">
      <c r="A291" s="15"/>
      <c r="B291" s="4" t="s">
        <v>280</v>
      </c>
      <c r="C291" s="4">
        <f t="shared" ref="C291:L291" si="295">C191/$E92</f>
        <v>0.08046751171</v>
      </c>
      <c r="D291" s="4">
        <f t="shared" si="295"/>
        <v>1.397015639</v>
      </c>
      <c r="E291" s="4">
        <f t="shared" si="295"/>
        <v>0.04259668359</v>
      </c>
      <c r="F291" s="4">
        <f t="shared" si="295"/>
        <v>0.009982668121</v>
      </c>
      <c r="G291" s="4">
        <f t="shared" si="295"/>
        <v>0.09172537504</v>
      </c>
      <c r="H291" s="4">
        <f t="shared" si="295"/>
        <v>0</v>
      </c>
      <c r="I291" s="4">
        <f t="shared" si="295"/>
        <v>0</v>
      </c>
      <c r="J291" s="4">
        <f t="shared" si="295"/>
        <v>0</v>
      </c>
      <c r="K291" s="4">
        <f t="shared" si="295"/>
        <v>0.1577537706</v>
      </c>
      <c r="L291" s="4">
        <f t="shared" si="295"/>
        <v>0.1035691995</v>
      </c>
      <c r="M291" s="4">
        <f t="shared" si="296"/>
        <v>0.02677573178</v>
      </c>
      <c r="N291" s="4">
        <f t="shared" ref="N291:BF291" si="297">N191/$E92</f>
        <v>0.09718873338</v>
      </c>
      <c r="O291" s="4">
        <f t="shared" si="297"/>
        <v>0.1819880922</v>
      </c>
      <c r="P291" s="4">
        <f t="shared" si="297"/>
        <v>0</v>
      </c>
      <c r="Q291" s="4">
        <f t="shared" si="297"/>
        <v>0</v>
      </c>
      <c r="R291" s="4">
        <f t="shared" si="297"/>
        <v>0</v>
      </c>
      <c r="S291" s="4">
        <f t="shared" si="297"/>
        <v>0</v>
      </c>
      <c r="T291" s="4">
        <f t="shared" si="297"/>
        <v>0</v>
      </c>
      <c r="U291" s="4">
        <f t="shared" si="297"/>
        <v>0</v>
      </c>
      <c r="V291" s="4">
        <f t="shared" si="297"/>
        <v>0.242992039</v>
      </c>
      <c r="W291" s="4">
        <f t="shared" si="297"/>
        <v>0</v>
      </c>
      <c r="X291" s="4">
        <f t="shared" si="297"/>
        <v>0.2351904486</v>
      </c>
      <c r="Y291" s="4">
        <f t="shared" si="297"/>
        <v>0.2080891828</v>
      </c>
      <c r="Z291" s="4">
        <f t="shared" si="297"/>
        <v>1.147384952</v>
      </c>
      <c r="AA291" s="4">
        <f t="shared" si="297"/>
        <v>0.7075615933</v>
      </c>
      <c r="AB291" s="4">
        <f t="shared" si="297"/>
        <v>0.1312182604</v>
      </c>
      <c r="AC291" s="4">
        <f t="shared" si="297"/>
        <v>1.515206927</v>
      </c>
      <c r="AD291" s="4">
        <f t="shared" si="297"/>
        <v>0.1506863154</v>
      </c>
      <c r="AE291" s="4">
        <f t="shared" si="297"/>
        <v>0.1977966962</v>
      </c>
      <c r="AF291" s="4">
        <f t="shared" si="297"/>
        <v>0.5468712816</v>
      </c>
      <c r="AG291" s="4">
        <f t="shared" si="297"/>
        <v>0.05739164208</v>
      </c>
      <c r="AH291" s="4">
        <f t="shared" si="297"/>
        <v>0.3743169399</v>
      </c>
      <c r="AI291" s="4">
        <f t="shared" si="297"/>
        <v>0.252680604</v>
      </c>
      <c r="AJ291" s="4">
        <f t="shared" si="297"/>
        <v>0.04847986853</v>
      </c>
      <c r="AK291" s="4">
        <f t="shared" si="297"/>
        <v>0.4414465383</v>
      </c>
      <c r="AL291" s="4">
        <f t="shared" si="297"/>
        <v>0.2263729677</v>
      </c>
      <c r="AM291" s="4">
        <f t="shared" si="297"/>
        <v>0.1409876477</v>
      </c>
      <c r="AN291" s="4">
        <f t="shared" si="297"/>
        <v>0.1199312113</v>
      </c>
      <c r="AO291" s="4">
        <f t="shared" si="297"/>
        <v>0.07290614294</v>
      </c>
      <c r="AP291" s="4">
        <f t="shared" si="297"/>
        <v>0.05910237932</v>
      </c>
      <c r="AQ291" s="4">
        <f t="shared" si="297"/>
        <v>35.31986633</v>
      </c>
      <c r="AR291" s="4">
        <f t="shared" si="297"/>
        <v>0.05140630683</v>
      </c>
      <c r="AS291" s="4">
        <f t="shared" si="297"/>
        <v>0</v>
      </c>
      <c r="AT291" s="4">
        <f t="shared" si="297"/>
        <v>11.6904632</v>
      </c>
      <c r="AU291" s="4">
        <f t="shared" si="297"/>
        <v>0.08560421353</v>
      </c>
      <c r="AV291" s="4">
        <f t="shared" si="297"/>
        <v>0</v>
      </c>
      <c r="AW291" s="4">
        <f t="shared" si="297"/>
        <v>0</v>
      </c>
      <c r="AX291" s="4">
        <f t="shared" si="297"/>
        <v>0.223576743</v>
      </c>
      <c r="AY291" s="4">
        <f t="shared" si="297"/>
        <v>0.6623303294</v>
      </c>
      <c r="AZ291" s="4">
        <f t="shared" si="297"/>
        <v>0.02712034879</v>
      </c>
      <c r="BA291" s="4">
        <f t="shared" si="297"/>
        <v>0</v>
      </c>
      <c r="BB291" s="4">
        <f t="shared" si="297"/>
        <v>0</v>
      </c>
      <c r="BC291" s="4">
        <f t="shared" si="297"/>
        <v>0.6088226446</v>
      </c>
      <c r="BD291" s="4">
        <f t="shared" si="297"/>
        <v>0.3393141785</v>
      </c>
      <c r="BE291" s="4">
        <f t="shared" si="297"/>
        <v>0.03592323684</v>
      </c>
      <c r="BF291" s="4">
        <f t="shared" si="297"/>
        <v>0.2191124372</v>
      </c>
      <c r="BG291" s="4" t="str">
        <f t="shared" si="298"/>
        <v>#REF!</v>
      </c>
      <c r="BH291" s="4">
        <f t="shared" si="299"/>
        <v>0</v>
      </c>
      <c r="BI291" s="4">
        <f t="shared" ref="BI291:BM291" si="300">BI191/$E92</f>
        <v>0.02439147595</v>
      </c>
      <c r="BJ291" s="4">
        <f t="shared" si="300"/>
        <v>0.005474583653</v>
      </c>
      <c r="BK291" s="4">
        <f t="shared" si="300"/>
        <v>0.02492916829</v>
      </c>
      <c r="BL291" s="4">
        <f t="shared" si="300"/>
        <v>0.0792866091</v>
      </c>
      <c r="BM291" s="4">
        <f t="shared" si="300"/>
        <v>0</v>
      </c>
      <c r="BN291" s="4">
        <f t="shared" si="301"/>
        <v>2.704201858</v>
      </c>
      <c r="BO291" s="4">
        <f t="shared" ref="BO291:BY291" si="302">BO191/$E92</f>
        <v>0.02255838284</v>
      </c>
      <c r="BP291" s="4">
        <f t="shared" si="302"/>
        <v>0</v>
      </c>
      <c r="BQ291" s="4">
        <f t="shared" si="302"/>
        <v>1.848823139</v>
      </c>
      <c r="BR291" s="4">
        <f t="shared" si="302"/>
        <v>3.641667901</v>
      </c>
      <c r="BS291" s="4">
        <f t="shared" si="302"/>
        <v>0.336074554</v>
      </c>
      <c r="BT291" s="4">
        <f t="shared" si="302"/>
        <v>0.3657037596</v>
      </c>
      <c r="BU291" s="4">
        <f t="shared" si="302"/>
        <v>0.07510630369</v>
      </c>
      <c r="BV291" s="4">
        <f t="shared" si="302"/>
        <v>0.1743515138</v>
      </c>
      <c r="BW291" s="4">
        <f t="shared" si="302"/>
        <v>0.1932010543</v>
      </c>
      <c r="BX291" s="4">
        <f t="shared" si="302"/>
        <v>0.1999744063</v>
      </c>
      <c r="BY291" s="4">
        <f t="shared" si="302"/>
        <v>0.1256044829</v>
      </c>
      <c r="BZ291" s="4" t="str">
        <f t="shared" ref="BZ291:BZ297" si="309">#REF!/$E92</f>
        <v>#REF!</v>
      </c>
      <c r="CA291" s="4">
        <f t="shared" ref="CA291:CJ291" si="303">CA191/$E92</f>
        <v>0</v>
      </c>
      <c r="CB291" s="4">
        <f t="shared" si="303"/>
        <v>0</v>
      </c>
      <c r="CC291" s="4">
        <f t="shared" si="303"/>
        <v>0</v>
      </c>
      <c r="CD291" s="4">
        <f t="shared" si="303"/>
        <v>0</v>
      </c>
      <c r="CE291" s="4">
        <f t="shared" si="303"/>
        <v>0.01197852823</v>
      </c>
      <c r="CF291" s="4">
        <f t="shared" si="303"/>
        <v>0</v>
      </c>
      <c r="CG291" s="4">
        <f t="shared" si="303"/>
        <v>0</v>
      </c>
      <c r="CH291" s="4">
        <f t="shared" si="303"/>
        <v>0</v>
      </c>
      <c r="CI291" s="4">
        <f t="shared" si="303"/>
        <v>0</v>
      </c>
      <c r="CJ291" s="4">
        <f t="shared" si="303"/>
        <v>0</v>
      </c>
    </row>
    <row r="292" ht="15.75" customHeight="1">
      <c r="A292" s="15"/>
      <c r="B292" s="4" t="s">
        <v>281</v>
      </c>
      <c r="C292" s="4">
        <f t="shared" ref="C292:L292" si="304">C192/$E93</f>
        <v>0.0718248578</v>
      </c>
      <c r="D292" s="4">
        <f t="shared" si="304"/>
        <v>1.198861696</v>
      </c>
      <c r="E292" s="4">
        <f t="shared" si="304"/>
        <v>0.03172055033</v>
      </c>
      <c r="F292" s="4">
        <f t="shared" si="304"/>
        <v>0.01017487298</v>
      </c>
      <c r="G292" s="4">
        <f t="shared" si="304"/>
        <v>0.1660019513</v>
      </c>
      <c r="H292" s="4">
        <f t="shared" si="304"/>
        <v>0</v>
      </c>
      <c r="I292" s="4">
        <f t="shared" si="304"/>
        <v>0</v>
      </c>
      <c r="J292" s="4">
        <f t="shared" si="304"/>
        <v>0</v>
      </c>
      <c r="K292" s="4">
        <f t="shared" si="304"/>
        <v>0.137119374</v>
      </c>
      <c r="L292" s="4">
        <f t="shared" si="304"/>
        <v>0.1370170245</v>
      </c>
      <c r="M292" s="4">
        <f t="shared" si="296"/>
        <v>0.02292628279</v>
      </c>
      <c r="N292" s="4">
        <f t="shared" ref="N292:AT292" si="305">N192/$E93</f>
        <v>0.0738384725</v>
      </c>
      <c r="O292" s="4">
        <f t="shared" si="305"/>
        <v>0.1388582026</v>
      </c>
      <c r="P292" s="4">
        <f t="shared" si="305"/>
        <v>0</v>
      </c>
      <c r="Q292" s="4">
        <f t="shared" si="305"/>
        <v>0</v>
      </c>
      <c r="R292" s="4">
        <f t="shared" si="305"/>
        <v>0</v>
      </c>
      <c r="S292" s="4">
        <f t="shared" si="305"/>
        <v>0</v>
      </c>
      <c r="T292" s="4">
        <f t="shared" si="305"/>
        <v>0</v>
      </c>
      <c r="U292" s="4">
        <f t="shared" si="305"/>
        <v>0</v>
      </c>
      <c r="V292" s="4">
        <f t="shared" si="305"/>
        <v>0.224066367</v>
      </c>
      <c r="W292" s="4">
        <f t="shared" si="305"/>
        <v>0</v>
      </c>
      <c r="X292" s="4">
        <f t="shared" si="305"/>
        <v>0.1080810474</v>
      </c>
      <c r="Y292" s="4">
        <f t="shared" si="305"/>
        <v>0.1403478325</v>
      </c>
      <c r="Z292" s="4">
        <f t="shared" si="305"/>
        <v>1.048630464</v>
      </c>
      <c r="AA292" s="4">
        <f t="shared" si="305"/>
        <v>0.4243731929</v>
      </c>
      <c r="AB292" s="4">
        <f t="shared" si="305"/>
        <v>0.09921891774</v>
      </c>
      <c r="AC292" s="4">
        <f t="shared" si="305"/>
        <v>1.040424706</v>
      </c>
      <c r="AD292" s="4">
        <f t="shared" si="305"/>
        <v>0.101807692</v>
      </c>
      <c r="AE292" s="4">
        <f t="shared" si="305"/>
        <v>0.1669520215</v>
      </c>
      <c r="AF292" s="4">
        <f t="shared" si="305"/>
        <v>0.3947763942</v>
      </c>
      <c r="AG292" s="4">
        <f t="shared" si="305"/>
        <v>0.06439562078</v>
      </c>
      <c r="AH292" s="4">
        <f t="shared" si="305"/>
        <v>0.2646657344</v>
      </c>
      <c r="AI292" s="4">
        <f t="shared" si="305"/>
        <v>0.1460827407</v>
      </c>
      <c r="AJ292" s="4">
        <f t="shared" si="305"/>
        <v>0.04785060536</v>
      </c>
      <c r="AK292" s="4">
        <f t="shared" si="305"/>
        <v>0.3904443414</v>
      </c>
      <c r="AL292" s="4">
        <f t="shared" si="305"/>
        <v>0.1497139221</v>
      </c>
      <c r="AM292" s="4">
        <f t="shared" si="305"/>
        <v>0.1489885758</v>
      </c>
      <c r="AN292" s="4">
        <f t="shared" si="305"/>
        <v>0.09419934341</v>
      </c>
      <c r="AO292" s="4">
        <f t="shared" si="305"/>
        <v>0.06078112676</v>
      </c>
      <c r="AP292" s="4">
        <f t="shared" si="305"/>
        <v>0.05336412718</v>
      </c>
      <c r="AQ292" s="4">
        <f t="shared" si="305"/>
        <v>12.74325189</v>
      </c>
      <c r="AR292" s="4">
        <f t="shared" si="305"/>
        <v>0.08751214009</v>
      </c>
      <c r="AS292" s="4">
        <f t="shared" si="305"/>
        <v>0</v>
      </c>
      <c r="AT292" s="4">
        <f t="shared" si="305"/>
        <v>3.232217613</v>
      </c>
      <c r="AU292" s="4" t="str">
        <f>#REF!/$E93</f>
        <v>#REF!</v>
      </c>
      <c r="AV292" s="4">
        <f t="shared" ref="AV292:BF292" si="306">AV192/$E93</f>
        <v>0</v>
      </c>
      <c r="AW292" s="4">
        <f t="shared" si="306"/>
        <v>0</v>
      </c>
      <c r="AX292" s="4">
        <f t="shared" si="306"/>
        <v>0.2148426766</v>
      </c>
      <c r="AY292" s="4">
        <f t="shared" si="306"/>
        <v>0.5816943511</v>
      </c>
      <c r="AZ292" s="4">
        <f t="shared" si="306"/>
        <v>0.0361471652</v>
      </c>
      <c r="BA292" s="4">
        <f t="shared" si="306"/>
        <v>0</v>
      </c>
      <c r="BB292" s="4">
        <f t="shared" si="306"/>
        <v>0</v>
      </c>
      <c r="BC292" s="4">
        <f t="shared" si="306"/>
        <v>0.5296574296</v>
      </c>
      <c r="BD292" s="4">
        <f t="shared" si="306"/>
        <v>0.4267283434</v>
      </c>
      <c r="BE292" s="4">
        <f t="shared" si="306"/>
        <v>0.0186598671</v>
      </c>
      <c r="BF292" s="4">
        <f t="shared" si="306"/>
        <v>0.1116210043</v>
      </c>
      <c r="BG292" s="4" t="str">
        <f t="shared" si="298"/>
        <v>#REF!</v>
      </c>
      <c r="BH292" s="4">
        <f t="shared" si="299"/>
        <v>0</v>
      </c>
      <c r="BI292" s="4">
        <f t="shared" ref="BI292:BM292" si="307">BI192/$E93</f>
        <v>0.02005270998</v>
      </c>
      <c r="BJ292" s="4">
        <f t="shared" si="307"/>
        <v>0.007191163235</v>
      </c>
      <c r="BK292" s="4">
        <f t="shared" si="307"/>
        <v>0.02459279927</v>
      </c>
      <c r="BL292" s="4">
        <f t="shared" si="307"/>
        <v>0.06684310826</v>
      </c>
      <c r="BM292" s="4">
        <f t="shared" si="307"/>
        <v>0</v>
      </c>
      <c r="BN292" s="4">
        <f t="shared" si="301"/>
        <v>2.634304207</v>
      </c>
      <c r="BO292" s="4">
        <f t="shared" ref="BO292:BY292" si="308">BO192/$E93</f>
        <v>0.01244769886</v>
      </c>
      <c r="BP292" s="4">
        <f t="shared" si="308"/>
        <v>0</v>
      </c>
      <c r="BQ292" s="4">
        <f t="shared" si="308"/>
        <v>0.8042254759</v>
      </c>
      <c r="BR292" s="4">
        <f t="shared" si="308"/>
        <v>1.414905866</v>
      </c>
      <c r="BS292" s="4">
        <f t="shared" si="308"/>
        <v>0.2563676393</v>
      </c>
      <c r="BT292" s="4">
        <f t="shared" si="308"/>
        <v>0.2009153603</v>
      </c>
      <c r="BU292" s="4">
        <f t="shared" si="308"/>
        <v>0.06235085623</v>
      </c>
      <c r="BV292" s="4">
        <f t="shared" si="308"/>
        <v>0.1259922059</v>
      </c>
      <c r="BW292" s="4">
        <f t="shared" si="308"/>
        <v>0.1644400093</v>
      </c>
      <c r="BX292" s="4">
        <f t="shared" si="308"/>
        <v>0.113742531</v>
      </c>
      <c r="BY292" s="4">
        <f t="shared" si="308"/>
        <v>0.06292601579</v>
      </c>
      <c r="BZ292" s="4" t="str">
        <f t="shared" si="309"/>
        <v>#REF!</v>
      </c>
      <c r="CA292" s="4">
        <f t="shared" ref="CA292:CJ292" si="310">CA192/$E93</f>
        <v>0</v>
      </c>
      <c r="CB292" s="4">
        <f t="shared" si="310"/>
        <v>0</v>
      </c>
      <c r="CC292" s="4">
        <f t="shared" si="310"/>
        <v>0</v>
      </c>
      <c r="CD292" s="4">
        <f t="shared" si="310"/>
        <v>0</v>
      </c>
      <c r="CE292" s="4">
        <f t="shared" si="310"/>
        <v>0.01583969402</v>
      </c>
      <c r="CF292" s="4">
        <f t="shared" si="310"/>
        <v>0</v>
      </c>
      <c r="CG292" s="4">
        <f t="shared" si="310"/>
        <v>0</v>
      </c>
      <c r="CH292" s="4">
        <f t="shared" si="310"/>
        <v>0</v>
      </c>
      <c r="CI292" s="4">
        <f t="shared" si="310"/>
        <v>0</v>
      </c>
      <c r="CJ292" s="4">
        <f t="shared" si="310"/>
        <v>0</v>
      </c>
    </row>
    <row r="293" ht="15.75" customHeight="1">
      <c r="A293" s="15"/>
      <c r="B293" s="4" t="s">
        <v>282</v>
      </c>
      <c r="C293" s="4">
        <f t="shared" ref="C293:L293" si="311">C193/$E94</f>
        <v>0.08854303948</v>
      </c>
      <c r="D293" s="4">
        <f t="shared" si="311"/>
        <v>1.720209427</v>
      </c>
      <c r="E293" s="4">
        <f t="shared" si="311"/>
        <v>0.03195313062</v>
      </c>
      <c r="F293" s="4">
        <f t="shared" si="311"/>
        <v>0.004562070517</v>
      </c>
      <c r="G293" s="4">
        <f t="shared" si="311"/>
        <v>0.2739505374</v>
      </c>
      <c r="H293" s="4">
        <f t="shared" si="311"/>
        <v>0</v>
      </c>
      <c r="I293" s="4">
        <f t="shared" si="311"/>
        <v>0</v>
      </c>
      <c r="J293" s="4">
        <f t="shared" si="311"/>
        <v>0</v>
      </c>
      <c r="K293" s="4">
        <f t="shared" si="311"/>
        <v>0.1883055509</v>
      </c>
      <c r="L293" s="4">
        <f t="shared" si="311"/>
        <v>0.1642385323</v>
      </c>
      <c r="M293" s="4">
        <f t="shared" si="296"/>
        <v>0.0744082088</v>
      </c>
      <c r="N293" s="4">
        <f t="shared" ref="N293:AF293" si="312">N193/$E94</f>
        <v>0.07371331507</v>
      </c>
      <c r="O293" s="4">
        <f t="shared" si="312"/>
        <v>0.1530283788</v>
      </c>
      <c r="P293" s="4">
        <f t="shared" si="312"/>
        <v>0</v>
      </c>
      <c r="Q293" s="4">
        <f t="shared" si="312"/>
        <v>0</v>
      </c>
      <c r="R293" s="4">
        <f t="shared" si="312"/>
        <v>0</v>
      </c>
      <c r="S293" s="4">
        <f t="shared" si="312"/>
        <v>0</v>
      </c>
      <c r="T293" s="4">
        <f t="shared" si="312"/>
        <v>0</v>
      </c>
      <c r="U293" s="4">
        <f t="shared" si="312"/>
        <v>0</v>
      </c>
      <c r="V293" s="4">
        <f t="shared" si="312"/>
        <v>0.3022201988</v>
      </c>
      <c r="W293" s="4">
        <f t="shared" si="312"/>
        <v>0</v>
      </c>
      <c r="X293" s="4">
        <f t="shared" si="312"/>
        <v>0.3913449788</v>
      </c>
      <c r="Y293" s="4">
        <f t="shared" si="312"/>
        <v>0.2564051364</v>
      </c>
      <c r="Z293" s="4">
        <f t="shared" si="312"/>
        <v>0.5386970609</v>
      </c>
      <c r="AA293" s="4">
        <f t="shared" si="312"/>
        <v>0.6767186639</v>
      </c>
      <c r="AB293" s="4">
        <f t="shared" si="312"/>
        <v>0.1598974433</v>
      </c>
      <c r="AC293" s="4">
        <f t="shared" si="312"/>
        <v>1.423604289</v>
      </c>
      <c r="AD293" s="4">
        <f t="shared" si="312"/>
        <v>0.1187922161</v>
      </c>
      <c r="AE293" s="4">
        <f t="shared" si="312"/>
        <v>0.2767394308</v>
      </c>
      <c r="AF293" s="4">
        <f t="shared" si="312"/>
        <v>0.5657473303</v>
      </c>
      <c r="AG293" s="4">
        <f t="shared" ref="AG293:AG296" si="319">AG194/$E94</f>
        <v>0.09351512392</v>
      </c>
      <c r="AH293" s="4">
        <f t="shared" ref="AH293:BF293" si="313">AH193/$E94</f>
        <v>0.4041552515</v>
      </c>
      <c r="AI293" s="4">
        <f t="shared" si="313"/>
        <v>0.2458339657</v>
      </c>
      <c r="AJ293" s="4">
        <f t="shared" si="313"/>
        <v>0.0668801934</v>
      </c>
      <c r="AK293" s="4">
        <f t="shared" si="313"/>
        <v>0.586033701</v>
      </c>
      <c r="AL293" s="4">
        <f t="shared" si="313"/>
        <v>0.2440687758</v>
      </c>
      <c r="AM293" s="4">
        <f t="shared" si="313"/>
        <v>0.2406874922</v>
      </c>
      <c r="AN293" s="4">
        <f t="shared" si="313"/>
        <v>0.1068911626</v>
      </c>
      <c r="AO293" s="4">
        <f t="shared" si="313"/>
        <v>0.09826888926</v>
      </c>
      <c r="AP293" s="4">
        <f t="shared" si="313"/>
        <v>0.06695207896</v>
      </c>
      <c r="AQ293" s="4">
        <f t="shared" si="313"/>
        <v>15.66881525</v>
      </c>
      <c r="AR293" s="4">
        <f t="shared" si="313"/>
        <v>0.1552581623</v>
      </c>
      <c r="AS293" s="4">
        <f t="shared" si="313"/>
        <v>0</v>
      </c>
      <c r="AT293" s="4">
        <f t="shared" si="313"/>
        <v>6.893237965</v>
      </c>
      <c r="AU293" s="4">
        <f t="shared" si="313"/>
        <v>0.1029228135</v>
      </c>
      <c r="AV293" s="4">
        <f t="shared" si="313"/>
        <v>0</v>
      </c>
      <c r="AW293" s="4">
        <f t="shared" si="313"/>
        <v>0</v>
      </c>
      <c r="AX293" s="4">
        <f t="shared" si="313"/>
        <v>0.2653735253</v>
      </c>
      <c r="AY293" s="4">
        <f t="shared" si="313"/>
        <v>0.7432088116</v>
      </c>
      <c r="AZ293" s="4">
        <f t="shared" si="313"/>
        <v>0.07848704862</v>
      </c>
      <c r="BA293" s="4">
        <f t="shared" si="313"/>
        <v>0</v>
      </c>
      <c r="BB293" s="4">
        <f t="shared" si="313"/>
        <v>0</v>
      </c>
      <c r="BC293" s="4">
        <f t="shared" si="313"/>
        <v>0.7234562576</v>
      </c>
      <c r="BD293" s="4">
        <f t="shared" si="313"/>
        <v>0.3677465475</v>
      </c>
      <c r="BE293" s="4">
        <f t="shared" si="313"/>
        <v>0.03578303341</v>
      </c>
      <c r="BF293" s="4">
        <f t="shared" si="313"/>
        <v>0.2295026318</v>
      </c>
      <c r="BG293" s="4" t="str">
        <f t="shared" si="298"/>
        <v>#REF!</v>
      </c>
      <c r="BH293" s="4">
        <f t="shared" si="299"/>
        <v>0</v>
      </c>
      <c r="BI293" s="4">
        <f t="shared" ref="BI293:BM293" si="314">BI193/$E94</f>
        <v>0.01654699052</v>
      </c>
      <c r="BJ293" s="4">
        <f t="shared" si="314"/>
        <v>0.01023304233</v>
      </c>
      <c r="BK293" s="4">
        <f t="shared" si="314"/>
        <v>0.03115173976</v>
      </c>
      <c r="BL293" s="4">
        <f t="shared" si="314"/>
        <v>0.09939509634</v>
      </c>
      <c r="BM293" s="4">
        <f t="shared" si="314"/>
        <v>0</v>
      </c>
      <c r="BN293" s="4">
        <f t="shared" si="301"/>
        <v>2.951087203</v>
      </c>
      <c r="BO293" s="4">
        <f t="shared" ref="BO293:BY293" si="315">BO193/$E94</f>
        <v>0.03649123928</v>
      </c>
      <c r="BP293" s="4">
        <f t="shared" si="315"/>
        <v>0</v>
      </c>
      <c r="BQ293" s="4">
        <f t="shared" si="315"/>
        <v>3.111707495</v>
      </c>
      <c r="BR293" s="4">
        <f t="shared" si="315"/>
        <v>6.208311035</v>
      </c>
      <c r="BS293" s="4">
        <f t="shared" si="315"/>
        <v>0.4933332801</v>
      </c>
      <c r="BT293" s="4">
        <f t="shared" si="315"/>
        <v>0.398629382</v>
      </c>
      <c r="BU293" s="4">
        <f t="shared" si="315"/>
        <v>0.1219977795</v>
      </c>
      <c r="BV293" s="4">
        <f t="shared" si="315"/>
        <v>0.2289062479</v>
      </c>
      <c r="BW293" s="4">
        <f t="shared" si="315"/>
        <v>0.212002492</v>
      </c>
      <c r="BX293" s="4">
        <f t="shared" si="315"/>
        <v>0.2561175941</v>
      </c>
      <c r="BY293" s="4">
        <f t="shared" si="315"/>
        <v>0.206162456</v>
      </c>
      <c r="BZ293" s="4" t="str">
        <f t="shared" si="309"/>
        <v>#REF!</v>
      </c>
      <c r="CA293" s="4">
        <f t="shared" ref="CA293:CJ293" si="316">CA193/$E94</f>
        <v>0</v>
      </c>
      <c r="CB293" s="4">
        <f t="shared" si="316"/>
        <v>0</v>
      </c>
      <c r="CC293" s="4">
        <f t="shared" si="316"/>
        <v>0</v>
      </c>
      <c r="CD293" s="4">
        <f t="shared" si="316"/>
        <v>0</v>
      </c>
      <c r="CE293" s="4">
        <f t="shared" si="316"/>
        <v>0.03297816543</v>
      </c>
      <c r="CF293" s="4">
        <f t="shared" si="316"/>
        <v>0</v>
      </c>
      <c r="CG293" s="4">
        <f t="shared" si="316"/>
        <v>0</v>
      </c>
      <c r="CH293" s="4">
        <f t="shared" si="316"/>
        <v>0</v>
      </c>
      <c r="CI293" s="4">
        <f t="shared" si="316"/>
        <v>0</v>
      </c>
      <c r="CJ293" s="4">
        <f t="shared" si="316"/>
        <v>0</v>
      </c>
    </row>
    <row r="294" ht="15.75" customHeight="1">
      <c r="A294" s="15"/>
      <c r="B294" s="4" t="s">
        <v>283</v>
      </c>
      <c r="C294" s="4">
        <f t="shared" ref="C294:L294" si="317">C194/$E95</f>
        <v>0.1422832446</v>
      </c>
      <c r="D294" s="4">
        <f t="shared" si="317"/>
        <v>1.445736924</v>
      </c>
      <c r="E294" s="4">
        <f t="shared" si="317"/>
        <v>0.01253853343</v>
      </c>
      <c r="F294" s="4">
        <f t="shared" si="317"/>
        <v>0.02234035412</v>
      </c>
      <c r="G294" s="4">
        <f t="shared" si="317"/>
        <v>0.4019237025</v>
      </c>
      <c r="H294" s="4">
        <f t="shared" si="317"/>
        <v>0</v>
      </c>
      <c r="I294" s="4">
        <f t="shared" si="317"/>
        <v>0</v>
      </c>
      <c r="J294" s="4">
        <f t="shared" si="317"/>
        <v>0</v>
      </c>
      <c r="K294" s="4">
        <f t="shared" si="317"/>
        <v>0.1684291785</v>
      </c>
      <c r="L294" s="4">
        <f t="shared" si="317"/>
        <v>0.1850805265</v>
      </c>
      <c r="M294" s="4">
        <f t="shared" si="296"/>
        <v>0.08053680879</v>
      </c>
      <c r="N294" s="4">
        <f t="shared" ref="N294:AF294" si="318">N194/$E95</f>
        <v>0.1211834475</v>
      </c>
      <c r="O294" s="4">
        <f t="shared" si="318"/>
        <v>0.2146680058</v>
      </c>
      <c r="P294" s="4">
        <f t="shared" si="318"/>
        <v>0</v>
      </c>
      <c r="Q294" s="4">
        <f t="shared" si="318"/>
        <v>0</v>
      </c>
      <c r="R294" s="4">
        <f t="shared" si="318"/>
        <v>0</v>
      </c>
      <c r="S294" s="4">
        <f t="shared" si="318"/>
        <v>0</v>
      </c>
      <c r="T294" s="4">
        <f t="shared" si="318"/>
        <v>0</v>
      </c>
      <c r="U294" s="4">
        <f t="shared" si="318"/>
        <v>0</v>
      </c>
      <c r="V294" s="4">
        <f t="shared" si="318"/>
        <v>0.429026195</v>
      </c>
      <c r="W294" s="4">
        <f t="shared" si="318"/>
        <v>0</v>
      </c>
      <c r="X294" s="4">
        <f t="shared" si="318"/>
        <v>0.5058774779</v>
      </c>
      <c r="Y294" s="4">
        <f t="shared" si="318"/>
        <v>0.1975416058</v>
      </c>
      <c r="Z294" s="4">
        <f t="shared" si="318"/>
        <v>1.44068046</v>
      </c>
      <c r="AA294" s="4">
        <f t="shared" si="318"/>
        <v>0.5081778657</v>
      </c>
      <c r="AB294" s="4">
        <f t="shared" si="318"/>
        <v>0.1966521741</v>
      </c>
      <c r="AC294" s="4">
        <f t="shared" si="318"/>
        <v>1.444544131</v>
      </c>
      <c r="AD294" s="4">
        <f t="shared" si="318"/>
        <v>0.1215513547</v>
      </c>
      <c r="AE294" s="4">
        <f t="shared" si="318"/>
        <v>0.2991846661</v>
      </c>
      <c r="AF294" s="4">
        <f t="shared" si="318"/>
        <v>0.7064617402</v>
      </c>
      <c r="AG294" s="4">
        <f t="shared" si="319"/>
        <v>0.1157874762</v>
      </c>
      <c r="AH294" s="4">
        <f t="shared" ref="AH294:BF294" si="320">AH194/$E95</f>
        <v>0.4079328524</v>
      </c>
      <c r="AI294" s="4">
        <f t="shared" si="320"/>
        <v>0.2127535977</v>
      </c>
      <c r="AJ294" s="4">
        <f t="shared" si="320"/>
        <v>0.08251963462</v>
      </c>
      <c r="AK294" s="4">
        <f t="shared" si="320"/>
        <v>0.6176683207</v>
      </c>
      <c r="AL294" s="4">
        <f t="shared" si="320"/>
        <v>0.2574149425</v>
      </c>
      <c r="AM294" s="4">
        <f t="shared" si="320"/>
        <v>0.2186142939</v>
      </c>
      <c r="AN294" s="4">
        <f t="shared" si="320"/>
        <v>0.1164226001</v>
      </c>
      <c r="AO294" s="4">
        <f t="shared" si="320"/>
        <v>0.1025673464</v>
      </c>
      <c r="AP294" s="4">
        <f t="shared" si="320"/>
        <v>0.07174963726</v>
      </c>
      <c r="AQ294" s="4">
        <f t="shared" si="320"/>
        <v>12.64326046</v>
      </c>
      <c r="AR294" s="4">
        <f t="shared" si="320"/>
        <v>0.07332066528</v>
      </c>
      <c r="AS294" s="4">
        <f t="shared" si="320"/>
        <v>0</v>
      </c>
      <c r="AT294" s="4">
        <f t="shared" si="320"/>
        <v>2.749473312</v>
      </c>
      <c r="AU294" s="4">
        <f t="shared" si="320"/>
        <v>0.08871338356</v>
      </c>
      <c r="AV294" s="4">
        <f t="shared" si="320"/>
        <v>0</v>
      </c>
      <c r="AW294" s="4">
        <f t="shared" si="320"/>
        <v>0</v>
      </c>
      <c r="AX294" s="4">
        <f t="shared" si="320"/>
        <v>0.2681371764</v>
      </c>
      <c r="AY294" s="4">
        <f t="shared" si="320"/>
        <v>0.6577108172</v>
      </c>
      <c r="AZ294" s="4">
        <f t="shared" si="320"/>
        <v>0.0238855641</v>
      </c>
      <c r="BA294" s="4">
        <f t="shared" si="320"/>
        <v>0</v>
      </c>
      <c r="BB294" s="4">
        <f t="shared" si="320"/>
        <v>0</v>
      </c>
      <c r="BC294" s="4">
        <f t="shared" si="320"/>
        <v>0.7814347604</v>
      </c>
      <c r="BD294" s="4">
        <f t="shared" si="320"/>
        <v>0.3681614454</v>
      </c>
      <c r="BE294" s="4">
        <f t="shared" si="320"/>
        <v>0.04469619907</v>
      </c>
      <c r="BF294" s="4">
        <f t="shared" si="320"/>
        <v>0.3122937784</v>
      </c>
      <c r="BG294" s="4" t="str">
        <f t="shared" si="298"/>
        <v>#REF!</v>
      </c>
      <c r="BH294" s="4">
        <f t="shared" si="299"/>
        <v>0</v>
      </c>
      <c r="BI294" s="4">
        <f t="shared" ref="BI294:BM294" si="321">BI194/$E95</f>
        <v>0.02264371615</v>
      </c>
      <c r="BJ294" s="4">
        <f t="shared" si="321"/>
        <v>0.004834428879</v>
      </c>
      <c r="BK294" s="4">
        <f t="shared" si="321"/>
        <v>0.02839210381</v>
      </c>
      <c r="BL294" s="4">
        <f t="shared" si="321"/>
        <v>0.117717375</v>
      </c>
      <c r="BM294" s="4">
        <f t="shared" si="321"/>
        <v>0</v>
      </c>
      <c r="BN294" s="4">
        <f t="shared" si="301"/>
        <v>2.747595049</v>
      </c>
      <c r="BO294" s="4">
        <f t="shared" ref="BO294:BY294" si="322">BO194/$E95</f>
        <v>0.01321883891</v>
      </c>
      <c r="BP294" s="4">
        <f t="shared" si="322"/>
        <v>0</v>
      </c>
      <c r="BQ294" s="4">
        <f t="shared" si="322"/>
        <v>4.146816893</v>
      </c>
      <c r="BR294" s="4">
        <f t="shared" si="322"/>
        <v>8.786221426</v>
      </c>
      <c r="BS294" s="4">
        <f t="shared" si="322"/>
        <v>5.293957803</v>
      </c>
      <c r="BT294" s="4">
        <f t="shared" si="322"/>
        <v>0.4426039047</v>
      </c>
      <c r="BU294" s="4">
        <f t="shared" si="322"/>
        <v>0.156103644</v>
      </c>
      <c r="BV294" s="4">
        <f t="shared" si="322"/>
        <v>0.1722799399</v>
      </c>
      <c r="BW294" s="4">
        <f t="shared" si="322"/>
        <v>0.2635131646</v>
      </c>
      <c r="BX294" s="4">
        <f t="shared" si="322"/>
        <v>0.3001231521</v>
      </c>
      <c r="BY294" s="4">
        <f t="shared" si="322"/>
        <v>0.192890485</v>
      </c>
      <c r="BZ294" s="4" t="str">
        <f t="shared" si="309"/>
        <v>#REF!</v>
      </c>
      <c r="CA294" s="4">
        <f t="shared" ref="CA294:CJ294" si="323">CA194/$E95</f>
        <v>0</v>
      </c>
      <c r="CB294" s="4">
        <f t="shared" si="323"/>
        <v>0</v>
      </c>
      <c r="CC294" s="4">
        <f t="shared" si="323"/>
        <v>0</v>
      </c>
      <c r="CD294" s="4">
        <f t="shared" si="323"/>
        <v>0</v>
      </c>
      <c r="CE294" s="4">
        <f t="shared" si="323"/>
        <v>0.03428894523</v>
      </c>
      <c r="CF294" s="4">
        <f t="shared" si="323"/>
        <v>0</v>
      </c>
      <c r="CG294" s="4">
        <f t="shared" si="323"/>
        <v>0</v>
      </c>
      <c r="CH294" s="4">
        <f t="shared" si="323"/>
        <v>0</v>
      </c>
      <c r="CI294" s="4">
        <f t="shared" si="323"/>
        <v>0</v>
      </c>
      <c r="CJ294" s="4">
        <f t="shared" si="323"/>
        <v>0</v>
      </c>
    </row>
    <row r="295" ht="15.75" customHeight="1">
      <c r="A295" s="15"/>
      <c r="B295" s="4" t="s">
        <v>284</v>
      </c>
      <c r="C295" s="4">
        <f t="shared" ref="C295:L295" si="324">C195/$E96</f>
        <v>0.1585388351</v>
      </c>
      <c r="D295" s="4">
        <f t="shared" si="324"/>
        <v>1.455738357</v>
      </c>
      <c r="E295" s="4">
        <f t="shared" si="324"/>
        <v>0.01221750245</v>
      </c>
      <c r="F295" s="4">
        <f t="shared" si="324"/>
        <v>0</v>
      </c>
      <c r="G295" s="4">
        <f t="shared" si="324"/>
        <v>0.5825528938</v>
      </c>
      <c r="H295" s="4">
        <f t="shared" si="324"/>
        <v>0</v>
      </c>
      <c r="I295" s="4">
        <f t="shared" si="324"/>
        <v>0</v>
      </c>
      <c r="J295" s="4">
        <f t="shared" si="324"/>
        <v>0</v>
      </c>
      <c r="K295" s="4">
        <f t="shared" si="324"/>
        <v>0.2433653655</v>
      </c>
      <c r="L295" s="4">
        <f t="shared" si="324"/>
        <v>0.2795015729</v>
      </c>
      <c r="M295" s="4">
        <f t="shared" si="296"/>
        <v>0.07811463058</v>
      </c>
      <c r="N295" s="4">
        <f t="shared" ref="N295:AC295" si="325">N195/$E96</f>
        <v>0.1244354841</v>
      </c>
      <c r="O295" s="4">
        <f t="shared" si="325"/>
        <v>0.2330800948</v>
      </c>
      <c r="P295" s="4">
        <f t="shared" si="325"/>
        <v>0</v>
      </c>
      <c r="Q295" s="4">
        <f t="shared" si="325"/>
        <v>0</v>
      </c>
      <c r="R295" s="4">
        <f t="shared" si="325"/>
        <v>0</v>
      </c>
      <c r="S295" s="4">
        <f t="shared" si="325"/>
        <v>0</v>
      </c>
      <c r="T295" s="4">
        <f t="shared" si="325"/>
        <v>0</v>
      </c>
      <c r="U295" s="4">
        <f t="shared" si="325"/>
        <v>0</v>
      </c>
      <c r="V295" s="4">
        <f t="shared" si="325"/>
        <v>0.3809395462</v>
      </c>
      <c r="W295" s="4">
        <f t="shared" si="325"/>
        <v>0</v>
      </c>
      <c r="X295" s="4">
        <f t="shared" si="325"/>
        <v>0.3477609831</v>
      </c>
      <c r="Y295" s="4">
        <f t="shared" si="325"/>
        <v>0.2012563699</v>
      </c>
      <c r="Z295" s="4">
        <f t="shared" si="325"/>
        <v>1.41628633</v>
      </c>
      <c r="AA295" s="4">
        <f t="shared" si="325"/>
        <v>0.6460302401</v>
      </c>
      <c r="AB295" s="4">
        <f t="shared" si="325"/>
        <v>0.1601907555</v>
      </c>
      <c r="AC295" s="4">
        <f t="shared" si="325"/>
        <v>1.297876342</v>
      </c>
      <c r="AD295" s="4">
        <f>AE195/$E96</f>
        <v>0.3101717087</v>
      </c>
      <c r="AE295" s="4" t="str">
        <f>#REF!/$E96</f>
        <v>#REF!</v>
      </c>
      <c r="AF295" s="4">
        <f>AF195/$E96</f>
        <v>0.6021746891</v>
      </c>
      <c r="AG295" s="4">
        <f t="shared" si="319"/>
        <v>0.1144640662</v>
      </c>
      <c r="AH295" s="4">
        <f t="shared" ref="AH295:BF295" si="326">AH195/$E96</f>
        <v>0.43763192</v>
      </c>
      <c r="AI295" s="4">
        <f t="shared" si="326"/>
        <v>0.3012101305</v>
      </c>
      <c r="AJ295" s="4">
        <f t="shared" si="326"/>
        <v>0.07378058568</v>
      </c>
      <c r="AK295" s="4">
        <f t="shared" si="326"/>
        <v>0.6234352277</v>
      </c>
      <c r="AL295" s="4">
        <f t="shared" si="326"/>
        <v>0.2648115805</v>
      </c>
      <c r="AM295" s="4">
        <f t="shared" si="326"/>
        <v>0.22934261</v>
      </c>
      <c r="AN295" s="4">
        <f t="shared" si="326"/>
        <v>0.1220528375</v>
      </c>
      <c r="AO295" s="4">
        <f t="shared" si="326"/>
        <v>0.1046351999</v>
      </c>
      <c r="AP295" s="4">
        <f t="shared" si="326"/>
        <v>0.06810847331</v>
      </c>
      <c r="AQ295" s="4">
        <f t="shared" si="326"/>
        <v>11.58228336</v>
      </c>
      <c r="AR295" s="4">
        <f t="shared" si="326"/>
        <v>0.07391834554</v>
      </c>
      <c r="AS295" s="4">
        <f t="shared" si="326"/>
        <v>0</v>
      </c>
      <c r="AT295" s="4">
        <f t="shared" si="326"/>
        <v>2.462869526</v>
      </c>
      <c r="AU295" s="4">
        <f t="shared" si="326"/>
        <v>0.0930094659</v>
      </c>
      <c r="AV295" s="4">
        <f t="shared" si="326"/>
        <v>0</v>
      </c>
      <c r="AW295" s="4">
        <f t="shared" si="326"/>
        <v>0</v>
      </c>
      <c r="AX295" s="4">
        <f t="shared" si="326"/>
        <v>0.1488896556</v>
      </c>
      <c r="AY295" s="4">
        <f t="shared" si="326"/>
        <v>0.6530344304</v>
      </c>
      <c r="AZ295" s="4">
        <f t="shared" si="326"/>
        <v>0.03517188836</v>
      </c>
      <c r="BA295" s="4">
        <f t="shared" si="326"/>
        <v>0</v>
      </c>
      <c r="BB295" s="4">
        <f t="shared" si="326"/>
        <v>0</v>
      </c>
      <c r="BC295" s="4">
        <f t="shared" si="326"/>
        <v>0.6497737145</v>
      </c>
      <c r="BD295" s="4">
        <f t="shared" si="326"/>
        <v>0.7858169639</v>
      </c>
      <c r="BE295" s="4">
        <f t="shared" si="326"/>
        <v>0.04782782653</v>
      </c>
      <c r="BF295" s="4">
        <f t="shared" si="326"/>
        <v>0.2808683902</v>
      </c>
      <c r="BG295" s="4" t="str">
        <f t="shared" si="298"/>
        <v>#REF!</v>
      </c>
      <c r="BH295" s="4">
        <f t="shared" si="299"/>
        <v>0</v>
      </c>
      <c r="BI295" s="4">
        <f t="shared" ref="BI295:BM295" si="327">BI195/$E96</f>
        <v>0.01525181304</v>
      </c>
      <c r="BJ295" s="4">
        <f t="shared" si="327"/>
        <v>0.007501323693</v>
      </c>
      <c r="BK295" s="4">
        <f t="shared" si="327"/>
        <v>0.03201419286</v>
      </c>
      <c r="BL295" s="4">
        <f t="shared" si="327"/>
        <v>0.08220430146</v>
      </c>
      <c r="BM295" s="4">
        <f t="shared" si="327"/>
        <v>0</v>
      </c>
      <c r="BN295" s="4">
        <f t="shared" si="301"/>
        <v>2.30556454</v>
      </c>
      <c r="BO295" s="4">
        <f t="shared" ref="BO295:BY295" si="328">BO195/$E96</f>
        <v>0.009786939407</v>
      </c>
      <c r="BP295" s="4">
        <f t="shared" si="328"/>
        <v>0</v>
      </c>
      <c r="BQ295" s="4">
        <f t="shared" si="328"/>
        <v>2.409986512</v>
      </c>
      <c r="BR295" s="4">
        <f t="shared" si="328"/>
        <v>4.965988888</v>
      </c>
      <c r="BS295" s="4">
        <f t="shared" si="328"/>
        <v>0.3566506865</v>
      </c>
      <c r="BT295" s="4">
        <f t="shared" si="328"/>
        <v>0.3131245613</v>
      </c>
      <c r="BU295" s="4">
        <f t="shared" si="328"/>
        <v>0.1266839645</v>
      </c>
      <c r="BV295" s="4">
        <f t="shared" si="328"/>
        <v>0.1839597214</v>
      </c>
      <c r="BW295" s="4">
        <f t="shared" si="328"/>
        <v>0.2116650255</v>
      </c>
      <c r="BX295" s="4">
        <f t="shared" si="328"/>
        <v>0.2132594461</v>
      </c>
      <c r="BY295" s="4">
        <f t="shared" si="328"/>
        <v>0.1760355349</v>
      </c>
      <c r="BZ295" s="4" t="str">
        <f t="shared" si="309"/>
        <v>#REF!</v>
      </c>
      <c r="CA295" s="4">
        <f t="shared" ref="CA295:CJ295" si="329">CA195/$E96</f>
        <v>0</v>
      </c>
      <c r="CB295" s="4">
        <f t="shared" si="329"/>
        <v>0</v>
      </c>
      <c r="CC295" s="4">
        <f t="shared" si="329"/>
        <v>0</v>
      </c>
      <c r="CD295" s="4">
        <f t="shared" si="329"/>
        <v>0</v>
      </c>
      <c r="CE295" s="4">
        <f t="shared" si="329"/>
        <v>0.0215216834</v>
      </c>
      <c r="CF295" s="4">
        <f t="shared" si="329"/>
        <v>0</v>
      </c>
      <c r="CG295" s="4">
        <f t="shared" si="329"/>
        <v>0</v>
      </c>
      <c r="CH295" s="4">
        <f t="shared" si="329"/>
        <v>0</v>
      </c>
      <c r="CI295" s="4">
        <f t="shared" si="329"/>
        <v>0</v>
      </c>
      <c r="CJ295" s="4">
        <f t="shared" si="329"/>
        <v>0</v>
      </c>
    </row>
    <row r="296" ht="15.75" customHeight="1">
      <c r="A296" s="15"/>
      <c r="B296" s="4" t="s">
        <v>285</v>
      </c>
      <c r="C296" s="4">
        <f t="shared" ref="C296:L296" si="330">C196/$E97</f>
        <v>0.1928661766</v>
      </c>
      <c r="D296" s="4">
        <f t="shared" si="330"/>
        <v>1.253061142</v>
      </c>
      <c r="E296" s="4">
        <f t="shared" si="330"/>
        <v>0.03235218886</v>
      </c>
      <c r="F296" s="4">
        <f t="shared" si="330"/>
        <v>0</v>
      </c>
      <c r="G296" s="4">
        <f t="shared" si="330"/>
        <v>0.477068077</v>
      </c>
      <c r="H296" s="4">
        <f t="shared" si="330"/>
        <v>0</v>
      </c>
      <c r="I296" s="4">
        <f t="shared" si="330"/>
        <v>0</v>
      </c>
      <c r="J296" s="4">
        <f t="shared" si="330"/>
        <v>0</v>
      </c>
      <c r="K296" s="4">
        <f t="shared" si="330"/>
        <v>0.3021981015</v>
      </c>
      <c r="L296" s="4">
        <f t="shared" si="330"/>
        <v>0.3322067698</v>
      </c>
      <c r="M296" s="4" t="str">
        <f>#REF!/$E97</f>
        <v>#REF!</v>
      </c>
      <c r="N296" s="4">
        <f t="shared" ref="N296:AF296" si="331">N196/$E97</f>
        <v>0.1699437271</v>
      </c>
      <c r="O296" s="4">
        <f t="shared" si="331"/>
        <v>0.2951095143</v>
      </c>
      <c r="P296" s="4">
        <f t="shared" si="331"/>
        <v>0</v>
      </c>
      <c r="Q296" s="4">
        <f t="shared" si="331"/>
        <v>0</v>
      </c>
      <c r="R296" s="4">
        <f t="shared" si="331"/>
        <v>0</v>
      </c>
      <c r="S296" s="4">
        <f t="shared" si="331"/>
        <v>0</v>
      </c>
      <c r="T296" s="4">
        <f t="shared" si="331"/>
        <v>0</v>
      </c>
      <c r="U296" s="4">
        <f t="shared" si="331"/>
        <v>0</v>
      </c>
      <c r="V296" s="4">
        <f t="shared" si="331"/>
        <v>0.5403656318</v>
      </c>
      <c r="W296" s="4">
        <f t="shared" si="331"/>
        <v>0</v>
      </c>
      <c r="X296" s="4">
        <f t="shared" si="331"/>
        <v>0.1554716883</v>
      </c>
      <c r="Y296" s="4">
        <f t="shared" si="331"/>
        <v>0.1953020643</v>
      </c>
      <c r="Z296" s="4">
        <f t="shared" si="331"/>
        <v>0.8442026583</v>
      </c>
      <c r="AA296" s="4">
        <f t="shared" si="331"/>
        <v>0.6006553331</v>
      </c>
      <c r="AB296" s="4">
        <f t="shared" si="331"/>
        <v>0.1655172087</v>
      </c>
      <c r="AC296" s="4">
        <f t="shared" si="331"/>
        <v>1.088305371</v>
      </c>
      <c r="AD296" s="4">
        <f t="shared" si="331"/>
        <v>0.2262225622</v>
      </c>
      <c r="AE296" s="4">
        <f t="shared" si="331"/>
        <v>0.2882565818</v>
      </c>
      <c r="AF296" s="4">
        <f t="shared" si="331"/>
        <v>0.5960748695</v>
      </c>
      <c r="AG296" s="4">
        <f t="shared" si="319"/>
        <v>0.01394625652</v>
      </c>
      <c r="AH296" s="4">
        <f t="shared" ref="AH296:BF296" si="332">AH196/$E97</f>
        <v>0.3903424216</v>
      </c>
      <c r="AI296" s="4">
        <f t="shared" si="332"/>
        <v>0.2532352189</v>
      </c>
      <c r="AJ296" s="4">
        <f t="shared" si="332"/>
        <v>0.07758485937</v>
      </c>
      <c r="AK296" s="4">
        <f t="shared" si="332"/>
        <v>0.707299137</v>
      </c>
      <c r="AL296" s="4">
        <f t="shared" si="332"/>
        <v>0.2583710697</v>
      </c>
      <c r="AM296" s="4">
        <f t="shared" si="332"/>
        <v>0.278867105</v>
      </c>
      <c r="AN296" s="4">
        <f t="shared" si="332"/>
        <v>0.124579611</v>
      </c>
      <c r="AO296" s="4">
        <f t="shared" si="332"/>
        <v>0.1211572894</v>
      </c>
      <c r="AP296" s="4">
        <f t="shared" si="332"/>
        <v>0.06198191498</v>
      </c>
      <c r="AQ296" s="4">
        <f t="shared" si="332"/>
        <v>15.84963574</v>
      </c>
      <c r="AR296" s="4">
        <f t="shared" si="332"/>
        <v>0.109368635</v>
      </c>
      <c r="AS296" s="4">
        <f t="shared" si="332"/>
        <v>0</v>
      </c>
      <c r="AT296" s="4">
        <f t="shared" si="332"/>
        <v>3.781329045</v>
      </c>
      <c r="AU296" s="4">
        <f t="shared" si="332"/>
        <v>0.0884226058</v>
      </c>
      <c r="AV296" s="4">
        <f t="shared" si="332"/>
        <v>0</v>
      </c>
      <c r="AW296" s="4">
        <f t="shared" si="332"/>
        <v>0</v>
      </c>
      <c r="AX296" s="4">
        <f t="shared" si="332"/>
        <v>0.1576470533</v>
      </c>
      <c r="AY296" s="4">
        <f t="shared" si="332"/>
        <v>0.6109708499</v>
      </c>
      <c r="AZ296" s="4">
        <f t="shared" si="332"/>
        <v>0.05330650738</v>
      </c>
      <c r="BA296" s="4">
        <f t="shared" si="332"/>
        <v>0</v>
      </c>
      <c r="BB296" s="4">
        <f t="shared" si="332"/>
        <v>0</v>
      </c>
      <c r="BC296" s="4">
        <f t="shared" si="332"/>
        <v>0.7097113408</v>
      </c>
      <c r="BD296" s="4">
        <f t="shared" si="332"/>
        <v>0.7289829192</v>
      </c>
      <c r="BE296" s="4">
        <f t="shared" si="332"/>
        <v>0.02407230217</v>
      </c>
      <c r="BF296" s="4">
        <f t="shared" si="332"/>
        <v>0.3202464072</v>
      </c>
      <c r="BG296" s="4" t="str">
        <f t="shared" si="298"/>
        <v>#REF!</v>
      </c>
      <c r="BH296" s="4">
        <f t="shared" si="299"/>
        <v>0</v>
      </c>
      <c r="BI296" s="4">
        <f t="shared" ref="BI296:BM296" si="333">BI196/$E97</f>
        <v>0.02222140644</v>
      </c>
      <c r="BJ296" s="4">
        <f t="shared" si="333"/>
        <v>0.01584096744</v>
      </c>
      <c r="BK296" s="4">
        <f t="shared" si="333"/>
        <v>0.02900447152</v>
      </c>
      <c r="BL296" s="4">
        <f t="shared" si="333"/>
        <v>0.0664617221</v>
      </c>
      <c r="BM296" s="4">
        <f t="shared" si="333"/>
        <v>0</v>
      </c>
      <c r="BN296" s="4">
        <f t="shared" si="301"/>
        <v>2.738326212</v>
      </c>
      <c r="BO296" s="4">
        <f t="shared" ref="BO296:BY296" si="334">BO196/$E97</f>
        <v>0</v>
      </c>
      <c r="BP296" s="4">
        <f t="shared" si="334"/>
        <v>0</v>
      </c>
      <c r="BQ296" s="4">
        <f t="shared" si="334"/>
        <v>1.025372548</v>
      </c>
      <c r="BR296" s="4">
        <f t="shared" si="334"/>
        <v>1.954684436</v>
      </c>
      <c r="BS296" s="4">
        <f t="shared" si="334"/>
        <v>0.2862813456</v>
      </c>
      <c r="BT296" s="4">
        <f t="shared" si="334"/>
        <v>0.2876786949</v>
      </c>
      <c r="BU296" s="4">
        <f t="shared" si="334"/>
        <v>0.1214841271</v>
      </c>
      <c r="BV296" s="4">
        <f t="shared" si="334"/>
        <v>0.140557945</v>
      </c>
      <c r="BW296" s="4">
        <f t="shared" si="334"/>
        <v>0.2357115113</v>
      </c>
      <c r="BX296" s="4">
        <f t="shared" si="334"/>
        <v>0.1927264416</v>
      </c>
      <c r="BY296" s="4">
        <f t="shared" si="334"/>
        <v>0.1598970225</v>
      </c>
      <c r="BZ296" s="4" t="str">
        <f t="shared" si="309"/>
        <v>#REF!</v>
      </c>
      <c r="CA296" s="4">
        <f t="shared" ref="CA296:CD296" si="335">CA196/$E97</f>
        <v>0</v>
      </c>
      <c r="CB296" s="4">
        <f t="shared" si="335"/>
        <v>0</v>
      </c>
      <c r="CC296" s="4">
        <f t="shared" si="335"/>
        <v>0</v>
      </c>
      <c r="CD296" s="4">
        <f t="shared" si="335"/>
        <v>0</v>
      </c>
      <c r="CE296" s="4">
        <f>CE197/$E97</f>
        <v>0.03200877251</v>
      </c>
      <c r="CF296" s="4">
        <f t="shared" ref="CF296:CJ296" si="336">CF196/$E97</f>
        <v>0</v>
      </c>
      <c r="CG296" s="4">
        <f t="shared" si="336"/>
        <v>0</v>
      </c>
      <c r="CH296" s="4">
        <f t="shared" si="336"/>
        <v>0</v>
      </c>
      <c r="CI296" s="4">
        <f t="shared" si="336"/>
        <v>0</v>
      </c>
      <c r="CJ296" s="4">
        <f t="shared" si="336"/>
        <v>0</v>
      </c>
    </row>
    <row r="297" ht="15.75" customHeight="1">
      <c r="A297" s="16"/>
      <c r="B297" s="4" t="s">
        <v>219</v>
      </c>
      <c r="C297" s="4">
        <f t="shared" ref="C297:AF297" si="337">C197/$E98</f>
        <v>0.01667381186</v>
      </c>
      <c r="D297" s="4">
        <f t="shared" si="337"/>
        <v>1.4378074</v>
      </c>
      <c r="E297" s="4">
        <f t="shared" si="337"/>
        <v>0.03713889308</v>
      </c>
      <c r="F297" s="4">
        <f t="shared" si="337"/>
        <v>0.01198625297</v>
      </c>
      <c r="G297" s="4">
        <f t="shared" si="337"/>
        <v>0</v>
      </c>
      <c r="H297" s="4">
        <f t="shared" si="337"/>
        <v>0</v>
      </c>
      <c r="I297" s="4">
        <f t="shared" si="337"/>
        <v>0</v>
      </c>
      <c r="J297" s="4">
        <f t="shared" si="337"/>
        <v>0</v>
      </c>
      <c r="K297" s="4">
        <f t="shared" si="337"/>
        <v>0.03712593751</v>
      </c>
      <c r="L297" s="4">
        <f t="shared" si="337"/>
        <v>0</v>
      </c>
      <c r="M297" s="4">
        <f t="shared" si="337"/>
        <v>0</v>
      </c>
      <c r="N297" s="4">
        <f t="shared" si="337"/>
        <v>0</v>
      </c>
      <c r="O297" s="4">
        <f t="shared" si="337"/>
        <v>0</v>
      </c>
      <c r="P297" s="4">
        <f t="shared" si="337"/>
        <v>0</v>
      </c>
      <c r="Q297" s="4">
        <f t="shared" si="337"/>
        <v>0</v>
      </c>
      <c r="R297" s="4">
        <f t="shared" si="337"/>
        <v>0</v>
      </c>
      <c r="S297" s="4">
        <f t="shared" si="337"/>
        <v>0</v>
      </c>
      <c r="T297" s="4">
        <f t="shared" si="337"/>
        <v>0</v>
      </c>
      <c r="U297" s="4">
        <f t="shared" si="337"/>
        <v>0</v>
      </c>
      <c r="V297" s="4">
        <f t="shared" si="337"/>
        <v>0</v>
      </c>
      <c r="W297" s="4">
        <f t="shared" si="337"/>
        <v>0</v>
      </c>
      <c r="X297" s="4">
        <f t="shared" si="337"/>
        <v>0.04156851845</v>
      </c>
      <c r="Y297" s="4">
        <f t="shared" si="337"/>
        <v>0.1119537463</v>
      </c>
      <c r="Z297" s="4">
        <f t="shared" si="337"/>
        <v>0.6816181736</v>
      </c>
      <c r="AA297" s="4">
        <f t="shared" si="337"/>
        <v>0</v>
      </c>
      <c r="AB297" s="4">
        <f t="shared" si="337"/>
        <v>0.06199591075</v>
      </c>
      <c r="AC297" s="4">
        <f t="shared" si="337"/>
        <v>0.7718030377</v>
      </c>
      <c r="AD297" s="4">
        <f t="shared" si="337"/>
        <v>0.2249969378</v>
      </c>
      <c r="AE297" s="4">
        <f t="shared" si="337"/>
        <v>0.2866948705</v>
      </c>
      <c r="AF297" s="4">
        <f t="shared" si="337"/>
        <v>0.2554625372</v>
      </c>
      <c r="AG297" s="4" t="str">
        <f>#REF!/$E98</f>
        <v>#REF!</v>
      </c>
      <c r="AH297" s="4">
        <f t="shared" ref="AH297:BF297" si="338">AH197/$E98</f>
        <v>0.1394336769</v>
      </c>
      <c r="AI297" s="4">
        <f t="shared" si="338"/>
        <v>0.01111469679</v>
      </c>
      <c r="AJ297" s="4">
        <f t="shared" si="338"/>
        <v>0.008174961369</v>
      </c>
      <c r="AK297" s="4">
        <f t="shared" si="338"/>
        <v>0.1416526118</v>
      </c>
      <c r="AL297" s="4">
        <f t="shared" si="338"/>
        <v>0.08473057136</v>
      </c>
      <c r="AM297" s="4">
        <f t="shared" si="338"/>
        <v>0.01024785173</v>
      </c>
      <c r="AN297" s="4">
        <f t="shared" si="338"/>
        <v>0.05652041797</v>
      </c>
      <c r="AO297" s="4">
        <f t="shared" si="338"/>
        <v>0.020620548</v>
      </c>
      <c r="AP297" s="4">
        <f t="shared" si="338"/>
        <v>0.01859594656</v>
      </c>
      <c r="AQ297" s="4">
        <f t="shared" si="338"/>
        <v>19.35212401</v>
      </c>
      <c r="AR297" s="4">
        <f t="shared" si="338"/>
        <v>0.07323780764</v>
      </c>
      <c r="AS297" s="4">
        <f t="shared" si="338"/>
        <v>0</v>
      </c>
      <c r="AT297" s="4">
        <f t="shared" si="338"/>
        <v>7.881635605</v>
      </c>
      <c r="AU297" s="4">
        <f t="shared" si="338"/>
        <v>0.08037279049</v>
      </c>
      <c r="AV297" s="4">
        <f t="shared" si="338"/>
        <v>0</v>
      </c>
      <c r="AW297" s="4">
        <f t="shared" si="338"/>
        <v>0</v>
      </c>
      <c r="AX297" s="4">
        <f t="shared" si="338"/>
        <v>0.2062125466</v>
      </c>
      <c r="AY297" s="4">
        <f t="shared" si="338"/>
        <v>0.6570485339</v>
      </c>
      <c r="AZ297" s="4">
        <f t="shared" si="338"/>
        <v>0.01829679079</v>
      </c>
      <c r="BA297" s="4">
        <f t="shared" si="338"/>
        <v>0</v>
      </c>
      <c r="BB297" s="4">
        <f t="shared" si="338"/>
        <v>0</v>
      </c>
      <c r="BC297" s="4">
        <f t="shared" si="338"/>
        <v>0.4826336543</v>
      </c>
      <c r="BD297" s="4">
        <f t="shared" si="338"/>
        <v>0.01388129876</v>
      </c>
      <c r="BE297" s="4">
        <f t="shared" si="338"/>
        <v>0.01068834093</v>
      </c>
      <c r="BF297" s="4">
        <f t="shared" si="338"/>
        <v>0.005626248445</v>
      </c>
      <c r="BG297" s="4" t="str">
        <f t="shared" si="298"/>
        <v>#REF!</v>
      </c>
      <c r="BH297" s="4">
        <f t="shared" si="299"/>
        <v>0</v>
      </c>
      <c r="BI297" s="4">
        <f t="shared" ref="BI297:BM297" si="339">BI197/$E98</f>
        <v>0.0252798402</v>
      </c>
      <c r="BJ297" s="4">
        <f t="shared" si="339"/>
        <v>0.01044336298</v>
      </c>
      <c r="BK297" s="4">
        <f t="shared" si="339"/>
        <v>0.03022062149</v>
      </c>
      <c r="BL297" s="4">
        <f t="shared" si="339"/>
        <v>0.06693198093</v>
      </c>
      <c r="BM297" s="4">
        <f t="shared" si="339"/>
        <v>0</v>
      </c>
      <c r="BN297" s="4">
        <f t="shared" si="301"/>
        <v>0</v>
      </c>
      <c r="BO297" s="4">
        <f t="shared" ref="BO297:BY297" si="340">BO197/$E98</f>
        <v>0</v>
      </c>
      <c r="BP297" s="4">
        <f t="shared" si="340"/>
        <v>0</v>
      </c>
      <c r="BQ297" s="4">
        <f t="shared" si="340"/>
        <v>0.2771631082</v>
      </c>
      <c r="BR297" s="4">
        <f t="shared" si="340"/>
        <v>0.5296894433</v>
      </c>
      <c r="BS297" s="4">
        <f t="shared" si="340"/>
        <v>0.190473891</v>
      </c>
      <c r="BT297" s="4">
        <f t="shared" si="340"/>
        <v>0.03606593676</v>
      </c>
      <c r="BU297" s="4">
        <f t="shared" si="340"/>
        <v>0</v>
      </c>
      <c r="BV297" s="4">
        <f t="shared" si="340"/>
        <v>0.0353368918</v>
      </c>
      <c r="BW297" s="4">
        <f t="shared" si="340"/>
        <v>0.06002430935</v>
      </c>
      <c r="BX297" s="4">
        <f t="shared" si="340"/>
        <v>0.0310462443</v>
      </c>
      <c r="BY297" s="4">
        <f t="shared" si="340"/>
        <v>0</v>
      </c>
      <c r="BZ297" s="4" t="str">
        <f t="shared" si="309"/>
        <v>#REF!</v>
      </c>
      <c r="CA297" s="4">
        <f t="shared" ref="CA297:CD297" si="341">CA197/$E98</f>
        <v>0</v>
      </c>
      <c r="CB297" s="4">
        <f t="shared" si="341"/>
        <v>0</v>
      </c>
      <c r="CC297" s="4">
        <f t="shared" si="341"/>
        <v>0</v>
      </c>
      <c r="CD297" s="4">
        <f t="shared" si="341"/>
        <v>0</v>
      </c>
      <c r="CE297" s="4" t="str">
        <f>#REF!/$E98</f>
        <v>#REF!</v>
      </c>
      <c r="CF297" s="4">
        <f t="shared" ref="CF297:CJ297" si="342">CF197/$E98</f>
        <v>0</v>
      </c>
      <c r="CG297" s="4">
        <f t="shared" si="342"/>
        <v>0</v>
      </c>
      <c r="CH297" s="4">
        <f t="shared" si="342"/>
        <v>0</v>
      </c>
      <c r="CI297" s="4">
        <f t="shared" si="342"/>
        <v>0</v>
      </c>
      <c r="CJ297" s="4">
        <f t="shared" si="342"/>
        <v>0</v>
      </c>
    </row>
    <row r="298" ht="15.75" customHeight="1">
      <c r="A298" s="21"/>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row>
    <row r="299" ht="15.75" customHeight="1">
      <c r="A299" s="21"/>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row>
    <row r="300" ht="15.75" customHeight="1">
      <c r="A300" s="21"/>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row>
    <row r="301" ht="15.75" customHeight="1">
      <c r="A301" s="21"/>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row>
    <row r="302" ht="15.75" customHeight="1">
      <c r="A302" s="21"/>
    </row>
    <row r="303" ht="15.75" customHeight="1">
      <c r="A303" s="21"/>
    </row>
    <row r="304" ht="15.75" customHeight="1">
      <c r="A304" s="21"/>
    </row>
    <row r="305" ht="15.75" customHeight="1">
      <c r="A305" s="21"/>
    </row>
    <row r="306" ht="15.75" customHeight="1">
      <c r="A306" s="21"/>
    </row>
    <row r="307" ht="15.75" customHeight="1">
      <c r="A307" s="21"/>
    </row>
    <row r="308" ht="15.75" customHeight="1">
      <c r="A308" s="21"/>
    </row>
    <row r="309" ht="15.75" customHeight="1">
      <c r="A309" s="21"/>
    </row>
    <row r="310" ht="15.75" customHeight="1">
      <c r="A310" s="21"/>
    </row>
    <row r="311" ht="15.75" customHeight="1">
      <c r="A311" s="21"/>
    </row>
    <row r="312" ht="15.75" customHeight="1">
      <c r="A312" s="21"/>
    </row>
    <row r="313" ht="15.75" customHeight="1">
      <c r="A313" s="21"/>
    </row>
    <row r="314" ht="15.75" customHeight="1">
      <c r="A314" s="21"/>
    </row>
    <row r="315" ht="15.75" customHeight="1">
      <c r="A315" s="21"/>
    </row>
    <row r="316" ht="15.75" customHeight="1">
      <c r="A316" s="21"/>
    </row>
    <row r="317" ht="15.75" customHeight="1">
      <c r="A317" s="21"/>
    </row>
    <row r="318" ht="15.75" customHeight="1">
      <c r="A318" s="21"/>
    </row>
    <row r="319" ht="15.75" customHeight="1">
      <c r="A319" s="21"/>
    </row>
    <row r="320" ht="15.75" customHeight="1">
      <c r="A320" s="21"/>
    </row>
    <row r="321" ht="15.75" customHeight="1">
      <c r="A321" s="21"/>
    </row>
    <row r="322" ht="15.75" customHeight="1">
      <c r="A322" s="21"/>
    </row>
    <row r="323" ht="15.75" customHeight="1">
      <c r="A323" s="21"/>
    </row>
    <row r="324" ht="15.75" customHeight="1">
      <c r="A324" s="21"/>
    </row>
    <row r="325" ht="15.75" customHeight="1">
      <c r="A325" s="21"/>
    </row>
    <row r="326" ht="15.75" customHeight="1">
      <c r="A326" s="21"/>
    </row>
    <row r="327" ht="15.75" customHeight="1">
      <c r="A327" s="21"/>
    </row>
    <row r="328" ht="15.75" customHeight="1">
      <c r="A328" s="21"/>
    </row>
    <row r="329" ht="15.75" customHeight="1">
      <c r="A329" s="21"/>
    </row>
    <row r="330" ht="15.75" customHeight="1">
      <c r="A330" s="21"/>
    </row>
    <row r="331" ht="15.75" customHeight="1">
      <c r="A331" s="21"/>
    </row>
    <row r="332" ht="15.75" customHeight="1">
      <c r="A332" s="21"/>
    </row>
    <row r="333" ht="15.75" customHeight="1">
      <c r="A333" s="21"/>
    </row>
    <row r="334" ht="15.75" customHeight="1">
      <c r="A334" s="21"/>
    </row>
    <row r="335" ht="15.75" customHeight="1">
      <c r="A335" s="21"/>
    </row>
    <row r="336" ht="15.75" customHeight="1">
      <c r="A336" s="21"/>
    </row>
    <row r="337" ht="15.75" customHeight="1">
      <c r="A337" s="21"/>
    </row>
    <row r="338" ht="15.75" customHeight="1">
      <c r="A338" s="21"/>
    </row>
    <row r="339" ht="15.75" customHeight="1">
      <c r="A339" s="21"/>
    </row>
    <row r="340" ht="15.75" customHeight="1">
      <c r="A340" s="21"/>
    </row>
    <row r="341" ht="15.75" customHeight="1">
      <c r="A341" s="21"/>
    </row>
    <row r="342" ht="15.75" customHeight="1">
      <c r="A342" s="21"/>
    </row>
    <row r="343" ht="15.75" customHeight="1">
      <c r="A343" s="21"/>
    </row>
    <row r="344" ht="15.75" customHeight="1">
      <c r="A344" s="21"/>
    </row>
    <row r="345" ht="15.75" customHeight="1">
      <c r="A345" s="21"/>
    </row>
    <row r="346" ht="15.75" customHeight="1">
      <c r="A346" s="21"/>
    </row>
    <row r="347" ht="15.75" customHeight="1">
      <c r="A347" s="21"/>
    </row>
    <row r="348" ht="15.75" customHeight="1">
      <c r="A348" s="21"/>
    </row>
    <row r="349" ht="15.75" customHeight="1">
      <c r="A349" s="21"/>
    </row>
    <row r="350" ht="15.75" customHeight="1">
      <c r="A350" s="21"/>
    </row>
    <row r="351" ht="15.75" customHeight="1">
      <c r="A351" s="21"/>
    </row>
    <row r="352" ht="15.75" customHeight="1">
      <c r="A352" s="21"/>
    </row>
    <row r="353" ht="15.75" customHeight="1">
      <c r="A353" s="21"/>
    </row>
    <row r="354" ht="15.75" customHeight="1">
      <c r="A354" s="21"/>
    </row>
    <row r="355" ht="15.75" customHeight="1">
      <c r="A355" s="21"/>
    </row>
    <row r="356" ht="15.75" customHeight="1">
      <c r="A356" s="21"/>
    </row>
    <row r="357" ht="15.75" customHeight="1">
      <c r="A357" s="21"/>
    </row>
    <row r="358" ht="15.75" customHeight="1">
      <c r="A358" s="21"/>
    </row>
    <row r="359" ht="15.75" customHeight="1">
      <c r="A359" s="21"/>
    </row>
    <row r="360" ht="15.75" customHeight="1">
      <c r="A360" s="21"/>
    </row>
    <row r="361" ht="15.75" customHeight="1">
      <c r="A361" s="21"/>
    </row>
    <row r="362" ht="15.75" customHeight="1">
      <c r="A362" s="21"/>
    </row>
    <row r="363" ht="15.75" customHeight="1">
      <c r="A363" s="21"/>
    </row>
    <row r="364" ht="15.75" customHeight="1">
      <c r="A364" s="21"/>
    </row>
    <row r="365" ht="15.75" customHeight="1">
      <c r="A365" s="21"/>
    </row>
    <row r="366" ht="15.75" customHeight="1">
      <c r="A366" s="21"/>
    </row>
    <row r="367" ht="15.75" customHeight="1">
      <c r="A367" s="21"/>
    </row>
    <row r="368" ht="15.75" customHeight="1">
      <c r="A368" s="21"/>
    </row>
    <row r="369" ht="15.75" customHeight="1">
      <c r="A369" s="21"/>
    </row>
    <row r="370" ht="15.75" customHeight="1">
      <c r="A370" s="21"/>
    </row>
    <row r="371" ht="15.75" customHeight="1">
      <c r="A371" s="21"/>
    </row>
    <row r="372" ht="15.75" customHeight="1">
      <c r="A372" s="21"/>
    </row>
    <row r="373" ht="15.75" customHeight="1">
      <c r="A373" s="21"/>
    </row>
    <row r="374" ht="15.75" customHeight="1">
      <c r="A374" s="21"/>
    </row>
    <row r="375" ht="15.75" customHeight="1">
      <c r="A375" s="21"/>
    </row>
    <row r="376" ht="15.75" customHeight="1">
      <c r="A376" s="21"/>
    </row>
    <row r="377" ht="15.75" customHeight="1">
      <c r="A377" s="21"/>
    </row>
    <row r="378" ht="15.75" customHeight="1">
      <c r="A378" s="21"/>
    </row>
    <row r="379" ht="15.75" customHeight="1">
      <c r="A379" s="21"/>
    </row>
    <row r="380" ht="15.75" customHeight="1">
      <c r="A380" s="21"/>
    </row>
    <row r="381" ht="15.75" customHeight="1">
      <c r="A381" s="21"/>
    </row>
    <row r="382" ht="15.75" customHeight="1">
      <c r="A382" s="21"/>
    </row>
    <row r="383" ht="15.75" customHeight="1">
      <c r="A383" s="21"/>
    </row>
    <row r="384" ht="15.75" customHeight="1">
      <c r="A384" s="21"/>
    </row>
    <row r="385" ht="15.75" customHeight="1">
      <c r="A385" s="21"/>
    </row>
    <row r="386" ht="15.75" customHeight="1">
      <c r="A386" s="21"/>
    </row>
    <row r="387" ht="15.75" customHeight="1">
      <c r="A387" s="21"/>
    </row>
    <row r="388" ht="15.75" customHeight="1">
      <c r="A388" s="21"/>
    </row>
    <row r="389" ht="15.75" customHeight="1">
      <c r="A389" s="21"/>
    </row>
    <row r="390" ht="15.75" customHeight="1">
      <c r="A390" s="21"/>
    </row>
    <row r="391" ht="15.75" customHeight="1">
      <c r="A391" s="21"/>
    </row>
    <row r="392" ht="15.75" customHeight="1">
      <c r="A392" s="21"/>
    </row>
    <row r="393" ht="15.75" customHeight="1">
      <c r="A393" s="21"/>
    </row>
    <row r="394" ht="15.75" customHeight="1">
      <c r="A394" s="21"/>
    </row>
    <row r="395" ht="15.75" customHeight="1">
      <c r="A395" s="21"/>
    </row>
    <row r="396" ht="15.75" customHeight="1">
      <c r="A396" s="21"/>
    </row>
    <row r="397" ht="15.75" customHeight="1">
      <c r="A397" s="21"/>
    </row>
    <row r="398" ht="15.75" customHeight="1">
      <c r="A398" s="21"/>
    </row>
    <row r="399" ht="15.75" customHeight="1">
      <c r="A399" s="21"/>
    </row>
    <row r="400" ht="15.75" customHeight="1">
      <c r="A400" s="21"/>
    </row>
    <row r="401" ht="15.75" customHeight="1">
      <c r="A401" s="21"/>
    </row>
    <row r="402" ht="15.75" customHeight="1">
      <c r="A402" s="21"/>
    </row>
    <row r="403" ht="15.75" customHeight="1">
      <c r="A403" s="21"/>
    </row>
    <row r="404" ht="15.75" customHeight="1">
      <c r="A404" s="21"/>
    </row>
    <row r="405" ht="15.75" customHeight="1">
      <c r="A405" s="21"/>
    </row>
    <row r="406" ht="15.75" customHeight="1">
      <c r="A406" s="21"/>
    </row>
    <row r="407" ht="15.75" customHeight="1">
      <c r="A407" s="21"/>
    </row>
    <row r="408" ht="15.75" customHeight="1">
      <c r="A408" s="21"/>
    </row>
    <row r="409" ht="15.75" customHeight="1">
      <c r="A409" s="21"/>
    </row>
    <row r="410" ht="15.75" customHeight="1">
      <c r="A410" s="21"/>
    </row>
    <row r="411" ht="15.75" customHeight="1">
      <c r="A411" s="21"/>
    </row>
    <row r="412" ht="15.75" customHeight="1">
      <c r="A412" s="21"/>
    </row>
    <row r="413" ht="15.75" customHeight="1">
      <c r="A413" s="21"/>
    </row>
    <row r="414" ht="15.75" customHeight="1">
      <c r="A414" s="21"/>
    </row>
    <row r="415" ht="15.75" customHeight="1">
      <c r="A415" s="21"/>
    </row>
    <row r="416" ht="15.75" customHeight="1">
      <c r="A416" s="21"/>
    </row>
    <row r="417" ht="15.75" customHeight="1">
      <c r="A417" s="21"/>
    </row>
    <row r="418" ht="15.75" customHeight="1">
      <c r="A418" s="21"/>
    </row>
    <row r="419" ht="15.75" customHeight="1">
      <c r="A419" s="21"/>
    </row>
    <row r="420" ht="15.75" customHeight="1">
      <c r="A420" s="21"/>
    </row>
    <row r="421" ht="15.75" customHeight="1">
      <c r="A421" s="21"/>
    </row>
    <row r="422" ht="15.75" customHeight="1">
      <c r="A422" s="21"/>
    </row>
    <row r="423" ht="15.75" customHeight="1">
      <c r="A423" s="21"/>
    </row>
    <row r="424" ht="15.75" customHeight="1">
      <c r="A424" s="21"/>
    </row>
    <row r="425" ht="15.75" customHeight="1">
      <c r="A425" s="21"/>
    </row>
    <row r="426" ht="15.75" customHeight="1">
      <c r="A426" s="21"/>
    </row>
    <row r="427" ht="15.75" customHeight="1">
      <c r="A427" s="21"/>
    </row>
    <row r="428" ht="15.75" customHeight="1">
      <c r="A428" s="21"/>
    </row>
    <row r="429" ht="15.75" customHeight="1">
      <c r="A429" s="21"/>
    </row>
    <row r="430" ht="15.75" customHeight="1">
      <c r="A430" s="21"/>
    </row>
    <row r="431" ht="15.75" customHeight="1">
      <c r="A431" s="21"/>
    </row>
    <row r="432" ht="15.75" customHeight="1">
      <c r="A432" s="21"/>
    </row>
    <row r="433" ht="15.75" customHeight="1">
      <c r="A433" s="21"/>
    </row>
    <row r="434" ht="15.75" customHeight="1">
      <c r="A434" s="21"/>
    </row>
    <row r="435" ht="15.75" customHeight="1">
      <c r="A435" s="21"/>
    </row>
    <row r="436" ht="15.75" customHeight="1">
      <c r="A436" s="21"/>
    </row>
    <row r="437" ht="15.75" customHeight="1">
      <c r="A437" s="21"/>
    </row>
    <row r="438" ht="15.75" customHeight="1">
      <c r="A438" s="21"/>
    </row>
    <row r="439" ht="15.75" customHeight="1">
      <c r="A439" s="21"/>
    </row>
    <row r="440" ht="15.75" customHeight="1">
      <c r="A440" s="21"/>
    </row>
    <row r="441" ht="15.75" customHeight="1">
      <c r="A441" s="21"/>
    </row>
    <row r="442" ht="15.75" customHeight="1">
      <c r="A442" s="21"/>
    </row>
    <row r="443" ht="15.75" customHeight="1">
      <c r="A443" s="21"/>
    </row>
    <row r="444" ht="15.75" customHeight="1">
      <c r="A444" s="21"/>
    </row>
    <row r="445" ht="15.75" customHeight="1">
      <c r="A445" s="21"/>
    </row>
    <row r="446" ht="15.75" customHeight="1">
      <c r="A446" s="21"/>
    </row>
    <row r="447" ht="15.75" customHeight="1">
      <c r="A447" s="21"/>
    </row>
    <row r="448" ht="15.75" customHeight="1">
      <c r="A448" s="21"/>
    </row>
    <row r="449" ht="15.75" customHeight="1">
      <c r="A449" s="21"/>
    </row>
    <row r="450" ht="15.75" customHeight="1">
      <c r="A450" s="21"/>
    </row>
    <row r="451" ht="15.75" customHeight="1">
      <c r="A451" s="21"/>
    </row>
    <row r="452" ht="15.75" customHeight="1">
      <c r="A452" s="21"/>
    </row>
    <row r="453" ht="15.75" customHeight="1">
      <c r="A453" s="21"/>
    </row>
    <row r="454" ht="15.75" customHeight="1">
      <c r="A454" s="21"/>
    </row>
    <row r="455" ht="15.75" customHeight="1">
      <c r="A455" s="21"/>
    </row>
    <row r="456" ht="15.75" customHeight="1">
      <c r="A456" s="21"/>
    </row>
    <row r="457" ht="15.75" customHeight="1">
      <c r="A457" s="21"/>
    </row>
    <row r="458" ht="15.75" customHeight="1">
      <c r="A458" s="21"/>
    </row>
    <row r="459" ht="15.75" customHeight="1">
      <c r="A459" s="21"/>
    </row>
    <row r="460" ht="15.75" customHeight="1">
      <c r="A460" s="21"/>
    </row>
    <row r="461" ht="15.75" customHeight="1">
      <c r="A461" s="21"/>
    </row>
    <row r="462" ht="15.75" customHeight="1">
      <c r="A462" s="21"/>
    </row>
    <row r="463" ht="15.75" customHeight="1">
      <c r="A463" s="21"/>
    </row>
    <row r="464" ht="15.75" customHeight="1">
      <c r="A464" s="21"/>
    </row>
    <row r="465" ht="15.75" customHeight="1">
      <c r="A465" s="21"/>
    </row>
    <row r="466" ht="15.75" customHeight="1">
      <c r="A466" s="21"/>
    </row>
    <row r="467" ht="15.75" customHeight="1">
      <c r="A467" s="21"/>
    </row>
    <row r="468" ht="15.75" customHeight="1">
      <c r="A468" s="21"/>
    </row>
    <row r="469" ht="15.75" customHeight="1">
      <c r="A469" s="21"/>
    </row>
    <row r="470" ht="15.75" customHeight="1">
      <c r="A470" s="21"/>
    </row>
    <row r="471" ht="15.75" customHeight="1">
      <c r="A471" s="21"/>
    </row>
    <row r="472" ht="15.75" customHeight="1">
      <c r="A472" s="21"/>
    </row>
    <row r="473" ht="15.75" customHeight="1">
      <c r="A473" s="21"/>
    </row>
    <row r="474" ht="15.75" customHeight="1">
      <c r="A474" s="21"/>
    </row>
    <row r="475" ht="15.75" customHeight="1">
      <c r="A475" s="21"/>
    </row>
    <row r="476" ht="15.75" customHeight="1">
      <c r="A476" s="21"/>
    </row>
    <row r="477" ht="15.75" customHeight="1">
      <c r="A477" s="21"/>
    </row>
    <row r="478" ht="15.75" customHeight="1">
      <c r="A478" s="21"/>
    </row>
    <row r="479" ht="15.75" customHeight="1">
      <c r="A479" s="21"/>
    </row>
    <row r="480" ht="15.75" customHeight="1">
      <c r="A480" s="21"/>
    </row>
    <row r="481" ht="15.75" customHeight="1">
      <c r="A481" s="21"/>
    </row>
    <row r="482" ht="15.75" customHeight="1">
      <c r="A482" s="21"/>
    </row>
    <row r="483" ht="15.75" customHeight="1">
      <c r="A483" s="21"/>
    </row>
    <row r="484" ht="15.75" customHeight="1">
      <c r="A484" s="21"/>
    </row>
    <row r="485" ht="15.75" customHeight="1">
      <c r="A485" s="21"/>
    </row>
    <row r="486" ht="15.75" customHeight="1">
      <c r="A486" s="21"/>
    </row>
    <row r="487" ht="15.75" customHeight="1">
      <c r="A487" s="21"/>
    </row>
    <row r="488" ht="15.75" customHeight="1">
      <c r="A488" s="21"/>
    </row>
    <row r="489" ht="15.75" customHeight="1">
      <c r="A489" s="21"/>
    </row>
    <row r="490" ht="15.75" customHeight="1">
      <c r="A490" s="21"/>
    </row>
    <row r="491" ht="15.75" customHeight="1">
      <c r="A491" s="21"/>
    </row>
    <row r="492" ht="15.75" customHeight="1">
      <c r="A492" s="21"/>
    </row>
    <row r="493" ht="15.75" customHeight="1">
      <c r="A493" s="21"/>
    </row>
    <row r="494" ht="15.75" customHeight="1">
      <c r="A494" s="21"/>
    </row>
    <row r="495" ht="15.75" customHeight="1">
      <c r="A495" s="21"/>
    </row>
    <row r="496" ht="15.75" customHeight="1">
      <c r="A496" s="21"/>
    </row>
    <row r="497" ht="15.75" customHeight="1">
      <c r="A497" s="21"/>
    </row>
    <row r="498" ht="15.75" customHeight="1">
      <c r="A498" s="21"/>
    </row>
    <row r="499" ht="15.75" customHeight="1">
      <c r="A499" s="21"/>
    </row>
    <row r="500" ht="15.75" customHeight="1">
      <c r="A500" s="21"/>
    </row>
    <row r="501" ht="15.75" customHeight="1">
      <c r="A501" s="21"/>
    </row>
    <row r="502" ht="15.75" customHeight="1">
      <c r="A502" s="21"/>
    </row>
    <row r="503" ht="15.75" customHeight="1">
      <c r="A503" s="21"/>
    </row>
    <row r="504" ht="15.75" customHeight="1">
      <c r="A504" s="21"/>
    </row>
    <row r="505" ht="15.75" customHeight="1">
      <c r="A505" s="21"/>
    </row>
    <row r="506" ht="15.75" customHeight="1">
      <c r="A506" s="21"/>
    </row>
    <row r="507" ht="15.75" customHeight="1">
      <c r="A507" s="21"/>
    </row>
    <row r="508" ht="15.75" customHeight="1">
      <c r="A508" s="21"/>
    </row>
    <row r="509" ht="15.75" customHeight="1">
      <c r="A509" s="21"/>
    </row>
    <row r="510" ht="15.75" customHeight="1">
      <c r="A510" s="21"/>
    </row>
    <row r="511" ht="15.75" customHeight="1">
      <c r="A511" s="21"/>
    </row>
    <row r="512" ht="15.75" customHeight="1">
      <c r="A512" s="21"/>
    </row>
    <row r="513" ht="15.75" customHeight="1">
      <c r="A513" s="21"/>
    </row>
    <row r="514" ht="15.75" customHeight="1">
      <c r="A514" s="21"/>
    </row>
    <row r="515" ht="15.75" customHeight="1">
      <c r="A515" s="21"/>
    </row>
    <row r="516" ht="15.75" customHeight="1">
      <c r="A516" s="21"/>
    </row>
    <row r="517" ht="15.75" customHeight="1">
      <c r="A517" s="21"/>
    </row>
    <row r="518" ht="15.75" customHeight="1">
      <c r="A518" s="21"/>
    </row>
    <row r="519" ht="15.75" customHeight="1">
      <c r="A519" s="21"/>
    </row>
    <row r="520" ht="15.75" customHeight="1">
      <c r="A520" s="21"/>
    </row>
    <row r="521" ht="15.75" customHeight="1">
      <c r="A521" s="21"/>
    </row>
    <row r="522" ht="15.75" customHeight="1">
      <c r="A522" s="21"/>
    </row>
    <row r="523" ht="15.75" customHeight="1">
      <c r="A523" s="21"/>
    </row>
    <row r="524" ht="15.75" customHeight="1">
      <c r="A524" s="21"/>
    </row>
    <row r="525" ht="15.75" customHeight="1">
      <c r="A525" s="21"/>
    </row>
    <row r="526" ht="15.75" customHeight="1">
      <c r="A526" s="21"/>
    </row>
    <row r="527" ht="15.75" customHeight="1">
      <c r="A527" s="21"/>
    </row>
    <row r="528" ht="15.75" customHeight="1">
      <c r="A528" s="21"/>
    </row>
    <row r="529" ht="15.75" customHeight="1">
      <c r="A529" s="21"/>
    </row>
    <row r="530" ht="15.75" customHeight="1">
      <c r="A530" s="21"/>
    </row>
    <row r="531" ht="15.75" customHeight="1">
      <c r="A531" s="21"/>
    </row>
    <row r="532" ht="15.75" customHeight="1">
      <c r="A532" s="21"/>
    </row>
    <row r="533" ht="15.75" customHeight="1">
      <c r="A533" s="21"/>
    </row>
    <row r="534" ht="15.75" customHeight="1">
      <c r="A534" s="21"/>
    </row>
    <row r="535" ht="15.75" customHeight="1">
      <c r="A535" s="21"/>
    </row>
    <row r="536" ht="15.75" customHeight="1">
      <c r="A536" s="21"/>
    </row>
    <row r="537" ht="15.75" customHeight="1">
      <c r="A537" s="21"/>
    </row>
    <row r="538" ht="15.75" customHeight="1">
      <c r="A538" s="21"/>
    </row>
    <row r="539" ht="15.75" customHeight="1">
      <c r="A539" s="21"/>
    </row>
    <row r="540" ht="15.75" customHeight="1">
      <c r="A540" s="21"/>
    </row>
    <row r="541" ht="15.75" customHeight="1">
      <c r="A541" s="21"/>
    </row>
    <row r="542" ht="15.75" customHeight="1">
      <c r="A542" s="21"/>
    </row>
    <row r="543" ht="15.75" customHeight="1">
      <c r="A543" s="21"/>
    </row>
    <row r="544" ht="15.75" customHeight="1">
      <c r="A544" s="21"/>
    </row>
    <row r="545" ht="15.75" customHeight="1">
      <c r="A545" s="21"/>
    </row>
    <row r="546" ht="15.75" customHeight="1">
      <c r="A546" s="21"/>
    </row>
    <row r="547" ht="15.75" customHeight="1">
      <c r="A547" s="21"/>
    </row>
    <row r="548" ht="15.75" customHeight="1">
      <c r="A548" s="21"/>
    </row>
    <row r="549" ht="15.75" customHeight="1">
      <c r="A549" s="21"/>
    </row>
    <row r="550" ht="15.75" customHeight="1">
      <c r="A550" s="21"/>
    </row>
    <row r="551" ht="15.75" customHeight="1">
      <c r="A551" s="21"/>
    </row>
    <row r="552" ht="15.75" customHeight="1">
      <c r="A552" s="21"/>
    </row>
    <row r="553" ht="15.75" customHeight="1">
      <c r="A553" s="21"/>
    </row>
    <row r="554" ht="15.75" customHeight="1">
      <c r="A554" s="21"/>
    </row>
    <row r="555" ht="15.75" customHeight="1">
      <c r="A555" s="21"/>
    </row>
    <row r="556" ht="15.75" customHeight="1">
      <c r="A556" s="21"/>
    </row>
    <row r="557" ht="15.75" customHeight="1">
      <c r="A557" s="21"/>
    </row>
    <row r="558" ht="15.75" customHeight="1">
      <c r="A558" s="21"/>
    </row>
    <row r="559" ht="15.75" customHeight="1">
      <c r="A559" s="21"/>
    </row>
    <row r="560" ht="15.75" customHeight="1">
      <c r="A560" s="21"/>
    </row>
    <row r="561" ht="15.75" customHeight="1">
      <c r="A561" s="21"/>
    </row>
    <row r="562" ht="15.75" customHeight="1">
      <c r="A562" s="21"/>
    </row>
    <row r="563" ht="15.75" customHeight="1">
      <c r="A563" s="21"/>
    </row>
    <row r="564" ht="15.75" customHeight="1">
      <c r="A564" s="21"/>
    </row>
    <row r="565" ht="15.75" customHeight="1">
      <c r="A565" s="21"/>
    </row>
    <row r="566" ht="15.75" customHeight="1">
      <c r="A566" s="21"/>
    </row>
    <row r="567" ht="15.75" customHeight="1">
      <c r="A567" s="21"/>
    </row>
    <row r="568" ht="15.75" customHeight="1">
      <c r="A568" s="21"/>
    </row>
    <row r="569" ht="15.75" customHeight="1">
      <c r="A569" s="21"/>
    </row>
    <row r="570" ht="15.75" customHeight="1">
      <c r="A570" s="21"/>
    </row>
    <row r="571" ht="15.75" customHeight="1">
      <c r="A571" s="21"/>
    </row>
    <row r="572" ht="15.75" customHeight="1">
      <c r="A572" s="21"/>
    </row>
    <row r="573" ht="15.75" customHeight="1">
      <c r="A573" s="21"/>
    </row>
    <row r="574" ht="15.75" customHeight="1">
      <c r="A574" s="21"/>
    </row>
    <row r="575" ht="15.75" customHeight="1">
      <c r="A575" s="21"/>
    </row>
    <row r="576" ht="15.75" customHeight="1">
      <c r="A576" s="21"/>
    </row>
    <row r="577" ht="15.75" customHeight="1">
      <c r="A577" s="21"/>
    </row>
    <row r="578" ht="15.75" customHeight="1">
      <c r="A578" s="21"/>
    </row>
    <row r="579" ht="15.75" customHeight="1">
      <c r="A579" s="21"/>
    </row>
    <row r="580" ht="15.75" customHeight="1">
      <c r="A580" s="21"/>
    </row>
    <row r="581" ht="15.75" customHeight="1">
      <c r="A581" s="21"/>
    </row>
    <row r="582" ht="15.75" customHeight="1">
      <c r="A582" s="21"/>
    </row>
    <row r="583" ht="15.75" customHeight="1">
      <c r="A583" s="21"/>
    </row>
    <row r="584" ht="15.75" customHeight="1">
      <c r="A584" s="21"/>
    </row>
    <row r="585" ht="15.75" customHeight="1">
      <c r="A585" s="21"/>
    </row>
    <row r="586" ht="15.75" customHeight="1">
      <c r="A586" s="21"/>
    </row>
    <row r="587" ht="15.75" customHeight="1">
      <c r="A587" s="21"/>
    </row>
    <row r="588" ht="15.75" customHeight="1">
      <c r="A588" s="21"/>
    </row>
    <row r="589" ht="15.75" customHeight="1">
      <c r="A589" s="21"/>
    </row>
    <row r="590" ht="15.75" customHeight="1">
      <c r="A590" s="21"/>
    </row>
    <row r="591" ht="15.75" customHeight="1">
      <c r="A591" s="21"/>
    </row>
    <row r="592" ht="15.75" customHeight="1">
      <c r="A592" s="21"/>
    </row>
    <row r="593" ht="15.75" customHeight="1">
      <c r="A593" s="21"/>
    </row>
    <row r="594" ht="15.75" customHeight="1">
      <c r="A594" s="21"/>
    </row>
    <row r="595" ht="15.75" customHeight="1">
      <c r="A595" s="21"/>
    </row>
    <row r="596" ht="15.75" customHeight="1">
      <c r="A596" s="21"/>
    </row>
    <row r="597" ht="15.75" customHeight="1">
      <c r="A597" s="21"/>
    </row>
    <row r="598" ht="15.75" customHeight="1">
      <c r="A598" s="21"/>
    </row>
    <row r="599" ht="15.75" customHeight="1">
      <c r="A599" s="21"/>
    </row>
    <row r="600" ht="15.75" customHeight="1">
      <c r="A600" s="21"/>
    </row>
    <row r="601" ht="15.75" customHeight="1">
      <c r="A601" s="21"/>
    </row>
    <row r="602" ht="15.75" customHeight="1">
      <c r="A602" s="21"/>
    </row>
    <row r="603" ht="15.75" customHeight="1">
      <c r="A603" s="21"/>
    </row>
    <row r="604" ht="15.75" customHeight="1">
      <c r="A604" s="21"/>
    </row>
    <row r="605" ht="15.75" customHeight="1">
      <c r="A605" s="21"/>
    </row>
    <row r="606" ht="15.75" customHeight="1">
      <c r="A606" s="21"/>
    </row>
    <row r="607" ht="15.75" customHeight="1">
      <c r="A607" s="21"/>
    </row>
    <row r="608" ht="15.75" customHeight="1">
      <c r="A608" s="21"/>
    </row>
    <row r="609" ht="15.75" customHeight="1">
      <c r="A609" s="21"/>
    </row>
    <row r="610" ht="15.75" customHeight="1">
      <c r="A610" s="21"/>
    </row>
    <row r="611" ht="15.75" customHeight="1">
      <c r="A611" s="21"/>
    </row>
    <row r="612" ht="15.75" customHeight="1">
      <c r="A612" s="21"/>
    </row>
    <row r="613" ht="15.75" customHeight="1">
      <c r="A613" s="21"/>
    </row>
    <row r="614" ht="15.75" customHeight="1">
      <c r="A614" s="21"/>
    </row>
    <row r="615" ht="15.75" customHeight="1">
      <c r="A615" s="21"/>
    </row>
    <row r="616" ht="15.75" customHeight="1">
      <c r="A616" s="21"/>
    </row>
    <row r="617" ht="15.75" customHeight="1">
      <c r="A617" s="21"/>
    </row>
    <row r="618" ht="15.75" customHeight="1">
      <c r="A618" s="21"/>
    </row>
    <row r="619" ht="15.75" customHeight="1">
      <c r="A619" s="21"/>
    </row>
    <row r="620" ht="15.75" customHeight="1">
      <c r="A620" s="21"/>
    </row>
    <row r="621" ht="15.75" customHeight="1">
      <c r="A621" s="21"/>
    </row>
    <row r="622" ht="15.75" customHeight="1">
      <c r="A622" s="21"/>
    </row>
    <row r="623" ht="15.75" customHeight="1">
      <c r="A623" s="21"/>
    </row>
    <row r="624" ht="15.75" customHeight="1">
      <c r="A624" s="21"/>
    </row>
    <row r="625" ht="15.75" customHeight="1">
      <c r="A625" s="21"/>
    </row>
    <row r="626" ht="15.75" customHeight="1">
      <c r="A626" s="21"/>
    </row>
    <row r="627" ht="15.75" customHeight="1">
      <c r="A627" s="21"/>
    </row>
    <row r="628" ht="15.75" customHeight="1">
      <c r="A628" s="21"/>
    </row>
    <row r="629" ht="15.75" customHeight="1">
      <c r="A629" s="21"/>
    </row>
    <row r="630" ht="15.75" customHeight="1">
      <c r="A630" s="21"/>
    </row>
    <row r="631" ht="15.75" customHeight="1">
      <c r="A631" s="21"/>
    </row>
    <row r="632" ht="15.75" customHeight="1">
      <c r="A632" s="21"/>
    </row>
    <row r="633" ht="15.75" customHeight="1">
      <c r="A633" s="21"/>
    </row>
    <row r="634" ht="15.75" customHeight="1">
      <c r="A634" s="21"/>
    </row>
    <row r="635" ht="15.75" customHeight="1">
      <c r="A635" s="21"/>
    </row>
    <row r="636" ht="15.75" customHeight="1">
      <c r="A636" s="21"/>
    </row>
    <row r="637" ht="15.75" customHeight="1">
      <c r="A637" s="21"/>
    </row>
    <row r="638" ht="15.75" customHeight="1">
      <c r="A638" s="21"/>
    </row>
    <row r="639" ht="15.75" customHeight="1">
      <c r="A639" s="21"/>
    </row>
    <row r="640" ht="15.75" customHeight="1">
      <c r="A640" s="21"/>
    </row>
    <row r="641" ht="15.75" customHeight="1">
      <c r="A641" s="21"/>
    </row>
    <row r="642" ht="15.75" customHeight="1">
      <c r="A642" s="21"/>
    </row>
    <row r="643" ht="15.75" customHeight="1">
      <c r="A643" s="21"/>
    </row>
    <row r="644" ht="15.75" customHeight="1">
      <c r="A644" s="21"/>
    </row>
    <row r="645" ht="15.75" customHeight="1">
      <c r="A645" s="21"/>
    </row>
    <row r="646" ht="15.75" customHeight="1">
      <c r="A646" s="21"/>
    </row>
    <row r="647" ht="15.75" customHeight="1">
      <c r="A647" s="21"/>
    </row>
    <row r="648" ht="15.75" customHeight="1">
      <c r="A648" s="21"/>
    </row>
    <row r="649" ht="15.75" customHeight="1">
      <c r="A649" s="21"/>
    </row>
    <row r="650" ht="15.75" customHeight="1">
      <c r="A650" s="21"/>
    </row>
    <row r="651" ht="15.75" customHeight="1">
      <c r="A651" s="21"/>
    </row>
    <row r="652" ht="15.75" customHeight="1">
      <c r="A652" s="21"/>
    </row>
    <row r="653" ht="15.75" customHeight="1">
      <c r="A653" s="21"/>
    </row>
    <row r="654" ht="15.75" customHeight="1">
      <c r="A654" s="21"/>
    </row>
    <row r="655" ht="15.75" customHeight="1">
      <c r="A655" s="21"/>
    </row>
    <row r="656" ht="15.75" customHeight="1">
      <c r="A656" s="21"/>
    </row>
    <row r="657" ht="15.75" customHeight="1">
      <c r="A657" s="21"/>
    </row>
    <row r="658" ht="15.75" customHeight="1">
      <c r="A658" s="21"/>
    </row>
    <row r="659" ht="15.75" customHeight="1">
      <c r="A659" s="21"/>
    </row>
    <row r="660" ht="15.75" customHeight="1">
      <c r="A660" s="21"/>
    </row>
    <row r="661" ht="15.75" customHeight="1">
      <c r="A661" s="21"/>
    </row>
    <row r="662" ht="15.75" customHeight="1">
      <c r="A662" s="21"/>
    </row>
    <row r="663" ht="15.75" customHeight="1">
      <c r="A663" s="21"/>
    </row>
    <row r="664" ht="15.75" customHeight="1">
      <c r="A664" s="21"/>
    </row>
    <row r="665" ht="15.75" customHeight="1">
      <c r="A665" s="21"/>
    </row>
    <row r="666" ht="15.75" customHeight="1">
      <c r="A666" s="21"/>
    </row>
    <row r="667" ht="15.75" customHeight="1">
      <c r="A667" s="21"/>
    </row>
    <row r="668" ht="15.75" customHeight="1">
      <c r="A668" s="21"/>
    </row>
    <row r="669" ht="15.75" customHeight="1">
      <c r="A669" s="21"/>
    </row>
    <row r="670" ht="15.75" customHeight="1">
      <c r="A670" s="21"/>
    </row>
    <row r="671" ht="15.75" customHeight="1">
      <c r="A671" s="21"/>
    </row>
    <row r="672" ht="15.75" customHeight="1">
      <c r="A672" s="21"/>
    </row>
    <row r="673" ht="15.75" customHeight="1">
      <c r="A673" s="21"/>
    </row>
    <row r="674" ht="15.75" customHeight="1">
      <c r="A674" s="21"/>
    </row>
    <row r="675" ht="15.75" customHeight="1">
      <c r="A675" s="21"/>
    </row>
    <row r="676" ht="15.75" customHeight="1">
      <c r="A676" s="21"/>
    </row>
    <row r="677" ht="15.75" customHeight="1">
      <c r="A677" s="21"/>
    </row>
    <row r="678" ht="15.75" customHeight="1">
      <c r="A678" s="21"/>
    </row>
    <row r="679" ht="15.75" customHeight="1">
      <c r="A679" s="21"/>
    </row>
    <row r="680" ht="15.75" customHeight="1">
      <c r="A680" s="21"/>
    </row>
    <row r="681" ht="15.75" customHeight="1">
      <c r="A681" s="21"/>
    </row>
    <row r="682" ht="15.75" customHeight="1">
      <c r="A682" s="21"/>
    </row>
    <row r="683" ht="15.75" customHeight="1">
      <c r="A683" s="21"/>
    </row>
    <row r="684" ht="15.75" customHeight="1">
      <c r="A684" s="21"/>
    </row>
    <row r="685" ht="15.75" customHeight="1">
      <c r="A685" s="21"/>
    </row>
    <row r="686" ht="15.75" customHeight="1">
      <c r="A686" s="21"/>
    </row>
    <row r="687" ht="15.75" customHeight="1">
      <c r="A687" s="21"/>
    </row>
    <row r="688" ht="15.75" customHeight="1">
      <c r="A688" s="21"/>
    </row>
    <row r="689" ht="15.75" customHeight="1">
      <c r="A689" s="21"/>
    </row>
    <row r="690" ht="15.75" customHeight="1">
      <c r="A690" s="21"/>
    </row>
    <row r="691" ht="15.75" customHeight="1">
      <c r="A691" s="21"/>
    </row>
    <row r="692" ht="15.75" customHeight="1">
      <c r="A692" s="21"/>
    </row>
    <row r="693" ht="15.75" customHeight="1">
      <c r="A693" s="21"/>
    </row>
    <row r="694" ht="15.75" customHeight="1">
      <c r="A694" s="21"/>
    </row>
    <row r="695" ht="15.75" customHeight="1">
      <c r="A695" s="21"/>
    </row>
    <row r="696" ht="15.75" customHeight="1">
      <c r="A696" s="21"/>
    </row>
    <row r="697" ht="15.75" customHeight="1">
      <c r="A697" s="21"/>
    </row>
    <row r="698" ht="15.75" customHeight="1">
      <c r="A698" s="21"/>
    </row>
    <row r="699" ht="15.75" customHeight="1">
      <c r="A699" s="21"/>
    </row>
    <row r="700" ht="15.75" customHeight="1">
      <c r="A700" s="21"/>
    </row>
    <row r="701" ht="15.75" customHeight="1">
      <c r="A701" s="21"/>
    </row>
    <row r="702" ht="15.75" customHeight="1">
      <c r="A702" s="21"/>
    </row>
    <row r="703" ht="15.75" customHeight="1">
      <c r="A703" s="21"/>
    </row>
    <row r="704" ht="15.75" customHeight="1">
      <c r="A704" s="21"/>
    </row>
    <row r="705" ht="15.75" customHeight="1">
      <c r="A705" s="21"/>
    </row>
    <row r="706" ht="15.75" customHeight="1">
      <c r="A706" s="21"/>
    </row>
    <row r="707" ht="15.75" customHeight="1">
      <c r="A707" s="21"/>
    </row>
    <row r="708" ht="15.75" customHeight="1">
      <c r="A708" s="21"/>
    </row>
    <row r="709" ht="15.75" customHeight="1">
      <c r="A709" s="21"/>
    </row>
    <row r="710" ht="15.75" customHeight="1">
      <c r="A710" s="21"/>
    </row>
    <row r="711" ht="15.75" customHeight="1">
      <c r="A711" s="21"/>
    </row>
    <row r="712" ht="15.75" customHeight="1">
      <c r="A712" s="21"/>
    </row>
    <row r="713" ht="15.75" customHeight="1">
      <c r="A713" s="21"/>
    </row>
    <row r="714" ht="15.75" customHeight="1">
      <c r="A714" s="21"/>
    </row>
    <row r="715" ht="15.75" customHeight="1">
      <c r="A715" s="21"/>
    </row>
    <row r="716" ht="15.75" customHeight="1">
      <c r="A716" s="21"/>
    </row>
    <row r="717" ht="15.75" customHeight="1">
      <c r="A717" s="21"/>
    </row>
    <row r="718" ht="15.75" customHeight="1">
      <c r="A718" s="21"/>
    </row>
    <row r="719" ht="15.75" customHeight="1">
      <c r="A719" s="21"/>
    </row>
    <row r="720" ht="15.75" customHeight="1">
      <c r="A720" s="21"/>
    </row>
    <row r="721" ht="15.75" customHeight="1">
      <c r="A721" s="21"/>
    </row>
    <row r="722" ht="15.75" customHeight="1">
      <c r="A722" s="21"/>
    </row>
    <row r="723" ht="15.75" customHeight="1">
      <c r="A723" s="21"/>
    </row>
    <row r="724" ht="15.75" customHeight="1">
      <c r="A724" s="21"/>
    </row>
    <row r="725" ht="15.75" customHeight="1">
      <c r="A725" s="21"/>
    </row>
    <row r="726" ht="15.75" customHeight="1">
      <c r="A726" s="21"/>
    </row>
    <row r="727" ht="15.75" customHeight="1">
      <c r="A727" s="21"/>
    </row>
    <row r="728" ht="15.75" customHeight="1">
      <c r="A728" s="21"/>
    </row>
    <row r="729" ht="15.75" customHeight="1">
      <c r="A729" s="21"/>
    </row>
    <row r="730" ht="15.75" customHeight="1">
      <c r="A730" s="21"/>
    </row>
    <row r="731" ht="15.75" customHeight="1">
      <c r="A731" s="21"/>
    </row>
    <row r="732" ht="15.75" customHeight="1">
      <c r="A732" s="21"/>
    </row>
    <row r="733" ht="15.75" customHeight="1">
      <c r="A733" s="21"/>
    </row>
    <row r="734" ht="15.75" customHeight="1">
      <c r="A734" s="21"/>
    </row>
    <row r="735" ht="15.75" customHeight="1">
      <c r="A735" s="21"/>
    </row>
    <row r="736" ht="15.75" customHeight="1">
      <c r="A736" s="21"/>
    </row>
    <row r="737" ht="15.75" customHeight="1">
      <c r="A737" s="21"/>
    </row>
    <row r="738" ht="15.75" customHeight="1">
      <c r="A738" s="21"/>
    </row>
    <row r="739" ht="15.75" customHeight="1">
      <c r="A739" s="21"/>
    </row>
    <row r="740" ht="15.75" customHeight="1">
      <c r="A740" s="21"/>
    </row>
    <row r="741" ht="15.75" customHeight="1">
      <c r="A741" s="21"/>
    </row>
    <row r="742" ht="15.75" customHeight="1">
      <c r="A742" s="21"/>
    </row>
    <row r="743" ht="15.75" customHeight="1">
      <c r="A743" s="21"/>
    </row>
    <row r="744" ht="15.75" customHeight="1">
      <c r="A744" s="21"/>
    </row>
    <row r="745" ht="15.75" customHeight="1">
      <c r="A745" s="21"/>
    </row>
    <row r="746" ht="15.75" customHeight="1">
      <c r="A746" s="21"/>
    </row>
    <row r="747" ht="15.75" customHeight="1">
      <c r="A747" s="21"/>
    </row>
    <row r="748" ht="15.75" customHeight="1">
      <c r="A748" s="21"/>
    </row>
    <row r="749" ht="15.75" customHeight="1">
      <c r="A749" s="21"/>
    </row>
    <row r="750" ht="15.75" customHeight="1">
      <c r="A750" s="21"/>
    </row>
    <row r="751" ht="15.75" customHeight="1">
      <c r="A751" s="21"/>
    </row>
    <row r="752" ht="15.75" customHeight="1">
      <c r="A752" s="21"/>
    </row>
    <row r="753" ht="15.75" customHeight="1">
      <c r="A753" s="21"/>
    </row>
    <row r="754" ht="15.75" customHeight="1">
      <c r="A754" s="21"/>
    </row>
    <row r="755" ht="15.75" customHeight="1">
      <c r="A755" s="21"/>
    </row>
    <row r="756" ht="15.75" customHeight="1">
      <c r="A756" s="21"/>
    </row>
    <row r="757" ht="15.75" customHeight="1">
      <c r="A757" s="21"/>
    </row>
    <row r="758" ht="15.75" customHeight="1">
      <c r="A758" s="21"/>
    </row>
    <row r="759" ht="15.75" customHeight="1">
      <c r="A759" s="21"/>
    </row>
    <row r="760" ht="15.75" customHeight="1">
      <c r="A760" s="21"/>
    </row>
    <row r="761" ht="15.75" customHeight="1">
      <c r="A761" s="21"/>
    </row>
    <row r="762" ht="15.75" customHeight="1">
      <c r="A762" s="21"/>
    </row>
    <row r="763" ht="15.75" customHeight="1">
      <c r="A763" s="21"/>
    </row>
    <row r="764" ht="15.75" customHeight="1">
      <c r="A764" s="21"/>
    </row>
    <row r="765" ht="15.75" customHeight="1">
      <c r="A765" s="21"/>
    </row>
    <row r="766" ht="15.75" customHeight="1">
      <c r="A766" s="21"/>
    </row>
    <row r="767" ht="15.75" customHeight="1">
      <c r="A767" s="21"/>
    </row>
    <row r="768" ht="15.75" customHeight="1">
      <c r="A768" s="21"/>
    </row>
    <row r="769" ht="15.75" customHeight="1">
      <c r="A769" s="21"/>
    </row>
    <row r="770" ht="15.75" customHeight="1">
      <c r="A770" s="21"/>
    </row>
    <row r="771" ht="15.75" customHeight="1">
      <c r="A771" s="21"/>
    </row>
    <row r="772" ht="15.75" customHeight="1">
      <c r="A772" s="21"/>
    </row>
    <row r="773" ht="15.75" customHeight="1">
      <c r="A773" s="21"/>
    </row>
    <row r="774" ht="15.75" customHeight="1">
      <c r="A774" s="21"/>
    </row>
    <row r="775" ht="15.75" customHeight="1">
      <c r="A775" s="21"/>
    </row>
    <row r="776" ht="15.75" customHeight="1">
      <c r="A776" s="21"/>
    </row>
    <row r="777" ht="15.75" customHeight="1">
      <c r="A777" s="21"/>
    </row>
    <row r="778" ht="15.75" customHeight="1">
      <c r="A778" s="21"/>
    </row>
    <row r="779" ht="15.75" customHeight="1">
      <c r="A779" s="21"/>
    </row>
    <row r="780" ht="15.75" customHeight="1">
      <c r="A780" s="21"/>
    </row>
    <row r="781" ht="15.75" customHeight="1">
      <c r="A781" s="21"/>
    </row>
    <row r="782" ht="15.75" customHeight="1">
      <c r="A782" s="21"/>
    </row>
    <row r="783" ht="15.75" customHeight="1">
      <c r="A783" s="21"/>
    </row>
    <row r="784" ht="15.75" customHeight="1">
      <c r="A784" s="21"/>
    </row>
    <row r="785" ht="15.75" customHeight="1">
      <c r="A785" s="21"/>
    </row>
    <row r="786" ht="15.75" customHeight="1">
      <c r="A786" s="21"/>
    </row>
    <row r="787" ht="15.75" customHeight="1">
      <c r="A787" s="21"/>
    </row>
    <row r="788" ht="15.75" customHeight="1">
      <c r="A788" s="21"/>
    </row>
    <row r="789" ht="15.75" customHeight="1">
      <c r="A789" s="21"/>
    </row>
    <row r="790" ht="15.75" customHeight="1">
      <c r="A790" s="21"/>
    </row>
    <row r="791" ht="15.75" customHeight="1">
      <c r="A791" s="21"/>
    </row>
    <row r="792" ht="15.75" customHeight="1">
      <c r="A792" s="21"/>
    </row>
    <row r="793" ht="15.75" customHeight="1">
      <c r="A793" s="21"/>
    </row>
    <row r="794" ht="15.75" customHeight="1">
      <c r="A794" s="21"/>
    </row>
    <row r="795" ht="15.75" customHeight="1">
      <c r="A795" s="21"/>
    </row>
    <row r="796" ht="15.75" customHeight="1">
      <c r="A796" s="21"/>
    </row>
    <row r="797" ht="15.75" customHeight="1">
      <c r="A797" s="21"/>
    </row>
    <row r="798" ht="15.75" customHeight="1">
      <c r="A798" s="21"/>
    </row>
    <row r="799" ht="15.75" customHeight="1">
      <c r="A799" s="21"/>
    </row>
    <row r="800" ht="15.75" customHeight="1">
      <c r="A800" s="21"/>
    </row>
    <row r="801" ht="15.75" customHeight="1">
      <c r="A801" s="21"/>
    </row>
    <row r="802" ht="15.75" customHeight="1">
      <c r="A802" s="21"/>
    </row>
    <row r="803" ht="15.75" customHeight="1">
      <c r="A803" s="21"/>
    </row>
    <row r="804" ht="15.75" customHeight="1">
      <c r="A804" s="21"/>
    </row>
    <row r="805" ht="15.75" customHeight="1">
      <c r="A805" s="21"/>
    </row>
    <row r="806" ht="15.75" customHeight="1">
      <c r="A806" s="21"/>
    </row>
    <row r="807" ht="15.75" customHeight="1">
      <c r="A807" s="21"/>
    </row>
    <row r="808" ht="15.75" customHeight="1">
      <c r="A808" s="21"/>
    </row>
    <row r="809" ht="15.75" customHeight="1">
      <c r="A809" s="21"/>
    </row>
    <row r="810" ht="15.75" customHeight="1">
      <c r="A810" s="21"/>
    </row>
    <row r="811" ht="15.75" customHeight="1">
      <c r="A811" s="21"/>
    </row>
    <row r="812" ht="15.75" customHeight="1">
      <c r="A812" s="21"/>
    </row>
    <row r="813" ht="15.75" customHeight="1">
      <c r="A813" s="21"/>
    </row>
    <row r="814" ht="15.75" customHeight="1">
      <c r="A814" s="21"/>
    </row>
    <row r="815" ht="15.75" customHeight="1">
      <c r="A815" s="21"/>
    </row>
    <row r="816" ht="15.75" customHeight="1">
      <c r="A816" s="21"/>
    </row>
    <row r="817" ht="15.75" customHeight="1">
      <c r="A817" s="21"/>
    </row>
    <row r="818" ht="15.75" customHeight="1">
      <c r="A818" s="21"/>
    </row>
    <row r="819" ht="15.75" customHeight="1">
      <c r="A819" s="21"/>
    </row>
    <row r="820" ht="15.75" customHeight="1">
      <c r="A820" s="21"/>
    </row>
    <row r="821" ht="15.75" customHeight="1">
      <c r="A821" s="21"/>
    </row>
    <row r="822" ht="15.75" customHeight="1">
      <c r="A822" s="21"/>
    </row>
    <row r="823" ht="15.75" customHeight="1">
      <c r="A823" s="21"/>
    </row>
    <row r="824" ht="15.75" customHeight="1">
      <c r="A824" s="21"/>
    </row>
    <row r="825" ht="15.75" customHeight="1">
      <c r="A825" s="21"/>
    </row>
    <row r="826" ht="15.75" customHeight="1">
      <c r="A826" s="21"/>
    </row>
    <row r="827" ht="15.75" customHeight="1">
      <c r="A827" s="21"/>
    </row>
    <row r="828" ht="15.75" customHeight="1">
      <c r="A828" s="21"/>
    </row>
    <row r="829" ht="15.75" customHeight="1">
      <c r="A829" s="21"/>
    </row>
    <row r="830" ht="15.75" customHeight="1">
      <c r="A830" s="21"/>
    </row>
    <row r="831" ht="15.75" customHeight="1">
      <c r="A831" s="21"/>
    </row>
    <row r="832" ht="15.75" customHeight="1">
      <c r="A832" s="21"/>
    </row>
    <row r="833" ht="15.75" customHeight="1">
      <c r="A833" s="21"/>
    </row>
    <row r="834" ht="15.75" customHeight="1">
      <c r="A834" s="21"/>
    </row>
    <row r="835" ht="15.75" customHeight="1">
      <c r="A835" s="21"/>
    </row>
    <row r="836" ht="15.75" customHeight="1">
      <c r="A836" s="21"/>
    </row>
    <row r="837" ht="15.75" customHeight="1">
      <c r="A837" s="21"/>
    </row>
    <row r="838" ht="15.75" customHeight="1">
      <c r="A838" s="21"/>
    </row>
    <row r="839" ht="15.75" customHeight="1">
      <c r="A839" s="21"/>
    </row>
    <row r="840" ht="15.75" customHeight="1">
      <c r="A840" s="21"/>
    </row>
    <row r="841" ht="15.75" customHeight="1">
      <c r="A841" s="21"/>
    </row>
    <row r="842" ht="15.75" customHeight="1">
      <c r="A842" s="21"/>
    </row>
    <row r="843" ht="15.75" customHeight="1">
      <c r="A843" s="21"/>
    </row>
    <row r="844" ht="15.75" customHeight="1">
      <c r="A844" s="21"/>
    </row>
    <row r="845" ht="15.75" customHeight="1">
      <c r="A845" s="21"/>
    </row>
    <row r="846" ht="15.75" customHeight="1">
      <c r="A846" s="21"/>
    </row>
    <row r="847" ht="15.75" customHeight="1">
      <c r="A847" s="21"/>
    </row>
    <row r="848" ht="15.75" customHeight="1">
      <c r="A848" s="21"/>
    </row>
    <row r="849" ht="15.75" customHeight="1">
      <c r="A849" s="21"/>
    </row>
    <row r="850" ht="15.75" customHeight="1">
      <c r="A850" s="21"/>
    </row>
    <row r="851" ht="15.75" customHeight="1">
      <c r="A851" s="21"/>
    </row>
    <row r="852" ht="15.75" customHeight="1">
      <c r="A852" s="21"/>
    </row>
    <row r="853" ht="15.75" customHeight="1">
      <c r="A853" s="21"/>
    </row>
    <row r="854" ht="15.75" customHeight="1">
      <c r="A854" s="21"/>
    </row>
    <row r="855" ht="15.75" customHeight="1">
      <c r="A855" s="21"/>
    </row>
    <row r="856" ht="15.75" customHeight="1">
      <c r="A856" s="21"/>
    </row>
    <row r="857" ht="15.75" customHeight="1">
      <c r="A857" s="21"/>
    </row>
    <row r="858" ht="15.75" customHeight="1">
      <c r="A858" s="21"/>
    </row>
    <row r="859" ht="15.75" customHeight="1">
      <c r="A859" s="21"/>
    </row>
    <row r="860" ht="15.75" customHeight="1">
      <c r="A860" s="21"/>
    </row>
    <row r="861" ht="15.75" customHeight="1">
      <c r="A861" s="21"/>
    </row>
    <row r="862" ht="15.75" customHeight="1">
      <c r="A862" s="21"/>
    </row>
    <row r="863" ht="15.75" customHeight="1">
      <c r="A863" s="21"/>
    </row>
    <row r="864" ht="15.75" customHeight="1">
      <c r="A864" s="21"/>
    </row>
    <row r="865" ht="15.75" customHeight="1">
      <c r="A865" s="21"/>
    </row>
    <row r="866" ht="15.75" customHeight="1">
      <c r="A866" s="21"/>
    </row>
    <row r="867" ht="15.75" customHeight="1">
      <c r="A867" s="21"/>
    </row>
    <row r="868" ht="15.75" customHeight="1">
      <c r="A868" s="21"/>
    </row>
    <row r="869" ht="15.75" customHeight="1">
      <c r="A869" s="21"/>
    </row>
    <row r="870" ht="15.75" customHeight="1">
      <c r="A870" s="21"/>
    </row>
    <row r="871" ht="15.75" customHeight="1">
      <c r="A871" s="21"/>
    </row>
    <row r="872" ht="15.75" customHeight="1">
      <c r="A872" s="21"/>
    </row>
    <row r="873" ht="15.75" customHeight="1">
      <c r="A873" s="21"/>
    </row>
    <row r="874" ht="15.75" customHeight="1">
      <c r="A874" s="21"/>
    </row>
    <row r="875" ht="15.75" customHeight="1">
      <c r="A875" s="21"/>
    </row>
    <row r="876" ht="15.75" customHeight="1">
      <c r="A876" s="21"/>
    </row>
    <row r="877" ht="15.75" customHeight="1">
      <c r="A877" s="21"/>
    </row>
    <row r="878" ht="15.75" customHeight="1">
      <c r="A878" s="21"/>
    </row>
    <row r="879" ht="15.75" customHeight="1">
      <c r="A879" s="21"/>
    </row>
    <row r="880" ht="15.75" customHeight="1">
      <c r="A880" s="21"/>
    </row>
    <row r="881" ht="15.75" customHeight="1">
      <c r="A881" s="21"/>
    </row>
    <row r="882" ht="15.75" customHeight="1">
      <c r="A882" s="21"/>
    </row>
    <row r="883" ht="15.75" customHeight="1">
      <c r="A883" s="21"/>
    </row>
    <row r="884" ht="15.75" customHeight="1">
      <c r="A884" s="21"/>
    </row>
    <row r="885" ht="15.75" customHeight="1">
      <c r="A885" s="21"/>
    </row>
    <row r="886" ht="15.75" customHeight="1">
      <c r="A886" s="21"/>
    </row>
    <row r="887" ht="15.75" customHeight="1">
      <c r="A887" s="21"/>
    </row>
    <row r="888" ht="15.75" customHeight="1">
      <c r="A888" s="21"/>
    </row>
    <row r="889" ht="15.75" customHeight="1">
      <c r="A889" s="21"/>
    </row>
    <row r="890" ht="15.75" customHeight="1">
      <c r="A890" s="21"/>
    </row>
    <row r="891" ht="15.75" customHeight="1">
      <c r="A891" s="21"/>
    </row>
    <row r="892" ht="15.75" customHeight="1">
      <c r="A892" s="21"/>
    </row>
    <row r="893" ht="15.75" customHeight="1">
      <c r="A893" s="21"/>
    </row>
    <row r="894" ht="15.75" customHeight="1">
      <c r="A894" s="21"/>
    </row>
    <row r="895" ht="15.75" customHeight="1">
      <c r="A895" s="21"/>
    </row>
    <row r="896" ht="15.75" customHeight="1">
      <c r="A896" s="21"/>
    </row>
    <row r="897" ht="15.75" customHeight="1">
      <c r="A897" s="21"/>
    </row>
    <row r="898" ht="15.75" customHeight="1">
      <c r="A898" s="21"/>
    </row>
    <row r="899" ht="15.75" customHeight="1">
      <c r="A899" s="21"/>
    </row>
    <row r="900" ht="15.75" customHeight="1">
      <c r="A900" s="21"/>
    </row>
    <row r="901" ht="15.75" customHeight="1">
      <c r="A901" s="21"/>
    </row>
    <row r="902" ht="15.75" customHeight="1">
      <c r="A902" s="21"/>
    </row>
    <row r="903" ht="15.75" customHeight="1">
      <c r="A903" s="21"/>
    </row>
    <row r="904" ht="15.75" customHeight="1">
      <c r="A904" s="21"/>
    </row>
    <row r="905" ht="15.75" customHeight="1">
      <c r="A905" s="21"/>
    </row>
    <row r="906" ht="15.75" customHeight="1">
      <c r="A906" s="21"/>
    </row>
    <row r="907" ht="15.75" customHeight="1">
      <c r="A907" s="21"/>
    </row>
    <row r="908" ht="15.75" customHeight="1">
      <c r="A908" s="21"/>
    </row>
    <row r="909" ht="15.75" customHeight="1">
      <c r="A909" s="21"/>
    </row>
    <row r="910" ht="15.75" customHeight="1">
      <c r="A910" s="21"/>
    </row>
    <row r="911" ht="15.75" customHeight="1">
      <c r="A911" s="21"/>
    </row>
    <row r="912" ht="15.75" customHeight="1">
      <c r="A912" s="21"/>
    </row>
    <row r="913" ht="15.75" customHeight="1">
      <c r="A913" s="21"/>
    </row>
    <row r="914" ht="15.75" customHeight="1">
      <c r="A914" s="21"/>
    </row>
    <row r="915" ht="15.75" customHeight="1">
      <c r="A915" s="21"/>
    </row>
    <row r="916" ht="15.75" customHeight="1">
      <c r="A916" s="21"/>
    </row>
    <row r="917" ht="15.75" customHeight="1">
      <c r="A917" s="21"/>
    </row>
    <row r="918" ht="15.75" customHeight="1">
      <c r="A918" s="21"/>
    </row>
    <row r="919" ht="15.75" customHeight="1">
      <c r="A919" s="21"/>
    </row>
    <row r="920" ht="15.75" customHeight="1">
      <c r="A920" s="21"/>
    </row>
    <row r="921" ht="15.75" customHeight="1">
      <c r="A921" s="21"/>
    </row>
    <row r="922" ht="15.75" customHeight="1">
      <c r="A922" s="21"/>
    </row>
    <row r="923" ht="15.75" customHeight="1">
      <c r="A923" s="21"/>
    </row>
    <row r="924" ht="15.75" customHeight="1">
      <c r="A924" s="21"/>
    </row>
    <row r="925" ht="15.75" customHeight="1">
      <c r="A925" s="21"/>
    </row>
    <row r="926" ht="15.75" customHeight="1">
      <c r="A926" s="21"/>
    </row>
    <row r="927" ht="15.75" customHeight="1">
      <c r="A927" s="21"/>
    </row>
    <row r="928" ht="15.75" customHeight="1">
      <c r="A928" s="21"/>
    </row>
    <row r="929" ht="15.75" customHeight="1">
      <c r="A929" s="21"/>
    </row>
    <row r="930" ht="15.75" customHeight="1">
      <c r="A930" s="21"/>
    </row>
    <row r="931" ht="15.75" customHeight="1">
      <c r="A931" s="21"/>
    </row>
    <row r="932" ht="15.75" customHeight="1">
      <c r="A932" s="21"/>
    </row>
    <row r="933" ht="15.75" customHeight="1">
      <c r="A933" s="21"/>
    </row>
    <row r="934" ht="15.75" customHeight="1">
      <c r="A934" s="21"/>
    </row>
    <row r="935" ht="15.75" customHeight="1">
      <c r="A935" s="21"/>
    </row>
    <row r="936" ht="15.75" customHeight="1">
      <c r="A936" s="21"/>
    </row>
    <row r="937" ht="15.75" customHeight="1">
      <c r="A937" s="21"/>
    </row>
    <row r="938" ht="15.75" customHeight="1">
      <c r="A938" s="21"/>
    </row>
    <row r="939" ht="15.75" customHeight="1">
      <c r="A939" s="21"/>
    </row>
    <row r="940" ht="15.75" customHeight="1">
      <c r="A940" s="21"/>
    </row>
    <row r="941" ht="15.75" customHeight="1">
      <c r="A941" s="21"/>
    </row>
    <row r="942" ht="15.75" customHeight="1">
      <c r="A942" s="21"/>
    </row>
    <row r="943" ht="15.75" customHeight="1">
      <c r="A943" s="21"/>
    </row>
    <row r="944" ht="15.75" customHeight="1">
      <c r="A944" s="21"/>
    </row>
    <row r="945" ht="15.75" customHeight="1">
      <c r="A945" s="21"/>
    </row>
    <row r="946" ht="15.75" customHeight="1">
      <c r="A946" s="21"/>
    </row>
    <row r="947" ht="15.75" customHeight="1">
      <c r="A947" s="21"/>
    </row>
    <row r="948" ht="15.75" customHeight="1">
      <c r="A948" s="21"/>
    </row>
    <row r="949" ht="15.75" customHeight="1">
      <c r="A949" s="21"/>
    </row>
    <row r="950" ht="15.75" customHeight="1">
      <c r="A950" s="21"/>
    </row>
    <row r="951" ht="15.75" customHeight="1">
      <c r="A951" s="21"/>
    </row>
    <row r="952" ht="15.75" customHeight="1">
      <c r="A952" s="21"/>
    </row>
    <row r="953" ht="15.75" customHeight="1">
      <c r="A953" s="21"/>
    </row>
    <row r="954" ht="15.75" customHeight="1">
      <c r="A954" s="21"/>
    </row>
    <row r="955" ht="15.75" customHeight="1">
      <c r="A955" s="21"/>
    </row>
    <row r="956" ht="15.75" customHeight="1">
      <c r="A956" s="21"/>
    </row>
    <row r="957" ht="15.75" customHeight="1">
      <c r="A957" s="21"/>
    </row>
    <row r="958" ht="15.75" customHeight="1">
      <c r="A958" s="21"/>
    </row>
    <row r="959" ht="15.75" customHeight="1">
      <c r="A959" s="21"/>
    </row>
    <row r="960" ht="15.75" customHeight="1">
      <c r="A960" s="21"/>
    </row>
    <row r="961" ht="15.75" customHeight="1">
      <c r="A961" s="21"/>
    </row>
    <row r="962" ht="15.75" customHeight="1">
      <c r="A962" s="21"/>
    </row>
    <row r="963" ht="15.75" customHeight="1">
      <c r="A963" s="21"/>
    </row>
    <row r="964" ht="15.75" customHeight="1">
      <c r="A964" s="21"/>
    </row>
    <row r="965" ht="15.75" customHeight="1">
      <c r="A965" s="21"/>
    </row>
    <row r="966" ht="15.75" customHeight="1">
      <c r="A966" s="21"/>
    </row>
    <row r="967" ht="15.75" customHeight="1">
      <c r="A967" s="21"/>
    </row>
    <row r="968" ht="15.75" customHeight="1">
      <c r="A968" s="21"/>
    </row>
    <row r="969" ht="15.75" customHeight="1">
      <c r="A969" s="21"/>
    </row>
    <row r="970" ht="15.75" customHeight="1">
      <c r="A970" s="21"/>
    </row>
    <row r="971" ht="15.75" customHeight="1">
      <c r="A971" s="21"/>
    </row>
    <row r="972" ht="15.75" customHeight="1">
      <c r="A972" s="21"/>
    </row>
    <row r="973" ht="15.75" customHeight="1">
      <c r="A973" s="21"/>
    </row>
    <row r="974" ht="15.75" customHeight="1">
      <c r="A974" s="21"/>
    </row>
    <row r="975" ht="15.75" customHeight="1">
      <c r="A975" s="21"/>
    </row>
    <row r="976" ht="15.75" customHeight="1">
      <c r="A976" s="21"/>
    </row>
    <row r="977" ht="15.75" customHeight="1">
      <c r="A977" s="21"/>
    </row>
    <row r="978" ht="15.75" customHeight="1">
      <c r="A978" s="21"/>
    </row>
    <row r="979" ht="15.75" customHeight="1">
      <c r="A979" s="21"/>
    </row>
    <row r="980" ht="15.75" customHeight="1">
      <c r="A980" s="21"/>
    </row>
    <row r="981" ht="15.75" customHeight="1">
      <c r="A981" s="21"/>
    </row>
    <row r="982" ht="15.75" customHeight="1">
      <c r="A982" s="21"/>
    </row>
    <row r="983" ht="15.75" customHeight="1">
      <c r="A983" s="21"/>
    </row>
    <row r="984" ht="15.75" customHeight="1">
      <c r="A984" s="21"/>
    </row>
    <row r="985" ht="15.75" customHeight="1">
      <c r="A985" s="21"/>
    </row>
    <row r="986" ht="15.75" customHeight="1">
      <c r="A986" s="21"/>
    </row>
    <row r="987" ht="15.75" customHeight="1">
      <c r="A987" s="21"/>
    </row>
    <row r="988" ht="15.75" customHeight="1">
      <c r="A988" s="21"/>
    </row>
    <row r="989" ht="15.75" customHeight="1">
      <c r="A989" s="21"/>
    </row>
    <row r="990" ht="15.75" customHeight="1">
      <c r="A990" s="21"/>
    </row>
    <row r="991" ht="15.75" customHeight="1">
      <c r="A991" s="21"/>
    </row>
    <row r="992" ht="15.75" customHeight="1">
      <c r="A992" s="21"/>
    </row>
    <row r="993" ht="15.75" customHeight="1">
      <c r="A993" s="21"/>
    </row>
    <row r="994" ht="15.75" customHeight="1">
      <c r="A994" s="21"/>
    </row>
    <row r="995" ht="15.75" customHeight="1">
      <c r="A995" s="21"/>
    </row>
    <row r="996" ht="15.75" customHeight="1">
      <c r="A996" s="21"/>
    </row>
    <row r="997" ht="15.75" customHeight="1">
      <c r="A997" s="21"/>
    </row>
    <row r="998" ht="15.75" customHeight="1">
      <c r="A998" s="21"/>
    </row>
    <row r="999" ht="15.75" customHeight="1">
      <c r="A999" s="21"/>
    </row>
  </sheetData>
  <mergeCells count="50">
    <mergeCell ref="X100:AP100"/>
    <mergeCell ref="AQ100:BB100"/>
    <mergeCell ref="BC100:BM100"/>
    <mergeCell ref="BN100:CB100"/>
    <mergeCell ref="CC100:CJ100"/>
    <mergeCell ref="A59:A66"/>
    <mergeCell ref="A67:A74"/>
    <mergeCell ref="A75:A82"/>
    <mergeCell ref="A83:A90"/>
    <mergeCell ref="A91:A98"/>
    <mergeCell ref="C100:F100"/>
    <mergeCell ref="G100:W100"/>
    <mergeCell ref="A3:A10"/>
    <mergeCell ref="A11:A18"/>
    <mergeCell ref="A19:A26"/>
    <mergeCell ref="A27:A34"/>
    <mergeCell ref="A35:A42"/>
    <mergeCell ref="A43:A50"/>
    <mergeCell ref="A51:A58"/>
    <mergeCell ref="X200:AP200"/>
    <mergeCell ref="AQ200:BB200"/>
    <mergeCell ref="BC200:BM200"/>
    <mergeCell ref="BN200:CB200"/>
    <mergeCell ref="CC200:CJ200"/>
    <mergeCell ref="A158:A165"/>
    <mergeCell ref="A166:A173"/>
    <mergeCell ref="A174:A181"/>
    <mergeCell ref="A182:A189"/>
    <mergeCell ref="A190:A197"/>
    <mergeCell ref="C200:F200"/>
    <mergeCell ref="G200:W200"/>
    <mergeCell ref="A102:A109"/>
    <mergeCell ref="A110:A117"/>
    <mergeCell ref="A118:A125"/>
    <mergeCell ref="A126:A133"/>
    <mergeCell ref="A134:A141"/>
    <mergeCell ref="A142:A149"/>
    <mergeCell ref="A150:A157"/>
    <mergeCell ref="A258:A265"/>
    <mergeCell ref="A266:A273"/>
    <mergeCell ref="A274:A281"/>
    <mergeCell ref="A282:A289"/>
    <mergeCell ref="A290:A297"/>
    <mergeCell ref="A202:A209"/>
    <mergeCell ref="A210:A217"/>
    <mergeCell ref="A218:A225"/>
    <mergeCell ref="A226:A233"/>
    <mergeCell ref="A234:A241"/>
    <mergeCell ref="A242:A249"/>
    <mergeCell ref="A250:A257"/>
  </mergeCells>
  <printOptions/>
  <pageMargins bottom="0.75" footer="0.0" header="0.0" left="0.7" right="0.7" top="0.75"/>
  <pageSetup orientation="portrait"/>
  <drawing r:id="rId2"/>
  <legacyDrawing r:id="rId3"/>
  <tableParts count="1">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2021-12-14T13:09:31Z</dcterms:created>
  <dc:creator>Sunny</dc:creator>
</cp:coreProperties>
</file>