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Types" sheetId="1" state="visible" r:id="rId2"/>
    <sheet name="Forecasts" sheetId="2" state="visible" r:id="rId3"/>
    <sheet name="Payloa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<sst xmlns="http://schemas.openxmlformats.org/spreadsheetml/2006/main" count="195" uniqueCount="106">
  <si>
    <t xml:space="preserve">UTF-16 Encoding</t>
  </si>
  <si>
    <t xml:space="preserve">https://www.fda.gov/food/buy-store-serve-safe-food/what-you-need-know-about-food-allergies</t>
  </si>
  <si>
    <t xml:space="preserve">Type </t>
  </si>
  <si>
    <t xml:space="preserve">Length </t>
  </si>
  <si>
    <t xml:space="preserve">Size (bytes)</t>
  </si>
  <si>
    <t xml:space="preserve">Total (bytes)</t>
  </si>
  <si>
    <t xml:space="preserve">Total (KiB)</t>
  </si>
  <si>
    <t xml:space="preserve">Meal </t>
  </si>
  <si>
    <t xml:space="preserve">Order</t>
  </si>
  <si>
    <t xml:space="preserve">Id</t>
  </si>
  <si>
    <t xml:space="preserve">guid </t>
  </si>
  <si>
    <t xml:space="preserve">order id </t>
  </si>
  <si>
    <t xml:space="preserve">Description</t>
  </si>
  <si>
    <t xml:space="preserve">string</t>
  </si>
  <si>
    <t xml:space="preserve">user id </t>
  </si>
  <si>
    <t xml:space="preserve">KitchenId</t>
  </si>
  <si>
    <t xml:space="preserve">meal id </t>
  </si>
  <si>
    <t xml:space="preserve">Price</t>
  </si>
  <si>
    <t xml:space="preserve">float + currency</t>
  </si>
  <si>
    <t xml:space="preserve">time </t>
  </si>
  <si>
    <t xml:space="preserve">datetime </t>
  </si>
  <si>
    <t xml:space="preserve">Nutrition Info</t>
  </si>
  <si>
    <t xml:space="preserve">source</t>
  </si>
  <si>
    <t xml:space="preserve">byte </t>
  </si>
  <si>
    <t xml:space="preserve">Energy</t>
  </si>
  <si>
    <t xml:space="preserve">float + float</t>
  </si>
  <si>
    <t xml:space="preserve">promo id </t>
  </si>
  <si>
    <t xml:space="preserve">Protein</t>
  </si>
  <si>
    <t xml:space="preserve">type </t>
  </si>
  <si>
    <t xml:space="preserve">Fat</t>
  </si>
  <si>
    <t xml:space="preserve">state</t>
  </si>
  <si>
    <t xml:space="preserve">Saturated fat</t>
  </si>
  <si>
    <t xml:space="preserve">feedbackid</t>
  </si>
  <si>
    <t xml:space="preserve">Carbohydrate </t>
  </si>
  <si>
    <t xml:space="preserve">Feedback </t>
  </si>
  <si>
    <t xml:space="preserve">Sugar</t>
  </si>
  <si>
    <t xml:space="preserve">id </t>
  </si>
  <si>
    <t xml:space="preserve">guid</t>
  </si>
  <si>
    <t xml:space="preserve">Sodium</t>
  </si>
  <si>
    <t xml:space="preserve">order id</t>
  </si>
  <si>
    <t xml:space="preserve">Vitamins </t>
  </si>
  <si>
    <t xml:space="preserve">date</t>
  </si>
  <si>
    <t xml:space="preserve">datetime</t>
  </si>
  <si>
    <t xml:space="preserve">Ingridients</t>
  </si>
  <si>
    <t xml:space="preserve">rate </t>
  </si>
  <si>
    <t xml:space="preserve">byte</t>
  </si>
  <si>
    <t xml:space="preserve">Alergens</t>
  </si>
  <si>
    <t xml:space="preserve">List&lt;byte&gt;</t>
  </si>
  <si>
    <t xml:space="preserve">description</t>
  </si>
  <si>
    <t xml:space="preserve">Promo</t>
  </si>
  <si>
    <t xml:space="preserve">Catalog</t>
  </si>
  <si>
    <t xml:space="preserve">kitchen </t>
  </si>
  <si>
    <t xml:space="preserve">list of guid </t>
  </si>
  <si>
    <t xml:space="preserve">Meals </t>
  </si>
  <si>
    <t xml:space="preserve">meal</t>
  </si>
  <si>
    <t xml:space="preserve">meal type </t>
  </si>
  <si>
    <t xml:space="preserve">User </t>
  </si>
  <si>
    <t xml:space="preserve">meal list </t>
  </si>
  <si>
    <t xml:space="preserve">id</t>
  </si>
  <si>
    <t xml:space="preserve">date range</t>
  </si>
  <si>
    <t xml:space="preserve">Name </t>
  </si>
  <si>
    <t xml:space="preserve">string </t>
  </si>
  <si>
    <t xml:space="preserve">Login</t>
  </si>
  <si>
    <t xml:space="preserve">discount </t>
  </si>
  <si>
    <t xml:space="preserve">float</t>
  </si>
  <si>
    <t xml:space="preserve">Payment info</t>
  </si>
  <si>
    <t xml:space="preserve">rules </t>
  </si>
  <si>
    <t xml:space="preserve">list of rules </t>
  </si>
  <si>
    <t xml:space="preserve">int</t>
  </si>
  <si>
    <t xml:space="preserve">Preference </t>
  </si>
  <si>
    <t xml:space="preserve">preference</t>
  </si>
  <si>
    <t xml:space="preserve">#records per day</t>
  </si>
  <si>
    <t xml:space="preserve">#records per month</t>
  </si>
  <si>
    <t xml:space="preserve">size</t>
  </si>
  <si>
    <t xml:space="preserve">unit</t>
  </si>
  <si>
    <t xml:space="preserve">GiB/Month</t>
  </si>
  <si>
    <t xml:space="preserve">Instance size </t>
  </si>
  <si>
    <t xml:space="preserve">Now </t>
  </si>
  <si>
    <t xml:space="preserve">Size (KiB)</t>
  </si>
  <si>
    <t xml:space="preserve">Catalog </t>
  </si>
  <si>
    <t xml:space="preserve">Order </t>
  </si>
  <si>
    <t xml:space="preserve">Make Order Request</t>
  </si>
  <si>
    <t xml:space="preserve">Length</t>
  </si>
  <si>
    <t xml:space="preserve">Total (Bytes)</t>
  </si>
  <si>
    <t xml:space="preserve">#Requests</t>
  </si>
  <si>
    <t xml:space="preserve">Day</t>
  </si>
  <si>
    <t xml:space="preserve">Week</t>
  </si>
  <si>
    <t xml:space="preserve">Month</t>
  </si>
  <si>
    <t xml:space="preserve">user_guid</t>
  </si>
  <si>
    <t xml:space="preserve">MiB</t>
  </si>
  <si>
    <t xml:space="preserve">meal_guid</t>
  </si>
  <si>
    <t xml:space="preserve">kitchen_guid</t>
  </si>
  <si>
    <t xml:space="preserve">pos_guid</t>
  </si>
  <si>
    <t xml:space="preserve">notes</t>
  </si>
  <si>
    <t xml:space="preserve">http_header</t>
  </si>
  <si>
    <t xml:space="preserve">Review Order Request</t>
  </si>
  <si>
    <t xml:space="preserve">10% of users writes reviews</t>
  </si>
  <si>
    <t xml:space="preserve">image</t>
  </si>
  <si>
    <t xml:space="preserve">rating</t>
  </si>
  <si>
    <t xml:space="preserve">Order Feedback Request</t>
  </si>
  <si>
    <t xml:space="preserve">5% error rate</t>
  </si>
  <si>
    <t xml:space="preserve">fridge_guid</t>
  </si>
  <si>
    <t xml:space="preserve">Accept Order</t>
  </si>
  <si>
    <t xml:space="preserve">order_guid</t>
  </si>
  <si>
    <t xml:space="preserve">Size</t>
  </si>
  <si>
    <t xml:space="preserve">GiB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</si>
</sst>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"/>
    <numFmt numFmtId="167" formatCode="0.00"/>
    <numFmt numFmtId="168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747720</xdr:colOff>
      <xdr:row>0</xdr:row>
      <xdr:rowOff>0</xdr:rowOff>
    </xdr:from>
    <xdr:to>
      <xdr:col>18</xdr:col>
      <xdr:colOff>329760</xdr:colOff>
      <xdr:row>23</xdr:row>
      <xdr:rowOff>113400</xdr:rowOff>
    </xdr:to>
    <xdr:pic>
      <xdr:nvPicPr>
        <xdr:cNvPr id="0" name="Picture 1" descr="Nutritional Label Template Excel Lovely Nutrition Label Template Word in  2020 | Nutrition facts label, Nutrition labels, Nutrition facts"/>
        <xdr:cNvPicPr/>
      </xdr:nvPicPr>
      <xdr:blipFill>
        <a:blip r:embed="rId1"/>
        <a:stretch/>
      </xdr:blipFill>
      <xdr:spPr>
        <a:xfrm>
          <a:off x="13965120" y="0"/>
          <a:ext cx="4898160" cy="4144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15.57"/>
    <col collapsed="false" customWidth="true" hidden="false" outlineLevel="0" max="3" min="3" style="0" width="17.57"/>
    <col collapsed="false" customWidth="true" hidden="false" outlineLevel="0" max="4" min="4" style="0" width="12.43"/>
    <col collapsed="false" customWidth="true" hidden="false" outlineLevel="0" max="5" min="5" style="0" width="16.23"/>
    <col collapsed="false" customWidth="true" hidden="false" outlineLevel="0" max="6" min="6" style="0" width="18.94"/>
    <col collapsed="false" customWidth="true" hidden="false" outlineLevel="0" max="7" min="7" style="0" width="13.83"/>
    <col collapsed="false" customWidth="true" hidden="false" outlineLevel="0" max="8" min="8" style="0" width="11.33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</row>
    <row r="3" customFormat="false" ht="13.8" hidden="false" customHeight="false" outlineLevel="0" collapsed="false">
      <c r="A3" s="3" t="s">
        <v>7</v>
      </c>
      <c r="B3" s="4"/>
      <c r="C3" s="4"/>
      <c r="D3" s="4"/>
      <c r="E3" s="5" t="n">
        <f aca="false">SUM(E4:E19)</f>
        <v>6200</v>
      </c>
      <c r="F3" s="6" t="n">
        <f aca="false">(E3+E20+E23+K3+K13)/1024</f>
        <v>138.439453125</v>
      </c>
      <c r="G3" s="3" t="s">
        <v>8</v>
      </c>
      <c r="H3" s="4"/>
      <c r="I3" s="4"/>
      <c r="J3" s="4"/>
      <c r="K3" s="5" t="n">
        <f aca="false">SUM(K4:K12)</f>
        <v>139</v>
      </c>
    </row>
    <row r="4" customFormat="false" ht="13.8" hidden="false" customHeight="false" outlineLevel="0" collapsed="false">
      <c r="A4" s="0" t="s">
        <v>9</v>
      </c>
      <c r="B4" s="0" t="s">
        <v>10</v>
      </c>
      <c r="C4" s="0" t="n">
        <v>1</v>
      </c>
      <c r="D4" s="0" t="n">
        <v>16</v>
      </c>
      <c r="E4" s="0" t="n">
        <f aca="false">D4*C4</f>
        <v>16</v>
      </c>
      <c r="F4" s="6"/>
      <c r="G4" s="0" t="s">
        <v>11</v>
      </c>
      <c r="H4" s="0" t="s">
        <v>10</v>
      </c>
      <c r="I4" s="0" t="n">
        <v>1</v>
      </c>
      <c r="J4" s="0" t="n">
        <v>16</v>
      </c>
      <c r="K4" s="0" t="n">
        <f aca="false">J4*I4</f>
        <v>16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n">
        <v>500</v>
      </c>
      <c r="D5" s="0" t="n">
        <v>4</v>
      </c>
      <c r="E5" s="0" t="n">
        <f aca="false">D5*C5</f>
        <v>2000</v>
      </c>
      <c r="F5" s="6"/>
      <c r="G5" s="0" t="s">
        <v>14</v>
      </c>
      <c r="H5" s="0" t="s">
        <v>10</v>
      </c>
      <c r="I5" s="0" t="n">
        <v>1</v>
      </c>
      <c r="J5" s="0" t="n">
        <v>16</v>
      </c>
      <c r="K5" s="0" t="n">
        <f aca="false">J5*I5</f>
        <v>16</v>
      </c>
    </row>
    <row r="6" customFormat="false" ht="13.8" hidden="false" customHeight="false" outlineLevel="0" collapsed="false">
      <c r="A6" s="0" t="s">
        <v>15</v>
      </c>
      <c r="B6" s="0" t="s">
        <v>10</v>
      </c>
      <c r="C6" s="0" t="n">
        <v>1</v>
      </c>
      <c r="D6" s="0" t="n">
        <v>16</v>
      </c>
      <c r="E6" s="0" t="n">
        <f aca="false">D6*C6</f>
        <v>16</v>
      </c>
      <c r="F6" s="6"/>
      <c r="G6" s="0" t="s">
        <v>16</v>
      </c>
      <c r="H6" s="0" t="s">
        <v>10</v>
      </c>
      <c r="I6" s="0" t="n">
        <v>3</v>
      </c>
      <c r="J6" s="0" t="n">
        <v>16</v>
      </c>
      <c r="K6" s="0" t="n">
        <f aca="false">J6*I6</f>
        <v>48</v>
      </c>
    </row>
    <row r="7" customFormat="false" ht="13.8" hidden="false" customHeight="false" outlineLevel="0" collapsed="false">
      <c r="A7" s="0" t="s">
        <v>17</v>
      </c>
      <c r="B7" s="0" t="s">
        <v>18</v>
      </c>
      <c r="C7" s="0" t="n">
        <v>1</v>
      </c>
      <c r="D7" s="0" t="n">
        <v>8</v>
      </c>
      <c r="E7" s="0" t="n">
        <f aca="false">D7*C7</f>
        <v>8</v>
      </c>
      <c r="F7" s="6"/>
      <c r="G7" s="0" t="s">
        <v>19</v>
      </c>
      <c r="H7" s="0" t="s">
        <v>20</v>
      </c>
      <c r="I7" s="0" t="n">
        <v>1</v>
      </c>
      <c r="J7" s="0" t="n">
        <v>8</v>
      </c>
      <c r="K7" s="0" t="n">
        <f aca="false">J7*I7</f>
        <v>8</v>
      </c>
    </row>
    <row r="8" customFormat="false" ht="13.8" hidden="false" customHeight="false" outlineLevel="0" collapsed="false">
      <c r="A8" s="7" t="s">
        <v>21</v>
      </c>
      <c r="E8" s="0" t="n">
        <f aca="false">D8*C8</f>
        <v>0</v>
      </c>
      <c r="F8" s="6"/>
      <c r="G8" s="0" t="s">
        <v>22</v>
      </c>
      <c r="H8" s="0" t="s">
        <v>23</v>
      </c>
      <c r="I8" s="0" t="n">
        <v>1</v>
      </c>
      <c r="J8" s="0" t="n">
        <v>1</v>
      </c>
      <c r="K8" s="0" t="n">
        <f aca="false">J8*I8</f>
        <v>1</v>
      </c>
    </row>
    <row r="9" customFormat="false" ht="13.8" hidden="false" customHeight="false" outlineLevel="0" collapsed="false">
      <c r="A9" s="0" t="s">
        <v>24</v>
      </c>
      <c r="B9" s="0" t="s">
        <v>25</v>
      </c>
      <c r="C9" s="0" t="n">
        <v>2</v>
      </c>
      <c r="D9" s="0" t="n">
        <v>4</v>
      </c>
      <c r="E9" s="0" t="n">
        <f aca="false">D9*C9</f>
        <v>8</v>
      </c>
      <c r="F9" s="6"/>
      <c r="G9" s="0" t="s">
        <v>26</v>
      </c>
      <c r="H9" s="0" t="s">
        <v>10</v>
      </c>
      <c r="I9" s="0" t="n">
        <v>2</v>
      </c>
      <c r="J9" s="0" t="n">
        <v>16</v>
      </c>
      <c r="K9" s="0" t="n">
        <f aca="false">J9*I9</f>
        <v>32</v>
      </c>
    </row>
    <row r="10" customFormat="false" ht="13.8" hidden="false" customHeight="false" outlineLevel="0" collapsed="false">
      <c r="A10" s="0" t="s">
        <v>27</v>
      </c>
      <c r="B10" s="0" t="s">
        <v>25</v>
      </c>
      <c r="C10" s="0" t="n">
        <v>2</v>
      </c>
      <c r="D10" s="0" t="n">
        <v>4</v>
      </c>
      <c r="E10" s="0" t="n">
        <f aca="false">D10*C10</f>
        <v>8</v>
      </c>
      <c r="F10" s="6"/>
      <c r="G10" s="0" t="s">
        <v>28</v>
      </c>
      <c r="H10" s="0" t="s">
        <v>23</v>
      </c>
      <c r="I10" s="0" t="n">
        <v>1</v>
      </c>
      <c r="J10" s="0" t="n">
        <v>1</v>
      </c>
      <c r="K10" s="0" t="n">
        <f aca="false">J10*I10</f>
        <v>1</v>
      </c>
    </row>
    <row r="11" customFormat="false" ht="13.8" hidden="false" customHeight="false" outlineLevel="0" collapsed="false">
      <c r="A11" s="0" t="s">
        <v>29</v>
      </c>
      <c r="B11" s="0" t="s">
        <v>25</v>
      </c>
      <c r="C11" s="0" t="n">
        <v>2</v>
      </c>
      <c r="D11" s="0" t="n">
        <v>4</v>
      </c>
      <c r="E11" s="0" t="n">
        <f aca="false">D11*C11</f>
        <v>8</v>
      </c>
      <c r="F11" s="6"/>
      <c r="G11" s="0" t="s">
        <v>30</v>
      </c>
      <c r="H11" s="0" t="s">
        <v>23</v>
      </c>
      <c r="I11" s="0" t="n">
        <v>1</v>
      </c>
      <c r="J11" s="0" t="n">
        <v>1</v>
      </c>
      <c r="K11" s="0" t="n">
        <f aca="false">J11*I11</f>
        <v>1</v>
      </c>
    </row>
    <row r="12" customFormat="false" ht="13.8" hidden="false" customHeight="false" outlineLevel="0" collapsed="false">
      <c r="A12" s="0" t="s">
        <v>31</v>
      </c>
      <c r="B12" s="0" t="s">
        <v>25</v>
      </c>
      <c r="C12" s="0" t="n">
        <v>2</v>
      </c>
      <c r="D12" s="0" t="n">
        <v>4</v>
      </c>
      <c r="E12" s="0" t="n">
        <f aca="false">D12*C12</f>
        <v>8</v>
      </c>
      <c r="F12" s="6"/>
      <c r="G12" s="0" t="s">
        <v>32</v>
      </c>
      <c r="H12" s="0" t="s">
        <v>10</v>
      </c>
      <c r="I12" s="0" t="n">
        <v>1</v>
      </c>
      <c r="J12" s="0" t="n">
        <v>16</v>
      </c>
      <c r="K12" s="0" t="n">
        <f aca="false">J12*I12</f>
        <v>16</v>
      </c>
    </row>
    <row r="13" customFormat="false" ht="13.8" hidden="false" customHeight="false" outlineLevel="0" collapsed="false">
      <c r="A13" s="0" t="s">
        <v>33</v>
      </c>
      <c r="B13" s="0" t="s">
        <v>25</v>
      </c>
      <c r="C13" s="0" t="n">
        <v>2</v>
      </c>
      <c r="D13" s="0" t="n">
        <v>4</v>
      </c>
      <c r="E13" s="0" t="n">
        <f aca="false">D13*C13</f>
        <v>8</v>
      </c>
      <c r="F13" s="6"/>
      <c r="G13" s="3" t="s">
        <v>34</v>
      </c>
      <c r="H13" s="4"/>
      <c r="I13" s="4"/>
      <c r="J13" s="4"/>
      <c r="K13" s="5" t="n">
        <f aca="false">SUM(K14:K18)</f>
        <v>4043</v>
      </c>
    </row>
    <row r="14" customFormat="false" ht="13.8" hidden="false" customHeight="false" outlineLevel="0" collapsed="false">
      <c r="A14" s="0" t="s">
        <v>35</v>
      </c>
      <c r="B14" s="0" t="s">
        <v>25</v>
      </c>
      <c r="C14" s="0" t="n">
        <v>2</v>
      </c>
      <c r="D14" s="0" t="n">
        <v>4</v>
      </c>
      <c r="E14" s="0" t="n">
        <f aca="false">D14*C14</f>
        <v>8</v>
      </c>
      <c r="F14" s="6"/>
      <c r="G14" s="0" t="s">
        <v>36</v>
      </c>
      <c r="H14" s="0" t="s">
        <v>37</v>
      </c>
      <c r="I14" s="0" t="n">
        <v>1</v>
      </c>
      <c r="J14" s="0" t="n">
        <v>16</v>
      </c>
      <c r="K14" s="0" t="n">
        <f aca="false">J14*I14</f>
        <v>16</v>
      </c>
    </row>
    <row r="15" customFormat="false" ht="13.8" hidden="false" customHeight="false" outlineLevel="0" collapsed="false">
      <c r="A15" s="0" t="s">
        <v>38</v>
      </c>
      <c r="B15" s="0" t="s">
        <v>25</v>
      </c>
      <c r="C15" s="0" t="n">
        <v>2</v>
      </c>
      <c r="D15" s="0" t="n">
        <v>4</v>
      </c>
      <c r="E15" s="0" t="n">
        <f aca="false">D15*C15</f>
        <v>8</v>
      </c>
      <c r="F15" s="6"/>
      <c r="G15" s="0" t="s">
        <v>39</v>
      </c>
      <c r="H15" s="0" t="s">
        <v>37</v>
      </c>
      <c r="I15" s="0" t="n">
        <v>1</v>
      </c>
      <c r="J15" s="0" t="n">
        <v>16</v>
      </c>
      <c r="K15" s="0" t="n">
        <f aca="false">J15*I15</f>
        <v>16</v>
      </c>
    </row>
    <row r="16" customFormat="false" ht="13.8" hidden="false" customHeight="false" outlineLevel="0" collapsed="false">
      <c r="A16" s="0" t="s">
        <v>40</v>
      </c>
      <c r="B16" s="0" t="s">
        <v>25</v>
      </c>
      <c r="C16" s="0" t="n">
        <v>20</v>
      </c>
      <c r="D16" s="0" t="n">
        <v>4</v>
      </c>
      <c r="E16" s="0" t="n">
        <f aca="false">D16*C16</f>
        <v>80</v>
      </c>
      <c r="F16" s="6"/>
      <c r="G16" s="0" t="s">
        <v>41</v>
      </c>
      <c r="H16" s="0" t="s">
        <v>42</v>
      </c>
      <c r="I16" s="0" t="n">
        <v>1</v>
      </c>
      <c r="J16" s="0" t="n">
        <v>8</v>
      </c>
      <c r="K16" s="0" t="n">
        <f aca="false">J16*I16</f>
        <v>8</v>
      </c>
    </row>
    <row r="17" customFormat="false" ht="13.8" hidden="false" customHeight="false" outlineLevel="0" collapsed="false">
      <c r="A17" s="0" t="s">
        <v>43</v>
      </c>
      <c r="B17" s="0" t="s">
        <v>13</v>
      </c>
      <c r="C17" s="0" t="n">
        <v>1000</v>
      </c>
      <c r="D17" s="0" t="n">
        <v>4</v>
      </c>
      <c r="E17" s="0" t="n">
        <f aca="false">D17*C17</f>
        <v>4000</v>
      </c>
      <c r="F17" s="6"/>
      <c r="G17" s="0" t="s">
        <v>44</v>
      </c>
      <c r="H17" s="0" t="s">
        <v>45</v>
      </c>
      <c r="I17" s="0" t="n">
        <v>3</v>
      </c>
      <c r="J17" s="0" t="n">
        <v>1</v>
      </c>
      <c r="K17" s="0" t="n">
        <f aca="false">J17*I17</f>
        <v>3</v>
      </c>
    </row>
    <row r="18" customFormat="false" ht="13.8" hidden="false" customHeight="false" outlineLevel="0" collapsed="false">
      <c r="A18" s="0" t="s">
        <v>46</v>
      </c>
      <c r="B18" s="0" t="s">
        <v>47</v>
      </c>
      <c r="C18" s="0" t="n">
        <v>8</v>
      </c>
      <c r="D18" s="0" t="n">
        <v>1</v>
      </c>
      <c r="E18" s="0" t="n">
        <f aca="false">D18*C18</f>
        <v>8</v>
      </c>
      <c r="F18" s="6"/>
      <c r="G18" s="0" t="s">
        <v>48</v>
      </c>
      <c r="H18" s="0" t="s">
        <v>13</v>
      </c>
      <c r="I18" s="0" t="n">
        <v>1000</v>
      </c>
      <c r="J18" s="0" t="n">
        <v>4</v>
      </c>
      <c r="K18" s="0" t="n">
        <f aca="false">J18*I18</f>
        <v>4000</v>
      </c>
    </row>
    <row r="19" customFormat="false" ht="13.8" hidden="false" customHeight="false" outlineLevel="0" collapsed="false">
      <c r="A19" s="0" t="s">
        <v>2</v>
      </c>
      <c r="B19" s="0" t="s">
        <v>10</v>
      </c>
      <c r="C19" s="0" t="n">
        <v>1</v>
      </c>
      <c r="D19" s="0" t="n">
        <v>16</v>
      </c>
      <c r="E19" s="0" t="n">
        <f aca="false">D19*C19</f>
        <v>16</v>
      </c>
      <c r="F19" s="6"/>
      <c r="G19" s="3" t="s">
        <v>49</v>
      </c>
      <c r="H19" s="4"/>
      <c r="I19" s="4"/>
      <c r="J19" s="4"/>
      <c r="K19" s="5" t="e">
        <f aca="false">SUM(K19:K27)</f>
        <v>#VALUE!</v>
      </c>
    </row>
    <row r="20" customFormat="false" ht="13.8" hidden="false" customHeight="false" outlineLevel="0" collapsed="false">
      <c r="A20" s="3" t="s">
        <v>50</v>
      </c>
      <c r="B20" s="4"/>
      <c r="C20" s="4"/>
      <c r="D20" s="4"/>
      <c r="E20" s="5" t="n">
        <f aca="false">SUM(E21:E22)</f>
        <v>124016</v>
      </c>
      <c r="F20" s="6"/>
      <c r="G20" s="0" t="s">
        <v>36</v>
      </c>
      <c r="H20" s="0" t="s">
        <v>10</v>
      </c>
      <c r="I20" s="0" t="n">
        <v>1</v>
      </c>
      <c r="J20" s="0" t="n">
        <v>16</v>
      </c>
      <c r="K20" s="0" t="n">
        <f aca="false">J20*I20</f>
        <v>16</v>
      </c>
    </row>
    <row r="21" customFormat="false" ht="13.8" hidden="false" customHeight="false" outlineLevel="0" collapsed="false">
      <c r="A21" s="0" t="s">
        <v>15</v>
      </c>
      <c r="B21" s="0" t="s">
        <v>37</v>
      </c>
      <c r="C21" s="0" t="n">
        <v>1</v>
      </c>
      <c r="D21" s="0" t="n">
        <v>16</v>
      </c>
      <c r="E21" s="0" t="n">
        <f aca="false">D21*C21</f>
        <v>16</v>
      </c>
      <c r="F21" s="6"/>
      <c r="G21" s="0" t="s">
        <v>51</v>
      </c>
      <c r="H21" s="0" t="s">
        <v>52</v>
      </c>
      <c r="I21" s="0" t="n">
        <v>1</v>
      </c>
      <c r="J21" s="0" t="n">
        <v>16</v>
      </c>
      <c r="K21" s="0" t="n">
        <f aca="false">J21*I21</f>
        <v>16</v>
      </c>
    </row>
    <row r="22" customFormat="false" ht="13.8" hidden="false" customHeight="false" outlineLevel="0" collapsed="false">
      <c r="A22" s="0" t="s">
        <v>53</v>
      </c>
      <c r="B22" s="0" t="s">
        <v>54</v>
      </c>
      <c r="C22" s="0" t="n">
        <v>20</v>
      </c>
      <c r="D22" s="0" t="n">
        <f aca="false">E3</f>
        <v>6200</v>
      </c>
      <c r="E22" s="0" t="n">
        <f aca="false">D22*C22</f>
        <v>124000</v>
      </c>
      <c r="F22" s="6"/>
      <c r="G22" s="0" t="s">
        <v>55</v>
      </c>
      <c r="H22" s="0" t="s">
        <v>52</v>
      </c>
      <c r="I22" s="0" t="n">
        <v>1</v>
      </c>
      <c r="J22" s="0" t="n">
        <v>16</v>
      </c>
      <c r="K22" s="0" t="n">
        <f aca="false">J22*I22</f>
        <v>16</v>
      </c>
    </row>
    <row r="23" customFormat="false" ht="13.8" hidden="false" customHeight="false" outlineLevel="0" collapsed="false">
      <c r="A23" s="3" t="s">
        <v>56</v>
      </c>
      <c r="B23" s="4"/>
      <c r="C23" s="4"/>
      <c r="D23" s="4"/>
      <c r="E23" s="5" t="n">
        <f aca="false">SUM(E24:E29)</f>
        <v>7364</v>
      </c>
      <c r="F23" s="6"/>
      <c r="G23" s="0" t="s">
        <v>57</v>
      </c>
      <c r="H23" s="0" t="s">
        <v>52</v>
      </c>
      <c r="I23" s="0" t="n">
        <v>3</v>
      </c>
      <c r="J23" s="0" t="n">
        <v>16</v>
      </c>
      <c r="K23" s="0" t="n">
        <f aca="false">J23*I23</f>
        <v>48</v>
      </c>
    </row>
    <row r="24" customFormat="false" ht="13.8" hidden="false" customHeight="false" outlineLevel="0" collapsed="false">
      <c r="A24" s="0" t="s">
        <v>58</v>
      </c>
      <c r="B24" s="0" t="s">
        <v>37</v>
      </c>
      <c r="C24" s="0" t="n">
        <v>1</v>
      </c>
      <c r="D24" s="0" t="n">
        <v>16</v>
      </c>
      <c r="E24" s="0" t="n">
        <f aca="false">D24*C24</f>
        <v>16</v>
      </c>
      <c r="G24" s="0" t="s">
        <v>59</v>
      </c>
      <c r="H24" s="0" t="s">
        <v>42</v>
      </c>
      <c r="I24" s="0" t="n">
        <v>2</v>
      </c>
      <c r="J24" s="0" t="n">
        <v>16</v>
      </c>
      <c r="K24" s="0" t="n">
        <f aca="false">J24*I24</f>
        <v>32</v>
      </c>
    </row>
    <row r="25" customFormat="false" ht="13.8" hidden="false" customHeight="false" outlineLevel="0" collapsed="false">
      <c r="A25" s="0" t="s">
        <v>60</v>
      </c>
      <c r="B25" s="0" t="s">
        <v>13</v>
      </c>
      <c r="C25" s="0" t="n">
        <v>200</v>
      </c>
      <c r="D25" s="0" t="n">
        <v>4</v>
      </c>
      <c r="E25" s="0" t="n">
        <f aca="false">D25*C25</f>
        <v>800</v>
      </c>
      <c r="F25" s="6"/>
      <c r="G25" s="0" t="s">
        <v>48</v>
      </c>
      <c r="H25" s="0" t="s">
        <v>61</v>
      </c>
      <c r="I25" s="0" t="n">
        <v>1000</v>
      </c>
      <c r="J25" s="0" t="n">
        <v>4</v>
      </c>
      <c r="K25" s="0" t="n">
        <f aca="false">J25*I25</f>
        <v>4000</v>
      </c>
    </row>
    <row r="26" customFormat="false" ht="13.8" hidden="false" customHeight="false" outlineLevel="0" collapsed="false">
      <c r="A26" s="0" t="s">
        <v>62</v>
      </c>
      <c r="B26" s="0" t="s">
        <v>13</v>
      </c>
      <c r="C26" s="0" t="n">
        <v>100</v>
      </c>
      <c r="D26" s="0" t="n">
        <v>4</v>
      </c>
      <c r="E26" s="0" t="n">
        <f aca="false">D26*C26</f>
        <v>400</v>
      </c>
      <c r="G26" s="0" t="s">
        <v>63</v>
      </c>
      <c r="H26" s="0" t="s">
        <v>64</v>
      </c>
      <c r="I26" s="0" t="n">
        <v>4</v>
      </c>
      <c r="J26" s="0" t="n">
        <v>8</v>
      </c>
      <c r="K26" s="0" t="n">
        <f aca="false">J26*I26</f>
        <v>32</v>
      </c>
    </row>
    <row r="27" customFormat="false" ht="13.8" hidden="false" customHeight="false" outlineLevel="0" collapsed="false">
      <c r="A27" s="0" t="s">
        <v>65</v>
      </c>
      <c r="B27" s="0" t="s">
        <v>65</v>
      </c>
      <c r="C27" s="0" t="n">
        <v>1</v>
      </c>
      <c r="D27" s="0" t="n">
        <v>1024</v>
      </c>
      <c r="E27" s="0" t="n">
        <f aca="false">D27*C27</f>
        <v>1024</v>
      </c>
      <c r="G27" s="0" t="s">
        <v>66</v>
      </c>
      <c r="H27" s="0" t="s">
        <v>67</v>
      </c>
      <c r="I27" s="0" t="n">
        <v>2</v>
      </c>
      <c r="J27" s="0" t="n">
        <v>16</v>
      </c>
      <c r="K27" s="0" t="n">
        <f aca="false">J27*I27</f>
        <v>32</v>
      </c>
    </row>
    <row r="28" customFormat="false" ht="13.8" hidden="false" customHeight="false" outlineLevel="0" collapsed="false">
      <c r="A28" s="0" t="s">
        <v>2</v>
      </c>
      <c r="B28" s="0" t="s">
        <v>68</v>
      </c>
      <c r="C28" s="0" t="n">
        <v>1</v>
      </c>
      <c r="D28" s="0" t="n">
        <v>4</v>
      </c>
      <c r="E28" s="0" t="n">
        <f aca="false">D28*C28</f>
        <v>4</v>
      </c>
    </row>
    <row r="29" customFormat="false" ht="13.8" hidden="false" customHeight="false" outlineLevel="0" collapsed="false">
      <c r="A29" s="0" t="s">
        <v>69</v>
      </c>
      <c r="B29" s="0" t="s">
        <v>70</v>
      </c>
      <c r="C29" s="0" t="n">
        <v>5</v>
      </c>
      <c r="D29" s="0" t="n">
        <v>1024</v>
      </c>
      <c r="E29" s="0" t="n">
        <f aca="false">D29*C29</f>
        <v>5120</v>
      </c>
    </row>
    <row r="30" customFormat="false" ht="13.8" hidden="false" customHeight="false" outlineLevel="0" collapsed="false"/>
    <row r="31" customFormat="false" ht="13.8" hidden="false" customHeight="false" outlineLevel="0" collapsed="false">
      <c r="E31" s="8" t="s">
        <v>71</v>
      </c>
      <c r="F31" s="9" t="s">
        <v>72</v>
      </c>
      <c r="G31" s="9" t="s">
        <v>73</v>
      </c>
      <c r="H31" s="9" t="s">
        <v>74</v>
      </c>
    </row>
    <row r="32" customFormat="false" ht="14.2" hidden="false" customHeight="false" outlineLevel="0" collapsed="false">
      <c r="E32" s="0" t="n">
        <v>500</v>
      </c>
      <c r="F32" s="10" t="n">
        <f aca="false">30*E32</f>
        <v>15000</v>
      </c>
      <c r="G32" s="11" t="n">
        <f aca="false">F3* F32/(1024*1024)</f>
        <v>1.98039226233959</v>
      </c>
      <c r="H32" s="12" t="s">
        <v>75</v>
      </c>
    </row>
    <row r="33" customFormat="false" ht="14.2" hidden="false" customHeight="false" outlineLevel="0" collapsed="false">
      <c r="E33" s="13" t="n">
        <v>1000</v>
      </c>
      <c r="F33" s="14" t="n">
        <f aca="false">30*E33</f>
        <v>30000</v>
      </c>
      <c r="G33" s="15" t="n">
        <f aca="false">F3* F33/(1024*1024)</f>
        <v>3.96078452467918</v>
      </c>
      <c r="H33" s="16" t="s">
        <v>75</v>
      </c>
    </row>
    <row r="34" customFormat="false" ht="14.2" hidden="false" customHeight="false" outlineLevel="0" collapsed="false">
      <c r="E34" s="0" t="n">
        <v>5000</v>
      </c>
      <c r="F34" s="10" t="n">
        <f aca="false">30*E34</f>
        <v>150000</v>
      </c>
      <c r="G34" s="11" t="n">
        <f aca="false">$F$3* F34/(1024*1024)</f>
        <v>19.8039226233959</v>
      </c>
      <c r="H34" s="12" t="s">
        <v>75</v>
      </c>
    </row>
    <row r="35" customFormat="false" ht="14.2" hidden="false" customHeight="false" outlineLevel="0" collapsed="false">
      <c r="E35" s="0" t="n">
        <v>10000</v>
      </c>
      <c r="F35" s="10" t="n">
        <f aca="false">30*E35</f>
        <v>300000</v>
      </c>
      <c r="G35" s="11" t="n">
        <f aca="false">$F$3* F35/(1024*1024)</f>
        <v>39.6078452467918</v>
      </c>
      <c r="H35" s="12" t="s">
        <v>75</v>
      </c>
    </row>
    <row r="36" customFormat="false" ht="13.8" hidden="false" customHeight="false" outlineLevel="0" collapsed="false"/>
    <row r="44" customFormat="false" ht="15" hidden="false" customHeight="false" outlineLevel="0" collapsed="false">
      <c r="G44" s="17"/>
    </row>
    <row r="51" customFormat="false" ht="15" hidden="false" customHeight="false" outlineLevel="0" collapsed="false">
      <c r="G51" s="17" t="e">
        <f aca="false">K19/1024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4.43"/>
    <col collapsed="false" customWidth="true" hidden="false" outlineLevel="0" max="4" min="4" style="0" width="13.28"/>
    <col collapsed="false" customWidth="true" hidden="false" outlineLevel="0" max="5" min="5" style="0" width="16.43"/>
    <col collapsed="false" customWidth="true" hidden="false" outlineLevel="0" max="6" min="6" style="0" width="12.57"/>
    <col collapsed="false" customWidth="true" hidden="false" outlineLevel="0" max="7" min="7" style="0" width="13.71"/>
  </cols>
  <sheetData>
    <row r="2" customFormat="false" ht="15" hidden="false" customHeight="false" outlineLevel="0" collapsed="false">
      <c r="C2" s="0" t="s">
        <v>76</v>
      </c>
      <c r="D2" s="0" t="s">
        <v>77</v>
      </c>
      <c r="E2" s="0" t="s">
        <v>78</v>
      </c>
    </row>
    <row r="3" customFormat="false" ht="15" hidden="false" customHeight="false" outlineLevel="0" collapsed="false">
      <c r="B3" s="0" t="s">
        <v>7</v>
      </c>
      <c r="C3" s="6" t="n">
        <f aca="false">DataTypes!$F$3</f>
        <v>138.439453125</v>
      </c>
      <c r="D3" s="0" t="n">
        <v>15</v>
      </c>
      <c r="E3" s="18" t="n">
        <f aca="false">D3*C3</f>
        <v>2076.591796875</v>
      </c>
      <c r="G3" s="6"/>
    </row>
    <row r="4" customFormat="false" ht="15" hidden="false" customHeight="false" outlineLevel="0" collapsed="false">
      <c r="B4" s="0" t="s">
        <v>79</v>
      </c>
      <c r="C4" s="6" t="n">
        <f aca="false">DataTypes!$F$21</f>
        <v>0</v>
      </c>
      <c r="D4" s="0" t="n">
        <v>1</v>
      </c>
      <c r="E4" s="18" t="n">
        <f aca="false">D4*C4</f>
        <v>0</v>
      </c>
      <c r="G4" s="6"/>
    </row>
    <row r="5" customFormat="false" ht="15" hidden="false" customHeight="false" outlineLevel="0" collapsed="false">
      <c r="B5" s="0" t="s">
        <v>56</v>
      </c>
      <c r="C5" s="6" t="n">
        <f aca="false">DataTypes!$F$25</f>
        <v>0</v>
      </c>
      <c r="D5" s="0" t="n">
        <v>300</v>
      </c>
      <c r="E5" s="18" t="n">
        <f aca="false">D5*C5</f>
        <v>0</v>
      </c>
      <c r="G5" s="6"/>
    </row>
    <row r="6" customFormat="false" ht="15" hidden="false" customHeight="false" outlineLevel="0" collapsed="false">
      <c r="B6" s="0" t="s">
        <v>80</v>
      </c>
      <c r="C6" s="18" t="str">
        <f aca="false">DataTypes!$H$33</f>
        <v>GiB/Month</v>
      </c>
      <c r="D6" s="0" t="n">
        <f aca="false">D5*2.1</f>
        <v>630</v>
      </c>
      <c r="E6" s="18" t="e">
        <f aca="false">D6*C6</f>
        <v>#VALUE!</v>
      </c>
      <c r="G6" s="6"/>
    </row>
    <row r="7" customFormat="false" ht="15" hidden="false" customHeight="false" outlineLevel="0" collapsed="false">
      <c r="B7" s="0" t="s">
        <v>34</v>
      </c>
      <c r="C7" s="18" t="n">
        <f aca="false">DataTypes!$G$44</f>
        <v>0</v>
      </c>
      <c r="D7" s="0" t="n">
        <f aca="false">D5*0.4+D6*0.1</f>
        <v>183</v>
      </c>
      <c r="E7" s="18" t="n">
        <f aca="false">D7*C7</f>
        <v>0</v>
      </c>
      <c r="G7" s="6"/>
    </row>
    <row r="8" customFormat="false" ht="15" hidden="false" customHeight="false" outlineLevel="0" collapsed="false">
      <c r="B8" s="0" t="s">
        <v>49</v>
      </c>
      <c r="C8" s="17" t="e">
        <f aca="false">DataTypes!$G$51</f>
        <v>#VALUE!</v>
      </c>
      <c r="D8" s="0" t="n">
        <v>4</v>
      </c>
      <c r="E8" s="18" t="e">
        <f aca="false">D8*C8</f>
        <v>#VALUE!</v>
      </c>
      <c r="G8" s="6"/>
    </row>
    <row r="9" customFormat="false" ht="15" hidden="false" customHeight="false" outlineLevel="0" collapsed="false">
      <c r="E9" s="18" t="e">
        <f aca="false">SUM(E3:E8)</f>
        <v>#VALUE!</v>
      </c>
    </row>
    <row r="11" customFormat="false" ht="15" hidden="false" customHeight="false" outlineLevel="0" collapsed="false">
      <c r="B11" s="0" t="s">
        <v>7</v>
      </c>
      <c r="C11" s="6" t="n">
        <f aca="false">DataTypes!$F$3</f>
        <v>138.439453125</v>
      </c>
      <c r="D11" s="0" t="n">
        <v>20</v>
      </c>
      <c r="E11" s="6" t="n">
        <f aca="false">D11*C11</f>
        <v>2768.7890625</v>
      </c>
    </row>
    <row r="12" customFormat="false" ht="15" hidden="false" customHeight="false" outlineLevel="0" collapsed="false">
      <c r="B12" s="0" t="s">
        <v>79</v>
      </c>
      <c r="C12" s="6" t="n">
        <f aca="false">DataTypes!$F$21</f>
        <v>0</v>
      </c>
      <c r="D12" s="0" t="n">
        <v>2</v>
      </c>
      <c r="E12" s="6" t="n">
        <f aca="false">D12*C12</f>
        <v>0</v>
      </c>
    </row>
    <row r="13" customFormat="false" ht="15" hidden="false" customHeight="false" outlineLevel="0" collapsed="false">
      <c r="B13" s="0" t="s">
        <v>56</v>
      </c>
      <c r="C13" s="6" t="n">
        <f aca="false">DataTypes!$F$25</f>
        <v>0</v>
      </c>
      <c r="D13" s="0" t="n">
        <v>700</v>
      </c>
      <c r="E13" s="6" t="n">
        <f aca="false">D13*C13</f>
        <v>0</v>
      </c>
    </row>
    <row r="14" customFormat="false" ht="15" hidden="false" customHeight="false" outlineLevel="0" collapsed="false">
      <c r="B14" s="0" t="s">
        <v>80</v>
      </c>
      <c r="C14" s="18" t="str">
        <f aca="false">DataTypes!$H$33</f>
        <v>GiB/Month</v>
      </c>
      <c r="D14" s="0" t="n">
        <f aca="false">D13*2.1</f>
        <v>1470</v>
      </c>
      <c r="E14" s="6" t="e">
        <f aca="false">D14*C14</f>
        <v>#VALUE!</v>
      </c>
    </row>
    <row r="15" customFormat="false" ht="15" hidden="false" customHeight="false" outlineLevel="0" collapsed="false">
      <c r="B15" s="0" t="s">
        <v>34</v>
      </c>
      <c r="C15" s="18" t="n">
        <f aca="false">DataTypes!$G$44</f>
        <v>0</v>
      </c>
      <c r="D15" s="0" t="n">
        <f aca="false">D13*0.4+D14*0.1</f>
        <v>427</v>
      </c>
      <c r="E15" s="6" t="n">
        <f aca="false">D15*C15</f>
        <v>0</v>
      </c>
    </row>
    <row r="16" customFormat="false" ht="15" hidden="false" customHeight="false" outlineLevel="0" collapsed="false">
      <c r="B16" s="0" t="s">
        <v>49</v>
      </c>
      <c r="C16" s="17" t="e">
        <f aca="false">DataTypes!$G$51</f>
        <v>#VALUE!</v>
      </c>
      <c r="D16" s="0" t="n">
        <v>6</v>
      </c>
      <c r="E16" s="6" t="e">
        <f aca="false">D16*C16</f>
        <v>#VALUE!</v>
      </c>
    </row>
    <row r="19" customFormat="false" ht="15" hidden="false" customHeight="false" outlineLevel="0" collapsed="false">
      <c r="B19" s="0" t="s">
        <v>7</v>
      </c>
      <c r="C19" s="6" t="n">
        <f aca="false">DataTypes!$F$3</f>
        <v>138.439453125</v>
      </c>
      <c r="D19" s="0" t="n">
        <v>20</v>
      </c>
      <c r="E19" s="6" t="n">
        <f aca="false">D19*C19</f>
        <v>2768.7890625</v>
      </c>
    </row>
    <row r="20" customFormat="false" ht="15" hidden="false" customHeight="false" outlineLevel="0" collapsed="false">
      <c r="B20" s="0" t="s">
        <v>79</v>
      </c>
      <c r="C20" s="6" t="n">
        <f aca="false">DataTypes!$F$21</f>
        <v>0</v>
      </c>
      <c r="D20" s="0" t="n">
        <v>2</v>
      </c>
      <c r="E20" s="6" t="n">
        <f aca="false">D20*C20</f>
        <v>0</v>
      </c>
    </row>
    <row r="21" customFormat="false" ht="15" hidden="false" customHeight="false" outlineLevel="0" collapsed="false">
      <c r="B21" s="0" t="s">
        <v>56</v>
      </c>
      <c r="C21" s="6" t="n">
        <f aca="false">DataTypes!$F$25</f>
        <v>0</v>
      </c>
      <c r="D21" s="0" t="n">
        <v>500</v>
      </c>
      <c r="E21" s="6" t="n">
        <f aca="false">D21*C21</f>
        <v>0</v>
      </c>
    </row>
    <row r="22" customFormat="false" ht="15" hidden="false" customHeight="false" outlineLevel="0" collapsed="false">
      <c r="B22" s="0" t="s">
        <v>80</v>
      </c>
      <c r="C22" s="18" t="str">
        <f aca="false">DataTypes!$H$33</f>
        <v>GiB/Month</v>
      </c>
      <c r="D22" s="0" t="n">
        <f aca="false">D21*3.2</f>
        <v>1600</v>
      </c>
      <c r="E22" s="6" t="e">
        <f aca="false">D22*C22</f>
        <v>#VALUE!</v>
      </c>
    </row>
    <row r="23" customFormat="false" ht="15" hidden="false" customHeight="false" outlineLevel="0" collapsed="false">
      <c r="B23" s="0" t="s">
        <v>34</v>
      </c>
      <c r="C23" s="18" t="n">
        <f aca="false">DataTypes!$G$44</f>
        <v>0</v>
      </c>
      <c r="D23" s="0" t="n">
        <f aca="false">D21*0.4+D22*0.1</f>
        <v>360</v>
      </c>
      <c r="E23" s="6" t="n">
        <f aca="false">D23*C23</f>
        <v>0</v>
      </c>
    </row>
    <row r="24" customFormat="false" ht="15" hidden="false" customHeight="false" outlineLevel="0" collapsed="false">
      <c r="B24" s="0" t="s">
        <v>49</v>
      </c>
      <c r="C24" s="17" t="e">
        <f aca="false">DataTypes!$G$51</f>
        <v>#VALUE!</v>
      </c>
      <c r="D24" s="0" t="n">
        <v>6</v>
      </c>
      <c r="E24" s="6" t="e">
        <f aca="false">D24*C24</f>
        <v>#VALUE!</v>
      </c>
    </row>
    <row r="25" customFormat="false" ht="15" hidden="false" customHeight="false" outlineLevel="0" collapsed="false">
      <c r="E25" s="6" t="e">
        <f aca="false">SUM(E19:E24)</f>
        <v>#VALUE!</v>
      </c>
    </row>
    <row r="27" customFormat="false" ht="15" hidden="false" customHeight="false" outlineLevel="0" collapsed="false">
      <c r="B27" s="0" t="s">
        <v>7</v>
      </c>
      <c r="C27" s="6" t="n">
        <f aca="false">DataTypes!$F$3</f>
        <v>138.439453125</v>
      </c>
      <c r="D27" s="0" t="n">
        <v>20</v>
      </c>
      <c r="E27" s="6" t="n">
        <f aca="false">D27*C27</f>
        <v>2768.7890625</v>
      </c>
    </row>
    <row r="28" customFormat="false" ht="15" hidden="false" customHeight="false" outlineLevel="0" collapsed="false">
      <c r="B28" s="0" t="s">
        <v>79</v>
      </c>
      <c r="C28" s="6" t="n">
        <f aca="false">DataTypes!$F$21</f>
        <v>0</v>
      </c>
      <c r="D28" s="0" t="n">
        <v>2</v>
      </c>
      <c r="E28" s="6" t="n">
        <f aca="false">D28*C28</f>
        <v>0</v>
      </c>
    </row>
    <row r="29" customFormat="false" ht="15" hidden="false" customHeight="false" outlineLevel="0" collapsed="false">
      <c r="B29" s="0" t="s">
        <v>56</v>
      </c>
      <c r="C29" s="6" t="n">
        <f aca="false">DataTypes!$F$25</f>
        <v>0</v>
      </c>
      <c r="D29" s="0" t="n">
        <v>1500</v>
      </c>
      <c r="E29" s="6" t="n">
        <f aca="false">D29*C29</f>
        <v>0</v>
      </c>
    </row>
    <row r="30" customFormat="false" ht="15" hidden="false" customHeight="false" outlineLevel="0" collapsed="false">
      <c r="B30" s="0" t="s">
        <v>80</v>
      </c>
      <c r="C30" s="18" t="str">
        <f aca="false">DataTypes!$H$33</f>
        <v>GiB/Month</v>
      </c>
      <c r="D30" s="0" t="n">
        <f aca="false">D29*3.2</f>
        <v>4800</v>
      </c>
      <c r="E30" s="6" t="e">
        <f aca="false">D30*C30</f>
        <v>#VALUE!</v>
      </c>
    </row>
    <row r="31" customFormat="false" ht="15" hidden="false" customHeight="false" outlineLevel="0" collapsed="false">
      <c r="B31" s="0" t="s">
        <v>34</v>
      </c>
      <c r="C31" s="18" t="n">
        <f aca="false">DataTypes!$G$44</f>
        <v>0</v>
      </c>
      <c r="D31" s="0" t="n">
        <f aca="false">D29*0.4+D30*0.1</f>
        <v>1080</v>
      </c>
      <c r="E31" s="6" t="n">
        <f aca="false">D31*C31</f>
        <v>0</v>
      </c>
    </row>
    <row r="32" customFormat="false" ht="15" hidden="false" customHeight="false" outlineLevel="0" collapsed="false">
      <c r="B32" s="0" t="s">
        <v>49</v>
      </c>
      <c r="C32" s="17" t="e">
        <f aca="false">DataTypes!$G$51</f>
        <v>#VALUE!</v>
      </c>
      <c r="D32" s="0" t="n">
        <v>6</v>
      </c>
      <c r="E32" s="6" t="e">
        <f aca="false">D32*C32</f>
        <v>#VALUE!</v>
      </c>
    </row>
    <row r="33" customFormat="false" ht="15" hidden="false" customHeight="false" outlineLevel="0" collapsed="false">
      <c r="E33" s="6" t="e">
        <f aca="false">SUM(E27:E32)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7" activeCellId="0" sqref="I2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3" min="3" style="0" width="22.57"/>
    <col collapsed="false" customWidth="true" hidden="false" outlineLevel="0" max="4" min="4" style="0" width="20.85"/>
    <col collapsed="false" customWidth="true" hidden="false" outlineLevel="0" max="5" min="5" style="0" width="11.36"/>
    <col collapsed="false" customWidth="true" hidden="false" outlineLevel="0" max="6" min="6" style="0" width="11.39"/>
    <col collapsed="false" customWidth="true" hidden="false" outlineLevel="0" max="7" min="7" style="0" width="12"/>
    <col collapsed="false" customWidth="true" hidden="false" outlineLevel="0" max="8" min="8" style="0" width="8.11"/>
    <col collapsed="false" customWidth="true" hidden="false" outlineLevel="0" max="9" min="9" style="0" width="10.02"/>
    <col collapsed="false" customWidth="true" hidden="false" outlineLevel="0" max="10" min="10" style="0" width="10.12"/>
    <col collapsed="false" customWidth="true" hidden="false" outlineLevel="0" max="11" min="11" style="0" width="4.4"/>
    <col collapsed="false" customWidth="true" hidden="false" outlineLevel="0" max="12" min="12" style="0" width="14.43"/>
    <col collapsed="false" customWidth="true" hidden="false" outlineLevel="0" max="13" min="13" style="0" width="15.57"/>
    <col collapsed="false" customWidth="true" hidden="false" outlineLevel="0" max="14" min="14" style="0" width="13.28"/>
    <col collapsed="false" customWidth="true" hidden="false" outlineLevel="0" max="15" min="15" style="0" width="4.7"/>
    <col collapsed="false" customWidth="true" hidden="false" outlineLevel="0" max="16" min="16" style="0" width="12"/>
    <col collapsed="false" customWidth="true" hidden="false" outlineLevel="0" max="17" min="17" style="0" width="4.14"/>
  </cols>
  <sheetData>
    <row r="1" customFormat="false" ht="13.8" hidden="false" customHeight="false" outlineLevel="0" collapsed="false">
      <c r="A1" s="3" t="s">
        <v>81</v>
      </c>
      <c r="B1" s="19" t="s">
        <v>82</v>
      </c>
      <c r="C1" s="19" t="s">
        <v>4</v>
      </c>
      <c r="D1" s="19" t="s">
        <v>83</v>
      </c>
      <c r="E1" s="19" t="s">
        <v>6</v>
      </c>
      <c r="F1" s="20"/>
      <c r="G1" s="21" t="s">
        <v>84</v>
      </c>
      <c r="H1" s="21" t="s">
        <v>85</v>
      </c>
      <c r="I1" s="21" t="s">
        <v>86</v>
      </c>
      <c r="J1" s="21" t="s">
        <v>87</v>
      </c>
      <c r="K1" s="22"/>
    </row>
    <row r="2" customFormat="false" ht="13.8" hidden="false" customHeight="false" outlineLevel="0" collapsed="false">
      <c r="A2" s="23" t="s">
        <v>88</v>
      </c>
      <c r="B2" s="24" t="n">
        <v>1</v>
      </c>
      <c r="C2" s="24" t="n">
        <v>16</v>
      </c>
      <c r="D2" s="24" t="n">
        <f aca="false">SUM(C2:C7)</f>
        <v>2664</v>
      </c>
      <c r="E2" s="25" t="n">
        <f aca="false">D2/1024</f>
        <v>2.6015625</v>
      </c>
      <c r="G2" s="0" t="n">
        <v>500</v>
      </c>
      <c r="H2" s="18" t="n">
        <f aca="false">$E$2*G2/1024</f>
        <v>1.27029418945313</v>
      </c>
      <c r="I2" s="18" t="n">
        <f aca="false">H2*7</f>
        <v>8.89205932617188</v>
      </c>
      <c r="J2" s="18" t="n">
        <f aca="false">I2*4</f>
        <v>35.5682373046875</v>
      </c>
      <c r="K2" s="1" t="s">
        <v>89</v>
      </c>
    </row>
    <row r="3" customFormat="false" ht="13.8" hidden="false" customHeight="false" outlineLevel="0" collapsed="false">
      <c r="A3" s="23" t="s">
        <v>90</v>
      </c>
      <c r="B3" s="24" t="n">
        <v>1</v>
      </c>
      <c r="C3" s="24" t="n">
        <v>16</v>
      </c>
      <c r="D3" s="24"/>
      <c r="E3" s="25"/>
      <c r="G3" s="13" t="n">
        <v>1000</v>
      </c>
      <c r="H3" s="26" t="n">
        <f aca="false">$E$2*G3/1024</f>
        <v>2.54058837890625</v>
      </c>
      <c r="I3" s="26" t="n">
        <f aca="false">H3*7</f>
        <v>17.7841186523438</v>
      </c>
      <c r="J3" s="26" t="n">
        <f aca="false">I3*4</f>
        <v>71.136474609375</v>
      </c>
      <c r="K3" s="27" t="s">
        <v>89</v>
      </c>
    </row>
    <row r="4" customFormat="false" ht="13.8" hidden="false" customHeight="false" outlineLevel="0" collapsed="false">
      <c r="A4" s="23" t="s">
        <v>91</v>
      </c>
      <c r="B4" s="24" t="n">
        <v>1</v>
      </c>
      <c r="C4" s="24" t="n">
        <v>16</v>
      </c>
      <c r="D4" s="24"/>
      <c r="E4" s="25"/>
      <c r="G4" s="28" t="n">
        <v>5000</v>
      </c>
      <c r="H4" s="29" t="n">
        <f aca="false">$E$2*G4/1024</f>
        <v>12.7029418945313</v>
      </c>
      <c r="I4" s="29" t="n">
        <f aca="false">H4*7</f>
        <v>88.9205932617188</v>
      </c>
      <c r="J4" s="29" t="n">
        <f aca="false">I4*4</f>
        <v>355.682373046875</v>
      </c>
      <c r="K4" s="1" t="s">
        <v>89</v>
      </c>
    </row>
    <row r="5" customFormat="false" ht="13.8" hidden="false" customHeight="false" outlineLevel="0" collapsed="false">
      <c r="A5" s="23" t="s">
        <v>92</v>
      </c>
      <c r="C5" s="24" t="n">
        <v>16</v>
      </c>
      <c r="D5" s="24"/>
      <c r="E5" s="25"/>
      <c r="G5" s="0" t="n">
        <v>10000</v>
      </c>
      <c r="H5" s="18" t="n">
        <f aca="false">$E$2*G5/1024</f>
        <v>25.4058837890625</v>
      </c>
      <c r="I5" s="18" t="n">
        <f aca="false">H5*7</f>
        <v>177.841186523438</v>
      </c>
      <c r="J5" s="18" t="n">
        <f aca="false">I5*4</f>
        <v>711.36474609375</v>
      </c>
      <c r="K5" s="1" t="s">
        <v>89</v>
      </c>
    </row>
    <row r="6" customFormat="false" ht="13.8" hidden="false" customHeight="false" outlineLevel="0" collapsed="false">
      <c r="A6" s="23" t="s">
        <v>93</v>
      </c>
      <c r="B6" s="24" t="n">
        <v>500</v>
      </c>
      <c r="C6" s="24" t="n">
        <f aca="false">B6*4</f>
        <v>2000</v>
      </c>
      <c r="D6" s="24"/>
      <c r="E6" s="25"/>
      <c r="J6" s="18"/>
    </row>
    <row r="7" customFormat="false" ht="13.8" hidden="false" customHeight="false" outlineLevel="0" collapsed="false">
      <c r="A7" s="23" t="s">
        <v>94</v>
      </c>
      <c r="B7" s="24" t="n">
        <v>300</v>
      </c>
      <c r="C7" s="24" t="n">
        <f aca="false">B7*2</f>
        <v>600</v>
      </c>
      <c r="D7" s="24"/>
      <c r="E7" s="25"/>
      <c r="J7" s="18"/>
    </row>
    <row r="8" customFormat="false" ht="13.8" hidden="false" customHeight="false" outlineLevel="0" collapsed="false">
      <c r="A8" s="3" t="s">
        <v>95</v>
      </c>
      <c r="B8" s="4"/>
      <c r="C8" s="4"/>
      <c r="D8" s="4"/>
      <c r="E8" s="5"/>
      <c r="G8" s="0" t="s">
        <v>96</v>
      </c>
      <c r="J8" s="18"/>
    </row>
    <row r="9" customFormat="false" ht="13.8" hidden="false" customHeight="false" outlineLevel="0" collapsed="false">
      <c r="A9" s="23" t="s">
        <v>93</v>
      </c>
      <c r="B9" s="24" t="n">
        <v>500</v>
      </c>
      <c r="C9" s="24" t="n">
        <f aca="false">B9*4</f>
        <v>2000</v>
      </c>
      <c r="D9" s="24" t="n">
        <f aca="false">SUM(C9:C12)</f>
        <v>4196905</v>
      </c>
      <c r="E9" s="25" t="n">
        <f aca="false">D9/1024</f>
        <v>4098.5400390625</v>
      </c>
      <c r="G9" s="0" t="n">
        <f aca="false">$G$2*0.1</f>
        <v>50</v>
      </c>
      <c r="H9" s="18" t="n">
        <f aca="false">$E$9*G9/1024</f>
        <v>200.124025344849</v>
      </c>
      <c r="I9" s="18" t="n">
        <f aca="false">H9*7</f>
        <v>1400.86817741394</v>
      </c>
      <c r="J9" s="18" t="n">
        <f aca="false">I9*4</f>
        <v>5603.47270965576</v>
      </c>
      <c r="K9" s="1" t="s">
        <v>89</v>
      </c>
      <c r="L9" s="30"/>
    </row>
    <row r="10" customFormat="false" ht="13.8" hidden="false" customHeight="false" outlineLevel="0" collapsed="false">
      <c r="A10" s="23" t="s">
        <v>97</v>
      </c>
      <c r="B10" s="24" t="n">
        <v>1</v>
      </c>
      <c r="C10" s="24" t="n">
        <f aca="false">B10*4*1024*1024</f>
        <v>4194304</v>
      </c>
      <c r="D10" s="24"/>
      <c r="E10" s="25"/>
      <c r="G10" s="13" t="n">
        <f aca="false">$G$3*0.1</f>
        <v>100</v>
      </c>
      <c r="H10" s="26" t="n">
        <f aca="false">$E$9*G10/1024</f>
        <v>400.248050689697</v>
      </c>
      <c r="I10" s="26" t="n">
        <f aca="false">H10*7</f>
        <v>2801.73635482788</v>
      </c>
      <c r="J10" s="26" t="n">
        <f aca="false">I10*4</f>
        <v>11206.9454193115</v>
      </c>
      <c r="K10" s="27" t="s">
        <v>89</v>
      </c>
    </row>
    <row r="11" customFormat="false" ht="13.8" hidden="false" customHeight="false" outlineLevel="0" collapsed="false">
      <c r="A11" s="23" t="s">
        <v>98</v>
      </c>
      <c r="B11" s="24" t="n">
        <v>1</v>
      </c>
      <c r="C11" s="24" t="n">
        <v>1</v>
      </c>
      <c r="D11" s="24"/>
      <c r="E11" s="25"/>
      <c r="G11" s="0" t="n">
        <f aca="false">$G$4*0.1</f>
        <v>500</v>
      </c>
      <c r="H11" s="18" t="n">
        <f aca="false">$E$9*G11/1024</f>
        <v>2001.24025344849</v>
      </c>
      <c r="I11" s="18" t="n">
        <f aca="false">H11*7</f>
        <v>14008.6817741394</v>
      </c>
      <c r="J11" s="18" t="n">
        <f aca="false">I11*4</f>
        <v>56034.7270965576</v>
      </c>
      <c r="K11" s="1" t="s">
        <v>89</v>
      </c>
    </row>
    <row r="12" customFormat="false" ht="13.8" hidden="false" customHeight="false" outlineLevel="0" collapsed="false">
      <c r="A12" s="23" t="s">
        <v>94</v>
      </c>
      <c r="B12" s="24" t="n">
        <v>300</v>
      </c>
      <c r="C12" s="24" t="n">
        <f aca="false">B12*2</f>
        <v>600</v>
      </c>
      <c r="D12" s="24"/>
      <c r="E12" s="25"/>
      <c r="G12" s="0" t="n">
        <f aca="false">$G$5*0.1</f>
        <v>1000</v>
      </c>
      <c r="H12" s="18" t="n">
        <f aca="false">$E$9*G12/1024</f>
        <v>4002.48050689697</v>
      </c>
      <c r="I12" s="18" t="n">
        <f aca="false">H12*7</f>
        <v>28017.3635482788</v>
      </c>
      <c r="J12" s="18" t="n">
        <f aca="false">I12*4</f>
        <v>112069.454193115</v>
      </c>
      <c r="K12" s="1" t="s">
        <v>89</v>
      </c>
    </row>
    <row r="13" customFormat="false" ht="13.8" hidden="false" customHeight="false" outlineLevel="0" collapsed="false">
      <c r="A13" s="3" t="s">
        <v>99</v>
      </c>
      <c r="B13" s="4"/>
      <c r="C13" s="4"/>
      <c r="D13" s="4"/>
      <c r="E13" s="5"/>
      <c r="G13" s="0" t="s">
        <v>100</v>
      </c>
      <c r="I13" s="18"/>
      <c r="J13" s="18"/>
    </row>
    <row r="14" customFormat="false" ht="13.8" hidden="false" customHeight="false" outlineLevel="0" collapsed="false">
      <c r="A14" s="23" t="s">
        <v>93</v>
      </c>
      <c r="B14" s="24" t="n">
        <v>500</v>
      </c>
      <c r="C14" s="24" t="n">
        <f aca="false">B14*4</f>
        <v>2000</v>
      </c>
      <c r="D14" s="24" t="n">
        <f aca="false">SUM(C14:C18)</f>
        <v>4196926</v>
      </c>
      <c r="E14" s="25" t="n">
        <f aca="false">D14/1024</f>
        <v>4098.560546875</v>
      </c>
      <c r="G14" s="0" t="n">
        <f aca="false">$G$2*0.05</f>
        <v>25</v>
      </c>
      <c r="H14" s="18" t="n">
        <f aca="false">$E$14*G14/1024</f>
        <v>100.06251335144</v>
      </c>
      <c r="I14" s="18" t="n">
        <f aca="false">H14*7</f>
        <v>700.437593460083</v>
      </c>
      <c r="J14" s="18" t="n">
        <f aca="false">I14*4</f>
        <v>2801.75037384033</v>
      </c>
      <c r="K14" s="1" t="s">
        <v>89</v>
      </c>
    </row>
    <row r="15" customFormat="false" ht="13.8" hidden="false" customHeight="false" outlineLevel="0" collapsed="false">
      <c r="A15" s="23" t="s">
        <v>97</v>
      </c>
      <c r="B15" s="24" t="n">
        <v>1</v>
      </c>
      <c r="C15" s="24" t="n">
        <f aca="false">B15*4*1024*1024</f>
        <v>4194304</v>
      </c>
      <c r="D15" s="24"/>
      <c r="E15" s="25"/>
      <c r="G15" s="13" t="n">
        <f aca="false">G3*0.05</f>
        <v>50</v>
      </c>
      <c r="H15" s="26" t="n">
        <f aca="false">$E$14*G15/1024</f>
        <v>200.125026702881</v>
      </c>
      <c r="I15" s="26" t="n">
        <f aca="false">H15*7</f>
        <v>1400.87518692017</v>
      </c>
      <c r="J15" s="26" t="n">
        <f aca="false">I15*4</f>
        <v>5603.50074768066</v>
      </c>
      <c r="K15" s="27" t="s">
        <v>89</v>
      </c>
    </row>
    <row r="16" customFormat="false" ht="13.8" hidden="false" customHeight="false" outlineLevel="0" collapsed="false">
      <c r="A16" s="23" t="s">
        <v>92</v>
      </c>
      <c r="B16" s="24" t="n">
        <v>1</v>
      </c>
      <c r="C16" s="24" t="n">
        <v>16</v>
      </c>
      <c r="D16" s="24"/>
      <c r="E16" s="25"/>
      <c r="G16" s="0" t="n">
        <f aca="false">G4*0.05</f>
        <v>250</v>
      </c>
      <c r="H16" s="18" t="n">
        <f aca="false">$E$14*G16/1024</f>
        <v>1000.6251335144</v>
      </c>
      <c r="I16" s="18" t="n">
        <f aca="false">H16*7</f>
        <v>7004.37593460083</v>
      </c>
      <c r="J16" s="18" t="n">
        <f aca="false">I16*4</f>
        <v>28017.5037384033</v>
      </c>
      <c r="K16" s="1" t="s">
        <v>89</v>
      </c>
    </row>
    <row r="17" customFormat="false" ht="13.8" hidden="false" customHeight="false" outlineLevel="0" collapsed="false">
      <c r="A17" s="23" t="s">
        <v>101</v>
      </c>
      <c r="B17" s="24" t="n">
        <v>1</v>
      </c>
      <c r="C17" s="24" t="n">
        <v>6</v>
      </c>
      <c r="D17" s="24"/>
      <c r="E17" s="25"/>
      <c r="G17" s="0" t="n">
        <f aca="false">G5*0.05</f>
        <v>500</v>
      </c>
      <c r="H17" s="18" t="n">
        <f aca="false">$E$14*G17/1024</f>
        <v>2001.25026702881</v>
      </c>
      <c r="I17" s="18" t="n">
        <f aca="false">H17*7</f>
        <v>14008.7518692017</v>
      </c>
      <c r="J17" s="18" t="n">
        <f aca="false">I17*4</f>
        <v>56035.0074768066</v>
      </c>
      <c r="K17" s="1" t="s">
        <v>89</v>
      </c>
    </row>
    <row r="18" customFormat="false" ht="13.8" hidden="false" customHeight="false" outlineLevel="0" collapsed="false">
      <c r="A18" s="23" t="s">
        <v>94</v>
      </c>
      <c r="B18" s="24" t="n">
        <v>300</v>
      </c>
      <c r="C18" s="24" t="n">
        <f aca="false">B18*2</f>
        <v>600</v>
      </c>
      <c r="D18" s="24"/>
      <c r="E18" s="25"/>
      <c r="I18" s="18"/>
      <c r="J18" s="18"/>
    </row>
    <row r="19" customFormat="false" ht="13.8" hidden="false" customHeight="false" outlineLevel="0" collapsed="false">
      <c r="A19" s="3" t="s">
        <v>102</v>
      </c>
      <c r="B19" s="4"/>
      <c r="C19" s="4"/>
      <c r="D19" s="4"/>
      <c r="E19" s="5"/>
      <c r="H19" s="18"/>
      <c r="I19" s="18"/>
      <c r="J19" s="18"/>
    </row>
    <row r="20" customFormat="false" ht="13.8" hidden="false" customHeight="false" outlineLevel="0" collapsed="false">
      <c r="A20" s="23" t="s">
        <v>91</v>
      </c>
      <c r="B20" s="24" t="n">
        <v>1</v>
      </c>
      <c r="C20" s="24" t="n">
        <v>16</v>
      </c>
      <c r="D20" s="24" t="n">
        <f aca="false">SUM(C20:C22)</f>
        <v>632</v>
      </c>
      <c r="E20" s="25" t="n">
        <f aca="false">D20/1024</f>
        <v>0.6171875</v>
      </c>
      <c r="G20" s="0" t="n">
        <v>500</v>
      </c>
      <c r="H20" s="18" t="n">
        <f aca="false">$E$20*G20/1024</f>
        <v>0.301361083984375</v>
      </c>
      <c r="I20" s="18" t="n">
        <f aca="false">H20*7</f>
        <v>2.10952758789062</v>
      </c>
      <c r="J20" s="18" t="n">
        <f aca="false">I20*4</f>
        <v>8.4381103515625</v>
      </c>
      <c r="K20" s="1" t="s">
        <v>89</v>
      </c>
    </row>
    <row r="21" customFormat="false" ht="13.8" hidden="false" customHeight="false" outlineLevel="0" collapsed="false">
      <c r="A21" s="23" t="s">
        <v>103</v>
      </c>
      <c r="B21" s="24" t="n">
        <v>1</v>
      </c>
      <c r="C21" s="24" t="n">
        <v>16</v>
      </c>
      <c r="D21" s="24"/>
      <c r="E21" s="25"/>
      <c r="G21" s="13" t="n">
        <v>1000</v>
      </c>
      <c r="H21" s="26" t="n">
        <f aca="false">$E$20*G21/1024</f>
        <v>0.60272216796875</v>
      </c>
      <c r="I21" s="26" t="n">
        <f aca="false">H21*7</f>
        <v>4.21905517578125</v>
      </c>
      <c r="J21" s="26" t="n">
        <f aca="false">I21*4</f>
        <v>16.876220703125</v>
      </c>
      <c r="K21" s="27" t="s">
        <v>89</v>
      </c>
    </row>
    <row r="22" customFormat="false" ht="13.8" hidden="false" customHeight="false" outlineLevel="0" collapsed="false">
      <c r="A22" s="31" t="s">
        <v>94</v>
      </c>
      <c r="B22" s="32" t="n">
        <v>300</v>
      </c>
      <c r="C22" s="32" t="n">
        <f aca="false">B22*2</f>
        <v>600</v>
      </c>
      <c r="D22" s="32"/>
      <c r="E22" s="33"/>
      <c r="G22" s="0" t="n">
        <v>5000</v>
      </c>
      <c r="H22" s="18" t="n">
        <f aca="false">$E$20*G22/1024</f>
        <v>3.01361083984375</v>
      </c>
      <c r="I22" s="18" t="n">
        <f aca="false">H22*7</f>
        <v>21.0952758789062</v>
      </c>
      <c r="J22" s="18" t="n">
        <f aca="false">I22*4</f>
        <v>84.381103515625</v>
      </c>
      <c r="K22" s="1" t="s">
        <v>89</v>
      </c>
    </row>
    <row r="23" customFormat="false" ht="13.8" hidden="false" customHeight="false" outlineLevel="0" collapsed="false">
      <c r="G23" s="0" t="n">
        <v>10000</v>
      </c>
      <c r="H23" s="18" t="n">
        <f aca="false">$E$20*G23/1024</f>
        <v>6.0272216796875</v>
      </c>
      <c r="I23" s="18" t="n">
        <f aca="false">H23*7</f>
        <v>42.1905517578125</v>
      </c>
      <c r="J23" s="18" t="n">
        <f aca="false">I23*4</f>
        <v>168.76220703125</v>
      </c>
      <c r="K23" s="1" t="s">
        <v>89</v>
      </c>
    </row>
    <row r="25" customFormat="false" ht="13.8" hidden="false" customHeight="false" outlineLevel="0" collapsed="false">
      <c r="F25" s="1" t="s">
        <v>84</v>
      </c>
      <c r="G25" s="21" t="s">
        <v>85</v>
      </c>
      <c r="H25" s="21" t="s">
        <v>86</v>
      </c>
      <c r="I25" s="21" t="s">
        <v>87</v>
      </c>
      <c r="J25" s="34"/>
    </row>
    <row r="26" customFormat="false" ht="13.8" hidden="false" customHeight="false" outlineLevel="0" collapsed="false">
      <c r="F26" s="0" t="n">
        <v>500</v>
      </c>
      <c r="G26" s="18" t="n">
        <f aca="false">(H2+H9+H14+H20)/1024</f>
        <v>0.294685736298561</v>
      </c>
      <c r="H26" s="18" t="n">
        <f aca="false">(I2+I9+I14+I20)/1024</f>
        <v>2.06280015408993</v>
      </c>
      <c r="I26" s="18" t="n">
        <f aca="false">(J2+J9+J14+J20)/1024</f>
        <v>8.25120061635971</v>
      </c>
      <c r="J26" s="35"/>
      <c r="K26" s="36"/>
    </row>
    <row r="27" customFormat="false" ht="13.8" hidden="false" customHeight="false" outlineLevel="0" collapsed="false">
      <c r="F27" s="13" t="n">
        <v>1000</v>
      </c>
      <c r="G27" s="26" t="n">
        <f aca="false">(H3+H10+H15+H21)/1024</f>
        <v>0.589371472597122</v>
      </c>
      <c r="H27" s="26" t="n">
        <f aca="false">(I3+I10+I15+I21)/1024</f>
        <v>4.12560030817986</v>
      </c>
      <c r="I27" s="26" t="n">
        <f aca="false">(J3+J10+J15+J21)/1024</f>
        <v>16.5024012327194</v>
      </c>
      <c r="J27" s="35"/>
      <c r="K27" s="36"/>
    </row>
    <row r="28" customFormat="false" ht="13.8" hidden="false" customHeight="false" outlineLevel="0" collapsed="false">
      <c r="F28" s="0" t="n">
        <v>5000</v>
      </c>
      <c r="G28" s="29" t="n">
        <f aca="false">(H4+H11+H16+H22)/1024</f>
        <v>2.94685736298561</v>
      </c>
      <c r="H28" s="29" t="n">
        <f aca="false">(I4+I11+I16+I22)/1024</f>
        <v>20.6280015408993</v>
      </c>
      <c r="I28" s="29" t="n">
        <f aca="false">(J4+J11+J16+J22)/1024</f>
        <v>82.5120061635971</v>
      </c>
      <c r="J28" s="35"/>
      <c r="K28" s="28"/>
    </row>
    <row r="29" customFormat="false" ht="13.8" hidden="false" customHeight="false" outlineLevel="0" collapsed="false">
      <c r="F29" s="0" t="n">
        <v>10000</v>
      </c>
      <c r="G29" s="18" t="n">
        <f aca="false">(H5+H12+H17+H23)/1024</f>
        <v>5.89371472597122</v>
      </c>
      <c r="H29" s="18" t="n">
        <f aca="false">(I5+I12+I17+I23)/1024</f>
        <v>41.2560030817986</v>
      </c>
      <c r="I29" s="18" t="n">
        <f aca="false">(J5+J12+J17+J23)/1024</f>
        <v>165.024012327194</v>
      </c>
      <c r="J29" s="35"/>
    </row>
    <row r="30" customFormat="false" ht="13.8" hidden="false" customHeight="false" outlineLevel="0" collapsed="false">
      <c r="F30" s="0" t="s">
        <v>104</v>
      </c>
      <c r="G30" s="37" t="s">
        <v>89</v>
      </c>
      <c r="H30" s="37" t="s">
        <v>89</v>
      </c>
      <c r="I30" s="37" t="s">
        <v>105</v>
      </c>
      <c r="J30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2020-11-22T10:28:37Z</dcterms:created>
  <dc:creator>Andrei Gordienkov</dc:creator>
  <dc:description/>
  <dc:language>en-US</dc:language>
  <cp:lastModifiedBy/>
  <dcterms:modified xsi:type="dcterms:W3CDTF">2020-11-27T20:51:51Z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