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arol\Documents\GitHub\COVID-Tweet-Sentiment\Map\data\"/>
    </mc:Choice>
  </mc:AlternateContent>
  <xr:revisionPtr revIDLastSave="0" documentId="13_ncr:1_{ECD8B444-167A-42FB-BD03-45A7BC4F28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" i="1" l="1"/>
  <c r="I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G35" i="1"/>
  <c r="I34" i="1"/>
  <c r="H34" i="1"/>
  <c r="G34" i="1"/>
  <c r="I33" i="1"/>
  <c r="H33" i="1"/>
  <c r="G33" i="1"/>
  <c r="I32" i="1"/>
  <c r="G32" i="1"/>
  <c r="I31" i="1"/>
  <c r="H31" i="1"/>
  <c r="G31" i="1"/>
  <c r="I30" i="1"/>
  <c r="G30" i="1"/>
  <c r="I29" i="1"/>
  <c r="H29" i="1"/>
  <c r="G29" i="1"/>
  <c r="I28" i="1"/>
  <c r="G28" i="1"/>
  <c r="I27" i="1"/>
  <c r="G27" i="1"/>
  <c r="I26" i="1"/>
  <c r="H26" i="1"/>
  <c r="G26" i="1"/>
  <c r="I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H53" i="1" s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9" authorId="0" shapeId="0" xr:uid="{00000000-0006-0000-0000-000002000000}">
      <text>
        <r>
          <rPr>
            <sz val="10"/>
            <color rgb="FF000000"/>
            <rFont val="Arial"/>
            <scheme val="minor"/>
          </rPr>
          <t>Daniel
	-Daniel Lee</t>
        </r>
      </text>
    </comment>
    <comment ref="A26" authorId="0" shapeId="0" xr:uid="{00000000-0006-0000-0000-000001000000}">
      <text>
        <r>
          <rPr>
            <sz val="10"/>
            <color rgb="FF000000"/>
            <rFont val="Arial"/>
            <scheme val="minor"/>
          </rPr>
          <t>Daniel
	-Daniel Lee</t>
        </r>
      </text>
    </comment>
  </commentList>
</comments>
</file>

<file path=xl/sharedStrings.xml><?xml version="1.0" encoding="utf-8"?>
<sst xmlns="http://schemas.openxmlformats.org/spreadsheetml/2006/main" count="60" uniqueCount="60">
  <si>
    <t>State</t>
  </si>
  <si>
    <t>Happy</t>
  </si>
  <si>
    <t>Angry</t>
  </si>
  <si>
    <t>Surprise</t>
  </si>
  <si>
    <t>Sad</t>
  </si>
  <si>
    <t>Fear</t>
  </si>
  <si>
    <t>Total %</t>
  </si>
  <si>
    <t># of Tweets Analyzed</t>
  </si>
  <si>
    <t>Dominant Emotion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</si>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</sst>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3"/>
  <sheetViews>
    <sheetView tabSelected="1" workbookViewId="0">
      <pane ySplit="1" topLeftCell="A38" activePane="bottomLeft" state="frozen"/>
      <selection pane="bottomLeft" activeCell="G52" sqref="G52"/>
    </sheetView>
  </sheetViews>
  <sheetFormatPr defaultColWidth="12.6328125" defaultRowHeight="15.75" customHeight="1" x14ac:dyDescent="0.25"/>
  <cols>
    <col min="7" max="7" width="9" customWidth="1"/>
    <col min="8" max="8" width="18.90625" customWidth="1"/>
    <col min="9" max="9" width="15.36328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 t="s">
        <v>9</v>
      </c>
      <c r="B2" s="3">
        <v>14.5</v>
      </c>
      <c r="C2" s="3">
        <v>4.2</v>
      </c>
      <c r="D2" s="3">
        <v>21.2</v>
      </c>
      <c r="E2" s="3">
        <v>28.3</v>
      </c>
      <c r="F2" s="3">
        <v>31.7</v>
      </c>
      <c r="G2" s="4">
        <f t="shared" ref="G2:G27" si="0">SUM(B2:F2)</f>
        <v>99.9</v>
      </c>
      <c r="H2" s="4">
        <f>1919+517+136</f>
        <v>2572</v>
      </c>
      <c r="I2" s="5" t="str">
        <f t="shared" ref="I2:I52" si="1">INDEX($B$1:$F$1,0,MATCH(MAX($B2:$F2),$B2:$F2,0))</f>
        <v>Fear</v>
      </c>
    </row>
    <row r="3" spans="1:9" ht="15.75" customHeight="1" x14ac:dyDescent="0.25">
      <c r="A3" s="2" t="s">
        <v>10</v>
      </c>
      <c r="B3" s="3">
        <v>25.3</v>
      </c>
      <c r="C3" s="3">
        <v>3.5</v>
      </c>
      <c r="D3" s="3">
        <v>20.100000000000001</v>
      </c>
      <c r="E3" s="3">
        <v>15.5</v>
      </c>
      <c r="F3" s="3">
        <v>35.6</v>
      </c>
      <c r="G3" s="4">
        <f t="shared" si="0"/>
        <v>100</v>
      </c>
      <c r="H3" s="4">
        <f>755+132+194</f>
        <v>1081</v>
      </c>
      <c r="I3" s="5" t="str">
        <f t="shared" si="1"/>
        <v>Fear</v>
      </c>
    </row>
    <row r="4" spans="1:9" ht="15.75" customHeight="1" x14ac:dyDescent="0.25">
      <c r="A4" s="2" t="s">
        <v>11</v>
      </c>
      <c r="B4" s="3">
        <v>11.4</v>
      </c>
      <c r="C4" s="3">
        <v>3.7</v>
      </c>
      <c r="D4" s="3">
        <v>22</v>
      </c>
      <c r="E4" s="3">
        <v>26.3</v>
      </c>
      <c r="F4" s="3">
        <v>36.6</v>
      </c>
      <c r="G4" s="4">
        <f t="shared" si="0"/>
        <v>100</v>
      </c>
      <c r="H4" s="4">
        <f>7159+1992+704</f>
        <v>9855</v>
      </c>
      <c r="I4" s="5" t="str">
        <f t="shared" si="1"/>
        <v>Fear</v>
      </c>
    </row>
    <row r="5" spans="1:9" ht="15.75" customHeight="1" x14ac:dyDescent="0.25">
      <c r="A5" s="2" t="s">
        <v>12</v>
      </c>
      <c r="B5" s="3">
        <v>10.199999999999999</v>
      </c>
      <c r="C5" s="3">
        <v>3.9</v>
      </c>
      <c r="D5" s="3">
        <v>19.5</v>
      </c>
      <c r="E5" s="3">
        <v>22.1</v>
      </c>
      <c r="F5" s="3">
        <v>44.1</v>
      </c>
      <c r="G5" s="4">
        <f t="shared" si="0"/>
        <v>99.800000000000011</v>
      </c>
      <c r="H5" s="4">
        <f>2780+625+106</f>
        <v>3511</v>
      </c>
      <c r="I5" s="5" t="str">
        <f t="shared" si="1"/>
        <v>Fear</v>
      </c>
    </row>
    <row r="6" spans="1:9" ht="15.75" customHeight="1" x14ac:dyDescent="0.25">
      <c r="A6" s="2" t="s">
        <v>13</v>
      </c>
      <c r="B6" s="3">
        <v>8.6</v>
      </c>
      <c r="C6" s="3">
        <v>3.2</v>
      </c>
      <c r="D6" s="3">
        <v>43.4</v>
      </c>
      <c r="E6" s="3">
        <v>17.8</v>
      </c>
      <c r="F6" s="3">
        <v>27</v>
      </c>
      <c r="G6" s="4">
        <f t="shared" si="0"/>
        <v>100</v>
      </c>
      <c r="H6" s="4">
        <f>59370+12000+4420</f>
        <v>75790</v>
      </c>
      <c r="I6" s="5" t="str">
        <f t="shared" si="1"/>
        <v>Surprise</v>
      </c>
    </row>
    <row r="7" spans="1:9" ht="15.75" customHeight="1" x14ac:dyDescent="0.25">
      <c r="A7" s="2" t="s">
        <v>14</v>
      </c>
      <c r="B7" s="3">
        <v>8.6</v>
      </c>
      <c r="C7" s="3">
        <v>7.4</v>
      </c>
      <c r="D7" s="3">
        <v>16</v>
      </c>
      <c r="E7" s="3">
        <v>18.8</v>
      </c>
      <c r="F7" s="3">
        <v>49.2</v>
      </c>
      <c r="G7" s="4">
        <f t="shared" si="0"/>
        <v>100</v>
      </c>
      <c r="H7" s="4">
        <f>4281+1146+443</f>
        <v>5870</v>
      </c>
      <c r="I7" s="5" t="str">
        <f t="shared" si="1"/>
        <v>Fear</v>
      </c>
    </row>
    <row r="8" spans="1:9" ht="15.75" customHeight="1" x14ac:dyDescent="0.25">
      <c r="A8" s="2" t="s">
        <v>15</v>
      </c>
      <c r="B8" s="3">
        <v>11.2</v>
      </c>
      <c r="C8" s="3">
        <v>5.0999999999999996</v>
      </c>
      <c r="D8" s="3">
        <v>21.4</v>
      </c>
      <c r="E8" s="3">
        <v>20</v>
      </c>
      <c r="F8" s="3">
        <v>42.2</v>
      </c>
      <c r="G8" s="4">
        <f t="shared" si="0"/>
        <v>99.9</v>
      </c>
      <c r="H8" s="4">
        <f>1325+356+91</f>
        <v>1772</v>
      </c>
      <c r="I8" s="5" t="str">
        <f t="shared" si="1"/>
        <v>Fear</v>
      </c>
    </row>
    <row r="9" spans="1:9" ht="15.75" customHeight="1" x14ac:dyDescent="0.25">
      <c r="A9" s="2" t="s">
        <v>16</v>
      </c>
      <c r="B9" s="3">
        <v>18.100000000000001</v>
      </c>
      <c r="C9" s="3">
        <v>7.9</v>
      </c>
      <c r="D9" s="3">
        <v>15.8</v>
      </c>
      <c r="E9" s="3">
        <v>21.1</v>
      </c>
      <c r="F9" s="3">
        <v>37.299999999999997</v>
      </c>
      <c r="G9" s="4">
        <f t="shared" si="0"/>
        <v>100.19999999999999</v>
      </c>
      <c r="H9" s="4">
        <f>309+96+325</f>
        <v>730</v>
      </c>
      <c r="I9" s="5" t="str">
        <f t="shared" si="1"/>
        <v>Fear</v>
      </c>
    </row>
    <row r="10" spans="1:9" ht="15.75" customHeight="1" x14ac:dyDescent="0.25">
      <c r="A10" s="2" t="s">
        <v>17</v>
      </c>
      <c r="B10" s="3">
        <v>15</v>
      </c>
      <c r="C10" s="3">
        <v>2.7</v>
      </c>
      <c r="D10" s="3">
        <v>13.5</v>
      </c>
      <c r="E10" s="3">
        <v>39.9</v>
      </c>
      <c r="F10" s="3">
        <v>28.9</v>
      </c>
      <c r="G10" s="4">
        <f t="shared" si="0"/>
        <v>100</v>
      </c>
      <c r="H10" s="4">
        <f>825+118+123</f>
        <v>1066</v>
      </c>
      <c r="I10" s="5" t="str">
        <f t="shared" si="1"/>
        <v>Sad</v>
      </c>
    </row>
    <row r="11" spans="1:9" ht="15.75" customHeight="1" x14ac:dyDescent="0.25">
      <c r="A11" s="2" t="s">
        <v>18</v>
      </c>
      <c r="B11" s="3">
        <v>26.8</v>
      </c>
      <c r="C11" s="3">
        <v>3</v>
      </c>
      <c r="D11" s="3">
        <v>9.5</v>
      </c>
      <c r="E11" s="3">
        <v>28.799999999999901</v>
      </c>
      <c r="F11" s="3">
        <v>31.2</v>
      </c>
      <c r="G11" s="4">
        <f t="shared" si="0"/>
        <v>99.299999999999898</v>
      </c>
      <c r="H11" s="4">
        <f>8308+1962+944</f>
        <v>11214</v>
      </c>
      <c r="I11" s="5" t="str">
        <f t="shared" si="1"/>
        <v>Fear</v>
      </c>
    </row>
    <row r="12" spans="1:9" ht="15.75" customHeight="1" x14ac:dyDescent="0.25">
      <c r="A12" s="2" t="s">
        <v>19</v>
      </c>
      <c r="B12" s="3">
        <v>10.6</v>
      </c>
      <c r="C12" s="3">
        <v>4.5999999999999996</v>
      </c>
      <c r="D12" s="3">
        <v>24.7</v>
      </c>
      <c r="E12" s="3">
        <v>26</v>
      </c>
      <c r="F12" s="3">
        <v>33.9</v>
      </c>
      <c r="G12" s="4">
        <f t="shared" si="0"/>
        <v>99.800000000000011</v>
      </c>
      <c r="H12" s="4">
        <f>3456+1327+505</f>
        <v>5288</v>
      </c>
      <c r="I12" s="5" t="str">
        <f t="shared" si="1"/>
        <v>Fear</v>
      </c>
    </row>
    <row r="13" spans="1:9" ht="15.75" customHeight="1" x14ac:dyDescent="0.25">
      <c r="A13" s="2" t="s">
        <v>20</v>
      </c>
      <c r="B13" s="3">
        <v>11.5</v>
      </c>
      <c r="C13" s="3">
        <v>4.0999999999999996</v>
      </c>
      <c r="D13" s="3">
        <v>22.8</v>
      </c>
      <c r="E13" s="3">
        <v>29.299999999999901</v>
      </c>
      <c r="F13" s="3">
        <v>32.1</v>
      </c>
      <c r="G13" s="4">
        <f t="shared" si="0"/>
        <v>99.799999999999898</v>
      </c>
      <c r="H13" s="4">
        <f>941+214+69</f>
        <v>1224</v>
      </c>
      <c r="I13" s="5" t="str">
        <f t="shared" si="1"/>
        <v>Fear</v>
      </c>
    </row>
    <row r="14" spans="1:9" ht="15.75" customHeight="1" x14ac:dyDescent="0.25">
      <c r="A14" s="2" t="s">
        <v>21</v>
      </c>
      <c r="B14" s="3">
        <v>9.1999999999999993</v>
      </c>
      <c r="C14" s="3">
        <v>3.4</v>
      </c>
      <c r="D14" s="3">
        <v>18.2</v>
      </c>
      <c r="E14" s="3">
        <v>20.9</v>
      </c>
      <c r="F14" s="3">
        <v>48.199999999999903</v>
      </c>
      <c r="G14" s="4">
        <f t="shared" si="0"/>
        <v>99.899999999999892</v>
      </c>
      <c r="H14" s="4">
        <f>11155+2168+1608</f>
        <v>14931</v>
      </c>
      <c r="I14" s="5" t="str">
        <f t="shared" si="1"/>
        <v>Fear</v>
      </c>
    </row>
    <row r="15" spans="1:9" ht="15.75" customHeight="1" x14ac:dyDescent="0.25">
      <c r="A15" s="2" t="s">
        <v>22</v>
      </c>
      <c r="B15" s="3">
        <v>10.5</v>
      </c>
      <c r="C15" s="3">
        <v>6</v>
      </c>
      <c r="D15" s="3">
        <v>22.7</v>
      </c>
      <c r="E15" s="3">
        <v>23.599999999999898</v>
      </c>
      <c r="F15" s="3">
        <v>37.200000000000003</v>
      </c>
      <c r="G15" s="4">
        <f t="shared" si="0"/>
        <v>99.999999999999901</v>
      </c>
      <c r="H15" s="4">
        <f>5120+1148+267</f>
        <v>6535</v>
      </c>
      <c r="I15" s="5" t="str">
        <f t="shared" si="1"/>
        <v>Fear</v>
      </c>
    </row>
    <row r="16" spans="1:9" ht="15.75" customHeight="1" x14ac:dyDescent="0.25">
      <c r="A16" s="2" t="s">
        <v>23</v>
      </c>
      <c r="B16" s="3">
        <v>3.5999999999999899</v>
      </c>
      <c r="C16" s="3">
        <v>2.19999999999999</v>
      </c>
      <c r="D16" s="3">
        <v>39.299999999999997</v>
      </c>
      <c r="E16" s="3">
        <v>8.5</v>
      </c>
      <c r="F16" s="3">
        <v>46.5</v>
      </c>
      <c r="G16" s="4">
        <f t="shared" si="0"/>
        <v>100.09999999999998</v>
      </c>
      <c r="H16" s="4">
        <f>1265+269+107</f>
        <v>1641</v>
      </c>
      <c r="I16" s="5" t="str">
        <f t="shared" si="1"/>
        <v>Fear</v>
      </c>
    </row>
    <row r="17" spans="1:9" ht="15.75" customHeight="1" x14ac:dyDescent="0.25">
      <c r="A17" s="2" t="s">
        <v>24</v>
      </c>
      <c r="B17" s="3">
        <v>15.9</v>
      </c>
      <c r="C17" s="3">
        <v>5.6</v>
      </c>
      <c r="D17" s="3">
        <v>20.100000000000001</v>
      </c>
      <c r="E17" s="3">
        <v>23.7</v>
      </c>
      <c r="F17" s="3">
        <v>34.699999999999903</v>
      </c>
      <c r="G17" s="4">
        <f t="shared" si="0"/>
        <v>99.999999999999901</v>
      </c>
      <c r="H17" s="4">
        <f>892+144+48</f>
        <v>1084</v>
      </c>
      <c r="I17" s="5" t="str">
        <f t="shared" si="1"/>
        <v>Fear</v>
      </c>
    </row>
    <row r="18" spans="1:9" ht="15.75" customHeight="1" x14ac:dyDescent="0.25">
      <c r="A18" s="2" t="s">
        <v>25</v>
      </c>
      <c r="B18" s="3">
        <v>17.399999999999999</v>
      </c>
      <c r="C18" s="3">
        <v>6.5</v>
      </c>
      <c r="D18" s="3">
        <v>16.7</v>
      </c>
      <c r="E18" s="3">
        <v>22.7</v>
      </c>
      <c r="F18" s="3">
        <v>36.700000000000003</v>
      </c>
      <c r="G18" s="4">
        <f t="shared" si="0"/>
        <v>100</v>
      </c>
      <c r="H18" s="4">
        <f>2437+706+188</f>
        <v>3331</v>
      </c>
      <c r="I18" s="5" t="str">
        <f t="shared" si="1"/>
        <v>Fear</v>
      </c>
    </row>
    <row r="19" spans="1:9" ht="15.75" customHeight="1" x14ac:dyDescent="0.25">
      <c r="A19" s="2" t="s">
        <v>26</v>
      </c>
      <c r="B19" s="3">
        <v>14.8</v>
      </c>
      <c r="C19" s="3">
        <v>5.0999999999999996</v>
      </c>
      <c r="D19" s="3">
        <v>20.7</v>
      </c>
      <c r="E19" s="3">
        <v>22.5</v>
      </c>
      <c r="F19" s="3">
        <v>36.799999999999997</v>
      </c>
      <c r="G19" s="4">
        <f t="shared" si="0"/>
        <v>99.899999999999991</v>
      </c>
      <c r="H19" s="4">
        <f>3332+736+171</f>
        <v>4239</v>
      </c>
      <c r="I19" s="5" t="str">
        <f t="shared" si="1"/>
        <v>Fear</v>
      </c>
    </row>
    <row r="20" spans="1:9" ht="15.75" customHeight="1" x14ac:dyDescent="0.25">
      <c r="A20" s="2" t="s">
        <v>27</v>
      </c>
      <c r="B20" s="3">
        <v>9.8000000000000007</v>
      </c>
      <c r="C20" s="3">
        <v>4.0999999999999996</v>
      </c>
      <c r="D20" s="3">
        <v>15.3</v>
      </c>
      <c r="E20" s="3">
        <v>15.3</v>
      </c>
      <c r="F20" s="3">
        <v>55.5</v>
      </c>
      <c r="G20" s="4">
        <f t="shared" si="0"/>
        <v>100</v>
      </c>
      <c r="H20" s="4">
        <f>548+186+119</f>
        <v>853</v>
      </c>
      <c r="I20" s="5" t="str">
        <f t="shared" si="1"/>
        <v>Fear</v>
      </c>
    </row>
    <row r="21" spans="1:9" ht="15.75" customHeight="1" x14ac:dyDescent="0.25">
      <c r="A21" s="2" t="s">
        <v>28</v>
      </c>
      <c r="B21" s="3">
        <v>16.3</v>
      </c>
      <c r="C21" s="3">
        <v>5</v>
      </c>
      <c r="D21" s="3">
        <v>22.5</v>
      </c>
      <c r="E21" s="3">
        <v>18.899999999999999</v>
      </c>
      <c r="F21" s="3">
        <v>37.299999999999997</v>
      </c>
      <c r="G21" s="4">
        <f t="shared" si="0"/>
        <v>100</v>
      </c>
      <c r="H21" s="4">
        <f>4965+972+624</f>
        <v>6561</v>
      </c>
      <c r="I21" s="5" t="str">
        <f t="shared" si="1"/>
        <v>Fear</v>
      </c>
    </row>
    <row r="22" spans="1:9" ht="15.75" customHeight="1" x14ac:dyDescent="0.25">
      <c r="A22" s="2" t="s">
        <v>29</v>
      </c>
      <c r="B22" s="3">
        <v>8.1</v>
      </c>
      <c r="C22" s="3">
        <v>1.6</v>
      </c>
      <c r="D22" s="3">
        <v>7.3999999999999897</v>
      </c>
      <c r="E22" s="3">
        <v>8</v>
      </c>
      <c r="F22" s="3">
        <v>75</v>
      </c>
      <c r="G22" s="4">
        <f t="shared" si="0"/>
        <v>100.1</v>
      </c>
      <c r="H22" s="4">
        <f>8569+1946+1191</f>
        <v>11706</v>
      </c>
      <c r="I22" s="5" t="str">
        <f t="shared" si="1"/>
        <v>Fear</v>
      </c>
    </row>
    <row r="23" spans="1:9" ht="15.75" customHeight="1" x14ac:dyDescent="0.25">
      <c r="A23" s="2" t="s">
        <v>30</v>
      </c>
      <c r="B23" s="3">
        <v>10.1</v>
      </c>
      <c r="C23" s="3">
        <v>3.8</v>
      </c>
      <c r="D23" s="3">
        <v>24.4</v>
      </c>
      <c r="E23" s="3">
        <v>20.9</v>
      </c>
      <c r="F23" s="3">
        <v>40.799999999999997</v>
      </c>
      <c r="G23" s="4">
        <f t="shared" si="0"/>
        <v>100</v>
      </c>
      <c r="H23" s="4">
        <f>3989+908+387</f>
        <v>5284</v>
      </c>
      <c r="I23" s="5" t="str">
        <f t="shared" si="1"/>
        <v>Fear</v>
      </c>
    </row>
    <row r="24" spans="1:9" ht="15.75" customHeight="1" x14ac:dyDescent="0.25">
      <c r="A24" s="2" t="s">
        <v>31</v>
      </c>
      <c r="B24" s="3">
        <v>14.7</v>
      </c>
      <c r="C24" s="3">
        <v>8.5</v>
      </c>
      <c r="D24" s="3">
        <v>17.7</v>
      </c>
      <c r="E24" s="3">
        <v>28.7</v>
      </c>
      <c r="F24" s="3">
        <v>30</v>
      </c>
      <c r="G24" s="4">
        <f t="shared" si="0"/>
        <v>99.6</v>
      </c>
      <c r="H24" s="4">
        <f>5186+1394+465</f>
        <v>7045</v>
      </c>
      <c r="I24" s="5" t="str">
        <f t="shared" si="1"/>
        <v>Fear</v>
      </c>
    </row>
    <row r="25" spans="1:9" ht="15.75" customHeight="1" x14ac:dyDescent="0.25">
      <c r="A25" s="2" t="s">
        <v>32</v>
      </c>
      <c r="B25" s="3">
        <v>11.1</v>
      </c>
      <c r="C25" s="3">
        <v>3.2</v>
      </c>
      <c r="D25" s="3">
        <v>22.1</v>
      </c>
      <c r="E25" s="3">
        <v>22.5</v>
      </c>
      <c r="F25" s="3">
        <v>41.099999999999902</v>
      </c>
      <c r="G25" s="4">
        <f t="shared" si="0"/>
        <v>99.999999999999915</v>
      </c>
      <c r="H25" s="3">
        <v>831</v>
      </c>
      <c r="I25" s="5" t="str">
        <f t="shared" si="1"/>
        <v>Fear</v>
      </c>
    </row>
    <row r="26" spans="1:9" ht="15.75" customHeight="1" x14ac:dyDescent="0.25">
      <c r="A26" s="2" t="s">
        <v>33</v>
      </c>
      <c r="B26" s="3">
        <v>11.899999999999901</v>
      </c>
      <c r="C26" s="3">
        <v>4.3</v>
      </c>
      <c r="D26" s="3">
        <v>22.8</v>
      </c>
      <c r="E26" s="3">
        <v>24.9</v>
      </c>
      <c r="F26" s="3">
        <v>36</v>
      </c>
      <c r="G26" s="4">
        <f t="shared" si="0"/>
        <v>99.899999999999892</v>
      </c>
      <c r="H26" s="4">
        <f>3050+701+259</f>
        <v>4010</v>
      </c>
      <c r="I26" s="5" t="str">
        <f t="shared" si="1"/>
        <v>Fear</v>
      </c>
    </row>
    <row r="27" spans="1:9" ht="12.5" x14ac:dyDescent="0.25">
      <c r="A27" s="2" t="s">
        <v>34</v>
      </c>
      <c r="B27" s="3">
        <v>25.7</v>
      </c>
      <c r="C27" s="3">
        <v>7.4</v>
      </c>
      <c r="D27" s="3">
        <v>14.7</v>
      </c>
      <c r="E27" s="3">
        <v>16.8</v>
      </c>
      <c r="F27" s="3">
        <v>35.1</v>
      </c>
      <c r="G27" s="4">
        <f t="shared" si="0"/>
        <v>99.699999999999989</v>
      </c>
      <c r="H27" s="3">
        <v>147</v>
      </c>
      <c r="I27" s="5" t="str">
        <f t="shared" si="1"/>
        <v>Fear</v>
      </c>
    </row>
    <row r="28" spans="1:9" ht="12.5" x14ac:dyDescent="0.25">
      <c r="A28" s="2" t="s">
        <v>35</v>
      </c>
      <c r="B28" s="3">
        <v>14.2</v>
      </c>
      <c r="C28" s="3">
        <v>4.4000000000000004</v>
      </c>
      <c r="D28" s="3">
        <v>22.1</v>
      </c>
      <c r="E28" s="3">
        <v>22.1</v>
      </c>
      <c r="F28" s="3">
        <v>37.1</v>
      </c>
      <c r="G28" s="4">
        <f t="shared" ref="G28:G52" si="2">SUM(B28:F28)</f>
        <v>99.9</v>
      </c>
      <c r="H28" s="3">
        <v>2147</v>
      </c>
      <c r="I28" s="5" t="str">
        <f t="shared" si="1"/>
        <v>Fear</v>
      </c>
    </row>
    <row r="29" spans="1:9" ht="12.5" x14ac:dyDescent="0.25">
      <c r="A29" s="2" t="s">
        <v>36</v>
      </c>
      <c r="B29" s="3">
        <v>9.9</v>
      </c>
      <c r="C29" s="3">
        <v>3.5</v>
      </c>
      <c r="D29" s="3">
        <v>22.5</v>
      </c>
      <c r="E29" s="3">
        <v>23.6</v>
      </c>
      <c r="F29" s="3">
        <v>40.5</v>
      </c>
      <c r="G29" s="4">
        <f t="shared" si="2"/>
        <v>100</v>
      </c>
      <c r="H29" s="3">
        <f>6969+2005+696</f>
        <v>9670</v>
      </c>
      <c r="I29" s="5" t="str">
        <f t="shared" si="1"/>
        <v>Fear</v>
      </c>
    </row>
    <row r="30" spans="1:9" ht="12.5" x14ac:dyDescent="0.25">
      <c r="A30" s="2" t="s">
        <v>37</v>
      </c>
      <c r="B30" s="3">
        <v>11.2</v>
      </c>
      <c r="C30" s="3">
        <v>5.9</v>
      </c>
      <c r="D30" s="3">
        <v>17.399999999999999</v>
      </c>
      <c r="E30" s="3">
        <v>22.4</v>
      </c>
      <c r="F30" s="3">
        <v>43</v>
      </c>
      <c r="G30" s="4">
        <f t="shared" si="2"/>
        <v>99.9</v>
      </c>
      <c r="H30" s="3">
        <v>557</v>
      </c>
      <c r="I30" s="5" t="str">
        <f t="shared" si="1"/>
        <v>Fear</v>
      </c>
    </row>
    <row r="31" spans="1:9" ht="12.5" x14ac:dyDescent="0.25">
      <c r="A31" s="2" t="s">
        <v>38</v>
      </c>
      <c r="B31" s="3">
        <v>13.4</v>
      </c>
      <c r="C31" s="3">
        <v>4.2</v>
      </c>
      <c r="D31" s="3">
        <v>20.7</v>
      </c>
      <c r="E31" s="3">
        <v>25.2</v>
      </c>
      <c r="F31" s="3">
        <v>36.299999999999997</v>
      </c>
      <c r="G31" s="4">
        <f t="shared" si="2"/>
        <v>99.8</v>
      </c>
      <c r="H31" s="4">
        <f>17922+7483+4508</f>
        <v>29913</v>
      </c>
      <c r="I31" s="5" t="str">
        <f t="shared" si="1"/>
        <v>Fear</v>
      </c>
    </row>
    <row r="32" spans="1:9" ht="12.5" x14ac:dyDescent="0.25">
      <c r="A32" s="2" t="s">
        <v>39</v>
      </c>
      <c r="B32" s="3">
        <v>11.9</v>
      </c>
      <c r="C32" s="3">
        <v>7.2</v>
      </c>
      <c r="D32" s="3">
        <v>20.399999999999999</v>
      </c>
      <c r="E32" s="3">
        <v>23.7</v>
      </c>
      <c r="F32" s="3">
        <v>36.799999999999997</v>
      </c>
      <c r="G32" s="4">
        <f t="shared" si="2"/>
        <v>100</v>
      </c>
      <c r="H32" s="3">
        <v>2090</v>
      </c>
      <c r="I32" s="5" t="str">
        <f t="shared" si="1"/>
        <v>Fear</v>
      </c>
    </row>
    <row r="33" spans="1:9" ht="12.5" x14ac:dyDescent="0.25">
      <c r="A33" s="2" t="s">
        <v>40</v>
      </c>
      <c r="B33" s="3">
        <v>14.1</v>
      </c>
      <c r="C33" s="3">
        <v>4.0999999999999996</v>
      </c>
      <c r="D33" s="3">
        <v>20.100000000000001</v>
      </c>
      <c r="E33" s="3">
        <v>26.1</v>
      </c>
      <c r="F33" s="3">
        <v>35.6</v>
      </c>
      <c r="G33" s="4">
        <f t="shared" si="2"/>
        <v>100</v>
      </c>
      <c r="H33" s="4">
        <f>46893+9576+4705</f>
        <v>61174</v>
      </c>
      <c r="I33" s="5" t="str">
        <f t="shared" si="1"/>
        <v>Fear</v>
      </c>
    </row>
    <row r="34" spans="1:9" ht="12.5" x14ac:dyDescent="0.25">
      <c r="A34" s="2" t="s">
        <v>41</v>
      </c>
      <c r="B34" s="3">
        <v>11.3</v>
      </c>
      <c r="C34" s="3">
        <v>5.0999999999999996</v>
      </c>
      <c r="D34" s="3">
        <v>26</v>
      </c>
      <c r="E34" s="3">
        <v>21</v>
      </c>
      <c r="F34" s="3">
        <v>36.5</v>
      </c>
      <c r="G34" s="4">
        <f t="shared" si="2"/>
        <v>99.9</v>
      </c>
      <c r="H34" s="4">
        <f>4597+889+195</f>
        <v>5681</v>
      </c>
      <c r="I34" s="5" t="str">
        <f t="shared" si="1"/>
        <v>Fear</v>
      </c>
    </row>
    <row r="35" spans="1:9" ht="12.5" x14ac:dyDescent="0.25">
      <c r="A35" s="2" t="s">
        <v>42</v>
      </c>
      <c r="B35" s="3">
        <v>12.9</v>
      </c>
      <c r="C35" s="3">
        <v>1.3</v>
      </c>
      <c r="D35" s="3">
        <v>20.3</v>
      </c>
      <c r="E35" s="3">
        <v>27.2</v>
      </c>
      <c r="F35" s="3">
        <v>38.1</v>
      </c>
      <c r="G35" s="4">
        <f t="shared" si="2"/>
        <v>99.800000000000011</v>
      </c>
      <c r="H35" s="3">
        <v>546</v>
      </c>
      <c r="I35" s="5" t="str">
        <f t="shared" si="1"/>
        <v>Fear</v>
      </c>
    </row>
    <row r="36" spans="1:9" ht="12.5" x14ac:dyDescent="0.25">
      <c r="A36" s="2" t="s">
        <v>43</v>
      </c>
      <c r="B36" s="3">
        <v>12.4</v>
      </c>
      <c r="C36" s="3">
        <v>3.5999999999999899</v>
      </c>
      <c r="D36" s="3">
        <v>22.9</v>
      </c>
      <c r="E36" s="3">
        <v>20.8</v>
      </c>
      <c r="F36" s="3">
        <v>40.1</v>
      </c>
      <c r="G36" s="4">
        <f t="shared" si="2"/>
        <v>99.799999999999983</v>
      </c>
      <c r="H36" s="4">
        <f>4347+954+290</f>
        <v>5591</v>
      </c>
      <c r="I36" s="5" t="str">
        <f t="shared" si="1"/>
        <v>Fear</v>
      </c>
    </row>
    <row r="37" spans="1:9" ht="12.5" x14ac:dyDescent="0.25">
      <c r="A37" s="2" t="s">
        <v>44</v>
      </c>
      <c r="B37" s="3">
        <v>11.899999999999901</v>
      </c>
      <c r="C37" s="3">
        <v>3</v>
      </c>
      <c r="D37" s="3">
        <v>21.099999999999898</v>
      </c>
      <c r="E37" s="3">
        <v>32.200000000000003</v>
      </c>
      <c r="F37" s="3">
        <v>31.5</v>
      </c>
      <c r="G37" s="4">
        <f t="shared" si="2"/>
        <v>99.699999999999804</v>
      </c>
      <c r="H37" s="4">
        <f>2150+398+114</f>
        <v>2662</v>
      </c>
      <c r="I37" s="5" t="str">
        <f t="shared" si="1"/>
        <v>Sad</v>
      </c>
    </row>
    <row r="38" spans="1:9" ht="12.5" x14ac:dyDescent="0.25">
      <c r="A38" s="2" t="s">
        <v>45</v>
      </c>
      <c r="B38" s="3">
        <v>17.3</v>
      </c>
      <c r="C38" s="3">
        <v>3.1</v>
      </c>
      <c r="D38" s="3">
        <v>23.8</v>
      </c>
      <c r="E38" s="3">
        <v>16.399999999999999</v>
      </c>
      <c r="F38" s="3">
        <v>39.299999999999997</v>
      </c>
      <c r="G38" s="4">
        <f t="shared" si="2"/>
        <v>99.9</v>
      </c>
      <c r="H38" s="4">
        <f>5345+1844+621</f>
        <v>7810</v>
      </c>
      <c r="I38" s="5" t="str">
        <f t="shared" si="1"/>
        <v>Fear</v>
      </c>
    </row>
    <row r="39" spans="1:9" ht="12.5" x14ac:dyDescent="0.25">
      <c r="A39" s="2" t="s">
        <v>46</v>
      </c>
      <c r="B39" s="3">
        <v>4.2</v>
      </c>
      <c r="C39" s="3">
        <v>19.100000000000001</v>
      </c>
      <c r="D39" s="3">
        <v>11.899999999999901</v>
      </c>
      <c r="E39" s="3">
        <v>15</v>
      </c>
      <c r="F39" s="3">
        <v>49.7</v>
      </c>
      <c r="G39" s="4">
        <f t="shared" si="2"/>
        <v>99.899999999999906</v>
      </c>
      <c r="H39" s="4">
        <f>9243+2258+789</f>
        <v>12290</v>
      </c>
      <c r="I39" s="5" t="str">
        <f t="shared" si="1"/>
        <v>Fear</v>
      </c>
    </row>
    <row r="40" spans="1:9" ht="12.5" x14ac:dyDescent="0.25">
      <c r="A40" s="2" t="s">
        <v>47</v>
      </c>
      <c r="B40" s="3">
        <v>7.8</v>
      </c>
      <c r="C40" s="3">
        <v>6.3</v>
      </c>
      <c r="D40" s="3">
        <v>18.399999999999999</v>
      </c>
      <c r="E40" s="3">
        <v>27</v>
      </c>
      <c r="F40" s="3">
        <v>40.4</v>
      </c>
      <c r="G40" s="4">
        <f t="shared" si="2"/>
        <v>99.9</v>
      </c>
      <c r="H40" s="4">
        <f>1733+544+214</f>
        <v>2491</v>
      </c>
      <c r="I40" s="5" t="str">
        <f t="shared" si="1"/>
        <v>Fear</v>
      </c>
    </row>
    <row r="41" spans="1:9" ht="12.5" x14ac:dyDescent="0.25">
      <c r="A41" s="2" t="s">
        <v>48</v>
      </c>
      <c r="B41" s="3">
        <v>11.6</v>
      </c>
      <c r="C41" s="3">
        <v>3.69999999999999</v>
      </c>
      <c r="D41" s="3">
        <v>27.8</v>
      </c>
      <c r="E41" s="3">
        <v>19.100000000000001</v>
      </c>
      <c r="F41" s="3">
        <v>37.700000000000003</v>
      </c>
      <c r="G41" s="4">
        <f t="shared" si="2"/>
        <v>99.9</v>
      </c>
      <c r="H41" s="4">
        <f>635+100+70</f>
        <v>805</v>
      </c>
      <c r="I41" s="5" t="str">
        <f t="shared" si="1"/>
        <v>Fear</v>
      </c>
    </row>
    <row r="42" spans="1:9" ht="12.5" x14ac:dyDescent="0.25">
      <c r="A42" s="2" t="s">
        <v>49</v>
      </c>
      <c r="B42" s="3">
        <v>14</v>
      </c>
      <c r="C42" s="3">
        <v>5.6</v>
      </c>
      <c r="D42" s="3">
        <v>22.9</v>
      </c>
      <c r="E42" s="3">
        <v>21.3</v>
      </c>
      <c r="F42" s="3">
        <v>36.1</v>
      </c>
      <c r="G42" s="4">
        <f t="shared" si="2"/>
        <v>99.9</v>
      </c>
      <c r="H42" s="4">
        <f>415+106+42</f>
        <v>563</v>
      </c>
      <c r="I42" s="5" t="str">
        <f t="shared" si="1"/>
        <v>Fear</v>
      </c>
    </row>
    <row r="43" spans="1:9" ht="12.5" x14ac:dyDescent="0.25">
      <c r="A43" s="2" t="s">
        <v>50</v>
      </c>
      <c r="B43" s="3">
        <v>13.1</v>
      </c>
      <c r="C43" s="3">
        <v>6</v>
      </c>
      <c r="D43" s="3">
        <v>22.2</v>
      </c>
      <c r="E43" s="3">
        <v>22.1</v>
      </c>
      <c r="F43" s="3">
        <v>36.5</v>
      </c>
      <c r="G43" s="4">
        <f t="shared" si="2"/>
        <v>99.9</v>
      </c>
      <c r="H43" s="4">
        <f>4048+944+241</f>
        <v>5233</v>
      </c>
      <c r="I43" s="5" t="str">
        <f t="shared" si="1"/>
        <v>Fear</v>
      </c>
    </row>
    <row r="44" spans="1:9" ht="12.5" x14ac:dyDescent="0.25">
      <c r="A44" s="2" t="s">
        <v>51</v>
      </c>
      <c r="B44" s="3">
        <v>14.8</v>
      </c>
      <c r="C44" s="3">
        <v>6.6</v>
      </c>
      <c r="D44" s="3">
        <v>22.3</v>
      </c>
      <c r="E44" s="3">
        <v>22.7</v>
      </c>
      <c r="F44" s="3">
        <v>33.5</v>
      </c>
      <c r="G44" s="4">
        <f t="shared" si="2"/>
        <v>99.9</v>
      </c>
      <c r="H44" s="4">
        <f>32383+6713+2823</f>
        <v>41919</v>
      </c>
      <c r="I44" s="5" t="str">
        <f t="shared" si="1"/>
        <v>Fear</v>
      </c>
    </row>
    <row r="45" spans="1:9" ht="12.5" x14ac:dyDescent="0.25">
      <c r="A45" s="2" t="s">
        <v>52</v>
      </c>
      <c r="B45" s="3">
        <v>13.4</v>
      </c>
      <c r="C45" s="3">
        <v>4.4000000000000004</v>
      </c>
      <c r="D45" s="3">
        <v>20.8</v>
      </c>
      <c r="E45" s="3">
        <v>23.7</v>
      </c>
      <c r="F45" s="3">
        <v>37.700000000000003</v>
      </c>
      <c r="G45" s="4">
        <f t="shared" si="2"/>
        <v>100</v>
      </c>
      <c r="H45" s="4">
        <f>2609+491+255</f>
        <v>3355</v>
      </c>
      <c r="I45" s="5" t="str">
        <f t="shared" si="1"/>
        <v>Fear</v>
      </c>
    </row>
    <row r="46" spans="1:9" ht="12.5" x14ac:dyDescent="0.25">
      <c r="A46" s="2" t="s">
        <v>53</v>
      </c>
      <c r="B46" s="3">
        <v>5</v>
      </c>
      <c r="C46" s="3">
        <v>3</v>
      </c>
      <c r="D46" s="3">
        <v>41.9</v>
      </c>
      <c r="E46" s="3">
        <v>5.3</v>
      </c>
      <c r="F46" s="3">
        <v>44.9</v>
      </c>
      <c r="G46" s="4">
        <f t="shared" si="2"/>
        <v>100.1</v>
      </c>
      <c r="H46" s="4">
        <f>300+80+34</f>
        <v>414</v>
      </c>
      <c r="I46" s="5" t="str">
        <f t="shared" si="1"/>
        <v>Fear</v>
      </c>
    </row>
    <row r="47" spans="1:9" ht="12.5" x14ac:dyDescent="0.25">
      <c r="A47" s="2" t="s">
        <v>54</v>
      </c>
      <c r="B47" s="3">
        <v>15.9</v>
      </c>
      <c r="C47" s="3">
        <v>4.2</v>
      </c>
      <c r="D47" s="3">
        <v>24.6</v>
      </c>
      <c r="E47" s="3">
        <v>22.9</v>
      </c>
      <c r="F47" s="3">
        <v>32.299999999999997</v>
      </c>
      <c r="G47" s="4">
        <f t="shared" si="2"/>
        <v>99.899999999999991</v>
      </c>
      <c r="H47" s="4">
        <f>1895+532+344</f>
        <v>2771</v>
      </c>
      <c r="I47" s="5" t="str">
        <f t="shared" si="1"/>
        <v>Fear</v>
      </c>
    </row>
    <row r="48" spans="1:9" ht="12.5" x14ac:dyDescent="0.25">
      <c r="A48" s="2" t="s">
        <v>55</v>
      </c>
      <c r="B48" s="3">
        <v>11.1</v>
      </c>
      <c r="C48" s="3">
        <v>2.6</v>
      </c>
      <c r="D48" s="3">
        <v>22.1</v>
      </c>
      <c r="E48" s="3">
        <v>24.7</v>
      </c>
      <c r="F48" s="3">
        <v>39.4</v>
      </c>
      <c r="G48" s="4">
        <f t="shared" si="2"/>
        <v>99.9</v>
      </c>
      <c r="H48" s="4">
        <f>6837+1477+595</f>
        <v>8909</v>
      </c>
      <c r="I48" s="5" t="str">
        <f t="shared" si="1"/>
        <v>Fear</v>
      </c>
    </row>
    <row r="49" spans="1:9" ht="12.5" x14ac:dyDescent="0.25">
      <c r="A49" s="2" t="s">
        <v>56</v>
      </c>
      <c r="B49" s="3">
        <v>20.399999999999999</v>
      </c>
      <c r="C49" s="3">
        <v>4.5999999999999996</v>
      </c>
      <c r="D49" s="3">
        <v>21.099999999999898</v>
      </c>
      <c r="E49" s="3">
        <v>17.399999999999999</v>
      </c>
      <c r="F49" s="3">
        <v>36.4</v>
      </c>
      <c r="G49" s="4">
        <f t="shared" si="2"/>
        <v>99.899999999999892</v>
      </c>
      <c r="H49" s="4">
        <f>407+144+100</f>
        <v>651</v>
      </c>
      <c r="I49" s="5" t="str">
        <f t="shared" si="1"/>
        <v>Fear</v>
      </c>
    </row>
    <row r="50" spans="1:9" ht="12.5" x14ac:dyDescent="0.25">
      <c r="A50" s="2" t="s">
        <v>57</v>
      </c>
      <c r="B50" s="3">
        <v>13.6</v>
      </c>
      <c r="C50" s="3">
        <v>4.0999999999999996</v>
      </c>
      <c r="D50" s="3">
        <v>24.4</v>
      </c>
      <c r="E50" s="3">
        <v>21.5</v>
      </c>
      <c r="F50" s="3">
        <v>36.299999999999997</v>
      </c>
      <c r="G50" s="4">
        <f t="shared" si="2"/>
        <v>99.899999999999991</v>
      </c>
      <c r="H50" s="4">
        <f>1931+495+298</f>
        <v>2724</v>
      </c>
      <c r="I50" s="5" t="str">
        <f t="shared" si="1"/>
        <v>Fear</v>
      </c>
    </row>
    <row r="51" spans="1:9" ht="12.5" x14ac:dyDescent="0.25">
      <c r="A51" s="6" t="s">
        <v>58</v>
      </c>
      <c r="B51" s="7">
        <v>15.6</v>
      </c>
      <c r="C51" s="7">
        <v>6.6</v>
      </c>
      <c r="D51" s="7">
        <v>17.5</v>
      </c>
      <c r="E51" s="7">
        <v>26.3</v>
      </c>
      <c r="F51" s="7">
        <v>33.799999999999997</v>
      </c>
      <c r="G51" s="4">
        <f t="shared" si="2"/>
        <v>99.8</v>
      </c>
      <c r="H51" s="8">
        <f>65+16+6</f>
        <v>87</v>
      </c>
      <c r="I51" s="5" t="str">
        <f t="shared" si="1"/>
        <v>Fear</v>
      </c>
    </row>
    <row r="52" spans="1:9" ht="12.5" x14ac:dyDescent="0.25">
      <c r="A52" s="10" t="s">
        <v>59</v>
      </c>
      <c r="B52" s="11">
        <v>10</v>
      </c>
      <c r="C52" s="11">
        <v>10</v>
      </c>
      <c r="D52" s="11">
        <v>40</v>
      </c>
      <c r="E52" s="11">
        <v>20</v>
      </c>
      <c r="F52" s="11">
        <v>20</v>
      </c>
      <c r="G52" s="4">
        <f t="shared" si="2"/>
        <v>100</v>
      </c>
      <c r="I52" s="2" t="str">
        <f t="shared" si="1"/>
        <v>Surprise</v>
      </c>
    </row>
    <row r="53" spans="1:9" ht="15.75" customHeight="1" x14ac:dyDescent="0.25">
      <c r="B53" s="4"/>
      <c r="C53" s="4"/>
      <c r="D53" s="4"/>
      <c r="E53" s="4"/>
      <c r="F53" s="4"/>
      <c r="G53" s="9"/>
      <c r="H53" s="4">
        <f>SUM(H2:H51)</f>
        <v>398224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 Liu</cp:lastModifiedBy>
  <dcterms:modified xsi:type="dcterms:W3CDTF">2022-04-08T23:19:20Z</dcterms:modified>
</cp:coreProperties>
</file>