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estra Flor\Gestor-Autorizaciones y Pagos\Plantillas\"/>
    </mc:Choice>
  </mc:AlternateContent>
  <xr:revisionPtr revIDLastSave="0" documentId="13_ncr:1_{06170E5A-0F88-4758-8324-4298DBA83DB2}" xr6:coauthVersionLast="47" xr6:coauthVersionMax="47" xr10:uidLastSave="{00000000-0000-0000-0000-000000000000}"/>
  <bookViews>
    <workbookView xWindow="-120" yWindow="-120" windowWidth="29040" windowHeight="15720" firstSheet="5" activeTab="5" xr2:uid="{28D61A8E-0445-4441-9160-6420D7CC0DF5}"/>
  </bookViews>
  <sheets>
    <sheet name="01" sheetId="2" state="hidden" r:id="rId1"/>
    <sheet name="02" sheetId="3" state="hidden" r:id="rId2"/>
    <sheet name="03" sheetId="5" state="hidden" r:id="rId3"/>
    <sheet name="04" sheetId="6" state="hidden" r:id="rId4"/>
    <sheet name="05" sheetId="7" state="hidden" r:id="rId5"/>
    <sheet name="2025" sheetId="8" r:id="rId6"/>
  </sheets>
  <externalReferences>
    <externalReference r:id="rId7"/>
  </externalReferences>
  <definedNames>
    <definedName name="_xlnm._FilterDatabase" localSheetId="0" hidden="1">'01'!$B$8:$N$196</definedName>
    <definedName name="_xlnm._FilterDatabase" localSheetId="1" hidden="1">'02'!$B$8:$P$178</definedName>
    <definedName name="_xlnm._FilterDatabase" localSheetId="2" hidden="1">'03'!$B$8:$O$177</definedName>
    <definedName name="_xlnm._FilterDatabase" localSheetId="3" hidden="1">'04'!$B$8:$O$233</definedName>
    <definedName name="_xlnm._FilterDatabase" localSheetId="4" hidden="1">'05'!$B$8:$O$119</definedName>
    <definedName name="_xlnm._FilterDatabase" localSheetId="5" hidden="1">'2025'!$B$8:$N$146</definedName>
    <definedName name="_xlnm.Print_Area" localSheetId="0">'01'!$B$3:$N$196</definedName>
    <definedName name="_xlnm.Print_Area" localSheetId="1">'02'!$B$3:$O$178</definedName>
    <definedName name="_xlnm.Print_Area" localSheetId="2">'03'!$B$3:$N$175</definedName>
    <definedName name="_xlnm.Print_Area" localSheetId="3">'04'!$B$3:$N$231</definedName>
    <definedName name="_xlnm.Print_Area" localSheetId="4">'05'!$B$3:$N$66</definedName>
    <definedName name="_xlnm.Print_Area" localSheetId="5">'2025'!$B$7:$N$46</definedName>
    <definedName name="CODLISTA2">[1]JUN!$B$11:$B$87</definedName>
    <definedName name="CODLISTA4">[1]Sheet1!$U$5:$U$397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" i="7" l="1"/>
  <c r="F112" i="7"/>
  <c r="F10" i="6"/>
  <c r="F14" i="6"/>
  <c r="F59" i="6"/>
  <c r="F49" i="6"/>
  <c r="F22" i="6"/>
  <c r="F20" i="6"/>
  <c r="F59" i="5"/>
  <c r="F48" i="5"/>
  <c r="F178" i="5" s="1"/>
  <c r="F180" i="5" s="1"/>
  <c r="F22" i="5"/>
  <c r="F20" i="5"/>
  <c r="F176" i="5" s="1"/>
  <c r="F14" i="5"/>
  <c r="B188" i="3"/>
  <c r="F60" i="3"/>
  <c r="F49" i="3"/>
  <c r="F23" i="3"/>
  <c r="F20" i="3"/>
  <c r="F14" i="3"/>
  <c r="F234" i="6" l="1"/>
  <c r="F235" i="6" s="1"/>
  <c r="F236" i="6" s="1"/>
  <c r="F232" i="6"/>
  <c r="B204" i="2"/>
  <c r="F105" i="2" l="1"/>
  <c r="F77" i="2" l="1"/>
  <c r="F73" i="2"/>
  <c r="F60" i="2"/>
  <c r="F30" i="2"/>
  <c r="F26" i="2"/>
  <c r="F16" i="2"/>
  <c r="F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msandoval</author>
  </authors>
  <commentList>
    <comment ref="I28" authorId="0" shapeId="0" xr:uid="{A9E09FCE-0709-4DDE-96C9-77435866D192}">
      <text>
        <r>
          <rPr>
            <b/>
            <sz val="9"/>
            <color indexed="81"/>
            <rFont val="Tahoma"/>
            <family val="2"/>
          </rPr>
          <t>msandoval:</t>
        </r>
        <r>
          <rPr>
            <sz val="9"/>
            <color indexed="81"/>
            <rFont val="Tahoma"/>
            <family val="2"/>
          </rPr>
          <t xml:space="preserve">
STARLINK</t>
        </r>
      </text>
    </comment>
    <comment ref="E35" authorId="0" shapeId="0" xr:uid="{78A19621-5700-4247-81EE-B4FB24A7A990}">
      <text>
        <r>
          <rPr>
            <b/>
            <sz val="9"/>
            <color indexed="81"/>
            <rFont val="Tahoma"/>
            <family val="2"/>
          </rPr>
          <t>falta correo con AC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1" authorId="0" shapeId="0" xr:uid="{AA6D3CDC-5D12-4D1C-892C-2898C38F8A0E}">
      <text>
        <r>
          <rPr>
            <b/>
            <sz val="9"/>
            <color indexed="81"/>
            <rFont val="Tahoma"/>
            <family val="2"/>
          </rPr>
          <t>SE VA A REFACTURAR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msandoval</author>
  </authors>
  <commentList>
    <comment ref="J22" authorId="0" shapeId="0" xr:uid="{B2D1B1F4-F0CA-48A4-8D40-C2820DBEF2C7}">
      <text>
        <r>
          <rPr>
            <b/>
            <sz val="9"/>
            <color indexed="81"/>
            <rFont val="Tahoma"/>
            <family val="2"/>
          </rPr>
          <t>msandoval:</t>
        </r>
        <r>
          <rPr>
            <sz val="9"/>
            <color indexed="81"/>
            <rFont val="Tahoma"/>
            <family val="2"/>
          </rPr>
          <t xml:space="preserve">
STARLINK</t>
        </r>
      </text>
    </comment>
    <comment ref="E28" authorId="0" shapeId="0" xr:uid="{B5A5F12E-2493-4BF7-9BE8-D25C6BFE1285}">
      <text>
        <r>
          <rPr>
            <b/>
            <sz val="9"/>
            <color indexed="81"/>
            <rFont val="Tahoma"/>
            <family val="2"/>
          </rPr>
          <t>falta correo con AC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1" authorId="0" shapeId="0" xr:uid="{C4BB2E89-0323-448B-903C-515F9771CB87}">
      <text>
        <r>
          <rPr>
            <b/>
            <sz val="9"/>
            <color indexed="81"/>
            <rFont val="Tahoma"/>
            <family val="2"/>
          </rPr>
          <t>SE VA A REFACTURAR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msandoval</author>
  </authors>
  <commentList>
    <comment ref="E27" authorId="0" shapeId="0" xr:uid="{43DD7B64-484D-4E59-B84C-133554B1846E}">
      <text>
        <r>
          <rPr>
            <b/>
            <sz val="9"/>
            <color indexed="81"/>
            <rFont val="Tahoma"/>
            <family val="2"/>
          </rPr>
          <t>falta correo con AC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0" authorId="0" shapeId="0" xr:uid="{CF3CAC02-B112-4189-A754-BCEAB9C63F25}">
      <text>
        <r>
          <rPr>
            <b/>
            <sz val="9"/>
            <color indexed="81"/>
            <rFont val="Tahoma"/>
            <family val="2"/>
          </rPr>
          <t>SE VA A REFACTURAR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msandoval</author>
  </authors>
  <commentList>
    <comment ref="E27" authorId="0" shapeId="0" xr:uid="{F4496471-FA17-474D-AE79-D671E08265BF}">
      <text>
        <r>
          <rPr>
            <b/>
            <sz val="9"/>
            <color indexed="81"/>
            <rFont val="Tahoma"/>
            <family val="2"/>
          </rPr>
          <t>falta correo con AC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0" authorId="0" shapeId="0" xr:uid="{A41FA957-30DC-4279-887E-9AC94537C0E7}">
      <text>
        <r>
          <rPr>
            <b/>
            <sz val="9"/>
            <color indexed="81"/>
            <rFont val="Tahoma"/>
            <family val="2"/>
          </rPr>
          <t>SE VA A REFACTURAR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msandoval</author>
  </authors>
  <commentList>
    <comment ref="J22" authorId="0" shapeId="0" xr:uid="{FE0F7759-AE4A-447F-855F-3481121C83F9}">
      <text>
        <r>
          <rPr>
            <b/>
            <sz val="9"/>
            <color indexed="81"/>
            <rFont val="Tahoma"/>
            <family val="2"/>
          </rPr>
          <t>SE VA A REFACTURAR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<sst xmlns="http://schemas.openxmlformats.org/spreadsheetml/2006/main" count="6270" uniqueCount="1276">
  <si>
    <t>CONTROL DE SOLICITUDES</t>
  </si>
  <si>
    <t>ENERO 2025</t>
  </si>
  <si>
    <t>FECHA</t>
  </si>
  <si>
    <t>NÚMERO DE SOLICITUD</t>
  </si>
  <si>
    <t>PROVEEDOR</t>
  </si>
  <si>
    <t>CONCEPTO</t>
  </si>
  <si>
    <t>MONTO PESOS</t>
  </si>
  <si>
    <t>MONTO DOLARES</t>
  </si>
  <si>
    <t>OC</t>
  </si>
  <si>
    <t>FACTURA</t>
  </si>
  <si>
    <t>Folio fiscal</t>
  </si>
  <si>
    <t>PUE/PPD</t>
  </si>
  <si>
    <t>COMPLEMENTO</t>
  </si>
  <si>
    <t>PAGADA</t>
  </si>
  <si>
    <t>FECHA PAGO</t>
  </si>
  <si>
    <t>ULINE SHIPING SUPLIES DE RL DE CV</t>
  </si>
  <si>
    <t>Mobiliario en sala de entrenamiento en camper de patio de maniobras de Base ATM de TBC. CDN-139.</t>
  </si>
  <si>
    <t>CDN-139</t>
  </si>
  <si>
    <t>4484288; 4484198</t>
  </si>
  <si>
    <t>PPD</t>
  </si>
  <si>
    <t>Pendiente</t>
  </si>
  <si>
    <t>NO</t>
  </si>
  <si>
    <t>HEFESTO TECHNICAL SERVICES</t>
  </si>
  <si>
    <t>Servicio de reingenieria de sistema anticolision marca Canrig Modelo TAC-II para cumplimiento de requerimientos ante PEMEX. Incluye partes.</t>
  </si>
  <si>
    <t>CDN-160</t>
  </si>
  <si>
    <t>46903651-267b-4294-a2af-da1cad6b3938</t>
  </si>
  <si>
    <t xml:space="preserve">Servicio de instalación de sistema anticolisión marca canrig modelo TAC-II para 
cumplimiento de requerimientos ante PEMEX. </t>
  </si>
  <si>
    <t>CDN-160A</t>
  </si>
  <si>
    <t>Tarifa diaria de ingeniero de servicio. servicio de soporte técnico a sistema de control de top 
drive marca canrig, modelo 1250 ac.</t>
  </si>
  <si>
    <t>OPE-435</t>
  </si>
  <si>
    <t>DAVID ARTURO GOMEZ CASTILLO</t>
  </si>
  <si>
    <t>Solicitud SSPA-084C 7 Orejeras para cascos de protección para pruebas con motogeneradores</t>
  </si>
  <si>
    <t>SSPA-084 C ODC</t>
  </si>
  <si>
    <t>B2F32D53-C98E-4C0E-9000-BFEEBD4E3103</t>
  </si>
  <si>
    <t>PUE</t>
  </si>
  <si>
    <t>pronto pago</t>
  </si>
  <si>
    <t>INSIGNIA LIFE SA DE CV</t>
  </si>
  <si>
    <t>Polizas de vida para personal de ATM 2024</t>
  </si>
  <si>
    <t>RHU-023</t>
  </si>
  <si>
    <t>436DAFBC-ADDE-4830-BF1D-6FAA336ACDA9</t>
  </si>
  <si>
    <t>Pronto pago</t>
  </si>
  <si>
    <t>TABASCO INN</t>
  </si>
  <si>
    <t>CDN-205 Hospedaje del Ing. Sigmund Berntsen, noche del 30 de Septiembre,  Proyecto del Simulador.</t>
  </si>
  <si>
    <t xml:space="preserve">CDN-205 </t>
  </si>
  <si>
    <t>a 86023</t>
  </si>
  <si>
    <t>RM CONTINENTAL SA DE CV</t>
  </si>
  <si>
    <t>Servicio de grúa para maniobras del 30 de julio al 03 de septiembre 2024</t>
  </si>
  <si>
    <t>MODER-008/07/2024</t>
  </si>
  <si>
    <t>3541</t>
  </si>
  <si>
    <t>888289b9-dc92-4642-9711-cc6d937b6898</t>
  </si>
  <si>
    <t>PEDRO ANTONIO VILLENA
 GARCIA</t>
  </si>
  <si>
    <t>Camper con 1 comedor común y 2 dormitorios para personal de ATM. (último pago (restante 50%))</t>
  </si>
  <si>
    <t>CDN-198</t>
  </si>
  <si>
    <t>QUALITY CONNECTION TOOLS S.A DE C.V. </t>
  </si>
  <si>
    <t xml:space="preserve">OPE-446 Servicio requerido para Top Drive Varco NOV TDS-11 SA. OPE-455 Servicio de inspeccion requerido para Top Drive N.S. 1417 pozo racemosa 4 Equipo PM-342. </t>
  </si>
  <si>
    <t>OPE-446, OPE-455</t>
  </si>
  <si>
    <t>GERWILL CONSTRUCCIONES Y 
MANTENIMIENTOS</t>
  </si>
  <si>
    <t xml:space="preserve"> Arrendamiento de camper habitacional (5900- 5906) y arrendamiento de 7 vehículos correspondiente al mes de septiembre 2024 (5923)</t>
  </si>
  <si>
    <t>5900-5906, 5923</t>
  </si>
  <si>
    <t>F395B574-BDF9-41C1-B10C-EBE3B21320A7</t>
  </si>
  <si>
    <t>GERWILL CONSTRUCCIONES Y MANTENIMIENTOS</t>
  </si>
  <si>
    <t>Suministro de 2000 lts de agua potable y succión de 20000 lts de
aguas negras, camper habitacional cia andrews, pozo bakte 3</t>
  </si>
  <si>
    <t>Factura 5897</t>
  </si>
  <si>
    <t>OPERADORA DE TIENDAS VOLUNTARIAS</t>
  </si>
  <si>
    <t>4 equipos de aire acondicionados para campers de contrato modernizacion</t>
  </si>
  <si>
    <t>CND-193</t>
  </si>
  <si>
    <t>CANCELADA</t>
  </si>
  <si>
    <t>SOCORRO OUEILHE CABANET</t>
  </si>
  <si>
    <t>Renta de Montacargas por 2 semanas del 1 de Octubre al 14 de octubre 2024</t>
  </si>
  <si>
    <t>CDN-204</t>
  </si>
  <si>
    <t>7E6ADAED-0E64-415E-9590-3A810D5150D1</t>
  </si>
  <si>
    <t>Mantenimiento preventivo a catwalk hidraulico marca NOV. CDN-187</t>
  </si>
  <si>
    <t>CDN-187</t>
  </si>
  <si>
    <t>255</t>
  </si>
  <si>
    <t>SUMINISTROS INDUSTRIALES ALFA</t>
  </si>
  <si>
    <t>Herramienta para trabajos en en equipo 2000 HP</t>
  </si>
  <si>
    <t>MODER-012/07/2024B</t>
  </si>
  <si>
    <t>3db1b31e-fde4-4029-a770-23db978e5474</t>
  </si>
  <si>
    <t>Renta de Montacargas por 2 semanas del 15 de Octubre al 30 de octubre 2024 para uso de contratos modernizacion/canrig</t>
  </si>
  <si>
    <t>CDN-215</t>
  </si>
  <si>
    <t>54FD6344-4C87-4D9E-BD89-B4C9448C4A94</t>
  </si>
  <si>
    <t>Cecilia Domínguez Naranjo</t>
  </si>
  <si>
    <t>Decoración para evento de fin de año. (Se requiere anticipo de $5,000.00)</t>
  </si>
  <si>
    <t>FEC7392C-25C4-4D02-9A97-755E3CF3DCD1</t>
  </si>
  <si>
    <t>MANUEL NIETO HERNANDEZ</t>
  </si>
  <si>
    <t>Motor baldor requerido para la izadora pc40000 ns: 483 pozo chinchorro 28.</t>
  </si>
  <si>
    <t>alm-076</t>
  </si>
  <si>
    <t>DALIA MARGARITA GUZMAN PALOMINO</t>
  </si>
  <si>
    <t>Reembolso trámite de visa $11,090.17, pago mensual de starlink $1,100.00 y gastos varios $11,687.98</t>
  </si>
  <si>
    <t>COMERCIALIZADORA INDUSTRIAL CRAF</t>
  </si>
  <si>
    <t xml:space="preserve">Impermeables y botas de hule para responsable de SSPA </t>
  </si>
  <si>
    <t>SSPA-093-096</t>
  </si>
  <si>
    <t>41F7D372-2910-4914-A35A-B6466F5398E2</t>
  </si>
  <si>
    <t>F2EBB1C0-DFA0-4B99-8A0C-E90929CA3ED0</t>
  </si>
  <si>
    <t>PRONTO PAGO</t>
  </si>
  <si>
    <t>OCTOPUS INVESTING SA DE CV</t>
  </si>
  <si>
    <t>Reparaciones y acondicionamiento de oficinas Villahermosa</t>
  </si>
  <si>
    <t>OI-2116</t>
  </si>
  <si>
    <t>Reembolso Lic Dalia. Atención a personal de PEMEX, Boleto redondo CDMX-Houston y gastos de Ing. Guichard</t>
  </si>
  <si>
    <t xml:space="preserve">  reembolso</t>
  </si>
  <si>
    <t>IVAN SANDOVAL OLAN</t>
  </si>
  <si>
    <t>2 equipos de minisplit para dormitorios en campers</t>
  </si>
  <si>
    <t>CDN-193 B</t>
  </si>
  <si>
    <t>A 3611</t>
  </si>
  <si>
    <t>44b44457-0fe5-4c0b-8a9b-29e2a3abefd3</t>
  </si>
  <si>
    <t>Cuerda de henequén para modernización</t>
  </si>
  <si>
    <t>MODERN-005/07/2024</t>
  </si>
  <si>
    <t>A 3614</t>
  </si>
  <si>
    <t>Material eléctrico para instalación de alumbrado y alimentación de campers en patio de modernización</t>
  </si>
  <si>
    <t>MODERN-002A/07/202</t>
  </si>
  <si>
    <t>A 3616</t>
  </si>
  <si>
    <t xml:space="preserve">Cubeta de aceite de 20 lt y tambor de 200 lts </t>
  </si>
  <si>
    <t>ALM-174</t>
  </si>
  <si>
    <t>A 3617</t>
  </si>
  <si>
    <t>Grava triturada para patio de maniobras de taller TBC (18 m3)</t>
  </si>
  <si>
    <t>OPE-MODERN-
003/24</t>
  </si>
  <si>
    <t>A 3630</t>
  </si>
  <si>
    <t>Horno microondas taller</t>
  </si>
  <si>
    <t>CDN-225</t>
  </si>
  <si>
    <t>A 3643</t>
  </si>
  <si>
    <t>b2e4c4f1-9697-4c1c-bfec-3cb19d77474e</t>
  </si>
  <si>
    <t>CESAR REYES IZQUIERDO</t>
  </si>
  <si>
    <t>Uniformes para Ing. Andrews, Lic. Dalia, Emilio y Héctor.</t>
  </si>
  <si>
    <t>CDN-229</t>
  </si>
  <si>
    <t>64A6CE68-6C72-435A-BBB6-496D820D222B</t>
  </si>
  <si>
    <t>023CA5B2-830B-46B3-AA33-95382F3DC5DC</t>
  </si>
  <si>
    <t>Equipo de protección personal</t>
  </si>
  <si>
    <t>sspa-099</t>
  </si>
  <si>
    <t>CRAF-9</t>
  </si>
  <si>
    <t>CAAE0745-FE90-4779-8061-76A342F41861</t>
  </si>
  <si>
    <t>14A537F5-1748-4477-B212-E2079DDC42FD</t>
  </si>
  <si>
    <t>SSPA-100</t>
  </si>
  <si>
    <t>CRAF--11</t>
  </si>
  <si>
    <t>D5763FF4-2849-46C6-80FC-A870A1A3EE58</t>
  </si>
  <si>
    <t>53B08BAE-80F9-4057-A13D-4F7EA7B39317</t>
  </si>
  <si>
    <t>DISTRIBUIDORA ZELICO</t>
  </si>
  <si>
    <t>Solvente para ensamble de componentes de equipo 3000 (modernización)</t>
  </si>
  <si>
    <t>OPE-MODERN-002/24</t>
  </si>
  <si>
    <t>A84964</t>
  </si>
  <si>
    <t>Trapo industrial para stock en almacén</t>
  </si>
  <si>
    <t>ALM-182</t>
  </si>
  <si>
    <t>A85052</t>
  </si>
  <si>
    <t>Material de limpieza para primer piso oficinas Villahermosa</t>
  </si>
  <si>
    <t>A85098</t>
  </si>
  <si>
    <t>Disco corte metal para amarre y fabricación de cargadores de los ensambles de componentes equipo 3000</t>
  </si>
  <si>
    <t>OPE-MODERN-005/24</t>
  </si>
  <si>
    <t>A85117</t>
  </si>
  <si>
    <t>F07CF533-2752-5F43-A9CD-892B3ED362E6</t>
  </si>
  <si>
    <t>Gastos de taller</t>
  </si>
  <si>
    <t>ope-511</t>
  </si>
  <si>
    <t>A85137</t>
  </si>
  <si>
    <t>CBF97BDD-2E98-4D44-976E-0AAC0E73BD73</t>
  </si>
  <si>
    <t>Articulos de limpieza para primer piso Villahermosa</t>
  </si>
  <si>
    <t>A85178</t>
  </si>
  <si>
    <t>0CFBC970-AD43-9844-BFD7-5023CA4B6274</t>
  </si>
  <si>
    <t>Botas para personal de campo</t>
  </si>
  <si>
    <t>SSPA-096</t>
  </si>
  <si>
    <t>A85209</t>
  </si>
  <si>
    <t>Aceite afloja todo 30 pzas para stock en almacén</t>
  </si>
  <si>
    <t>ALM-182-C</t>
  </si>
  <si>
    <t>A85221</t>
  </si>
  <si>
    <t>Cubetas de aceite</t>
  </si>
  <si>
    <t>ALM-170</t>
  </si>
  <si>
    <t>A85222</t>
  </si>
  <si>
    <t>155C4C3-16EF-0D42-AF4E-28DE57270F07</t>
  </si>
  <si>
    <t>OPE-520</t>
  </si>
  <si>
    <t>A85223</t>
  </si>
  <si>
    <t>F133FDC0-E07E-0946-A1AC-DCA41926B606</t>
  </si>
  <si>
    <t xml:space="preserve">Aceite Izadora Canrig N.S. PC400071 para mantenimiento </t>
  </si>
  <si>
    <t>OPE-518</t>
  </si>
  <si>
    <t>c3dcf1ba-b107-4319-a8ff-d8b3a2d74c80</t>
  </si>
  <si>
    <t>RM CONTINENTAL</t>
  </si>
  <si>
    <t>Movimiento logístico de top drive varco nov, tds-11 a riel de transportación en patio de maniobras atm para el día 12/sep/2024</t>
  </si>
  <si>
    <t>OPE-456</t>
  </si>
  <si>
    <t>4765A738-F25A-4C0F-AEAD-AC77C0762FE5</t>
  </si>
  <si>
    <t>RM CONTINETAL</t>
  </si>
  <si>
    <t>Servicio de Grúa 75/80 para realizar maniobras en Base Andrews y Parque TBC. 05 septiembre a 01 de octubre 2024</t>
  </si>
  <si>
    <t>MODER-008/07/2024B</t>
  </si>
  <si>
    <t>5cc47aaf-f52d-491c-989c-a92c7650b104</t>
  </si>
  <si>
    <t>Servicio de Grúa 75 Ton. 02 octubre al 10 de octubre 2024</t>
  </si>
  <si>
    <t>EA6162BB-3633-48DA-9FC3-2329812BA570</t>
  </si>
  <si>
    <t>Renta de Montacargas por 2 semanas del 31 de Octubre al 14 de Noviembre
2024</t>
  </si>
  <si>
    <t xml:space="preserve">CDN-231 </t>
  </si>
  <si>
    <t>pendiente</t>
  </si>
  <si>
    <t>Renta de Montacargas por 2 semanas del 15 de Noviembre al 30 de noviembre
2024</t>
  </si>
  <si>
    <t>CDN-243</t>
  </si>
  <si>
    <t>SARA MARTINEZ ALVAREZ</t>
  </si>
  <si>
    <t xml:space="preserve">6 Mica transparente careta soldador </t>
  </si>
  <si>
    <t>SSPA-074</t>
  </si>
  <si>
    <t>V-6986</t>
  </si>
  <si>
    <t>59154C7E-082C-4025-A71E-126B69005A19</t>
  </si>
  <si>
    <t xml:space="preserve">Desmalezadora a gasolina con accesorios de protección personal. Para limpieza de patio de maniobras en TBC </t>
  </si>
  <si>
    <t>CDN-216</t>
  </si>
  <si>
    <t>JQ 161302</t>
  </si>
  <si>
    <t>Tinta para impresoras de primer nivel de oficinas Villahermosa</t>
  </si>
  <si>
    <t>CDN-208</t>
  </si>
  <si>
    <t xml:space="preserve"> JQ - 161335 </t>
  </si>
  <si>
    <t>OPERADORA DE TIENDAS VOLUNTARIAS, S.A. DE C.V.</t>
  </si>
  <si>
    <t>Mesas y sillas para comedor y dormitorios en Taller ATM TBC</t>
  </si>
  <si>
    <t>CDN-217</t>
  </si>
  <si>
    <t>JQ 161607</t>
  </si>
  <si>
    <t>f77d30d1-a32c-4229-82a0-7258ea9b271d</t>
  </si>
  <si>
    <t>CARTUCHO BROTHER</t>
  </si>
  <si>
    <t>OPE-542</t>
  </si>
  <si>
    <t>JQ 162871</t>
  </si>
  <si>
    <t>57d5f9a0-a409-474e-9fb0-9b9d2c513b67</t>
  </si>
  <si>
    <t>2 unidades de estados solidos y 1 caja de uso rudo para supervisora de contrato RS y RM</t>
  </si>
  <si>
    <t>sspa-083</t>
  </si>
  <si>
    <t>JQ 162411</t>
  </si>
  <si>
    <t>a785de21-4bb9-448a-9adf-752061187e50</t>
  </si>
  <si>
    <t>GERWILL CONSTRUCCIONES Y
MANTENIMIENTOS</t>
  </si>
  <si>
    <t xml:space="preserve"> Arrendamiento de camper habitacional (5969) y arrendamiento de 7 vehículos correspondiente al mes de Octubre 2024 (5962-5968)</t>
  </si>
  <si>
    <t>5962-5969</t>
  </si>
  <si>
    <t>MARIA GUADALUPE MARQUEZ VELAZQUEZ</t>
  </si>
  <si>
    <t>Cambio de botas industriales varios números</t>
  </si>
  <si>
    <t>SSPA-104</t>
  </si>
  <si>
    <t>EE010822-273B-42F8-A06D-2B99F978879C</t>
  </si>
  <si>
    <t>HYDRAULIC INSTRUMENTS SUPPLY, SA DE CV</t>
  </si>
  <si>
    <t>CAMBIO DE KIT DE JUEGO DE SELLOS Y EMPAQUES PARA
CILINDROS HIDRAULICOS
Fecha</t>
  </si>
  <si>
    <t>OPE-556</t>
  </si>
  <si>
    <t>21BE353A-2323-4BA4-B15E-C21978480AE4</t>
  </si>
  <si>
    <t>CARMEN LASTRA MRAVKO</t>
  </si>
  <si>
    <t>Renta correspondiente al mes de diciembre de 2024 de los Locales 301 302 y 303
de Vía 2 No. 104 Tabasco 2000 en Villahermosa Tabasco. $36,503.00
Renta correspondiente al mes de diciembre de 2024 de los Locales 101 102 y 103
de Vía 2 No. 104 Tabasco 2000 en Villahermosa Tabasco. $44,414.70</t>
  </si>
  <si>
    <t>6EDCAE04-91AE-4625-BB94-30D0ADF4D1E9 Y B2F28AB7-CC09-427D-A9DC-B38AAD9A1451</t>
  </si>
  <si>
    <t>ALEJANDRA GABRIELA MONTEJO JIMENEZ</t>
  </si>
  <si>
    <t>Fact 557-560 Renta de trailers habitación equipos PM 329, PM 306, PM 342, Bakte PM 2005 mes
de noviembre 2024 $389,760.00
Fact 556 Renta de equipo de medición noviembre 2024 $40,600.00</t>
  </si>
  <si>
    <t>556-560</t>
  </si>
  <si>
    <t>275CD2F8-C4D5-43BE-8EBE-4C4AB4089D33</t>
  </si>
  <si>
    <t>MIGUEL OSVALDO CONTRERAS VELOZ</t>
  </si>
  <si>
    <t>Servicio de corte de maleza y recolección de lo residual en el patio de maniobras TBC</t>
  </si>
  <si>
    <t>CDN-251</t>
  </si>
  <si>
    <t>Segundo pago por reconstrucción de tercer camper de oficina en TBC (Ya se realizó un anticipo de $100,000.00)</t>
  </si>
  <si>
    <t>CDN-254</t>
  </si>
  <si>
    <t>Fecha pendiente</t>
  </si>
  <si>
    <t>CIMCOG</t>
  </si>
  <si>
    <t>Material fabricación y reparación de charolas antiderrame del taller</t>
  </si>
  <si>
    <t>ALM-033</t>
  </si>
  <si>
    <t>ELIGIO HERNANDEZ GOMEZ</t>
  </si>
  <si>
    <t>Fabricación de pernos para base de estabilizador</t>
  </si>
  <si>
    <t>OPE-517</t>
  </si>
  <si>
    <t>B4330</t>
  </si>
  <si>
    <t>7c5bfef4-42c7-46b5-9d2a-13f138f19e89</t>
  </si>
  <si>
    <t>135b3e79-9cc8-4263-a84c-d18950f80a02</t>
  </si>
  <si>
    <t>QUALITY CONNECTION TOOLS SA DE CV</t>
  </si>
  <si>
    <t>Servicio de prueba de inspección para agujero de raton Izadora equipo PM-206 pozo Cbix 2</t>
  </si>
  <si>
    <t>OPE-MODERN-
009/24</t>
  </si>
  <si>
    <t>6B3AEE13-39F9-4FEB-87BF-2D2E80B15BB2</t>
  </si>
  <si>
    <t>GABRIELA LOPEZ BERISTAIN</t>
  </si>
  <si>
    <t>Servicio de renta de genie JLG para rig up de equipo 3000HP</t>
  </si>
  <si>
    <t>OPE-MODER-023</t>
  </si>
  <si>
    <t>B255EE1C-4023-4F30-AE02-6405FC7012FE</t>
  </si>
  <si>
    <t>Servicio de prueba de inspección END y MPI a orejas de carga rampa Izadora equipo PC4000</t>
  </si>
  <si>
    <t>OPE-528</t>
  </si>
  <si>
    <t>10866D50-578E-4148-A3B1-0515430A2FD8</t>
  </si>
  <si>
    <t>MARTJOL, SOLUCIONES INTELIGENTES</t>
  </si>
  <si>
    <t>Servicio de revisión, desacople, y reemplazo de kit de rodamientos y
sellos a motor eléctrico</t>
  </si>
  <si>
    <t>OPE-514</t>
  </si>
  <si>
    <t>A205</t>
  </si>
  <si>
    <t>D8BF2205-AD11-4F40-A5D1-43620EC96CFB</t>
  </si>
  <si>
    <t>OMAR LUNA SILVA</t>
  </si>
  <si>
    <t>CARGA DE OXIGENO INDUSTRIAL 9.5M3</t>
  </si>
  <si>
    <t>ALM-207</t>
  </si>
  <si>
    <t>574C2276-A34D-4379-A72F-42619CFABDF0</t>
  </si>
  <si>
    <t>DA8D59E0-646E-451D-B7D1-83F702298174</t>
  </si>
  <si>
    <t>GRUPO ELECTROMECANICO BEDEL</t>
  </si>
  <si>
    <t>MT TUBING TMC 125º 2</t>
  </si>
  <si>
    <t>OPE-489</t>
  </si>
  <si>
    <t>SERVICIO PARA RIG UP DE EQUIPO 3000HP</t>
  </si>
  <si>
    <t>OPE-MODER-014</t>
  </si>
  <si>
    <t>3677</t>
  </si>
  <si>
    <t>7D1CAFD4-DE62-4AE0-8858-BD41C0679788</t>
  </si>
  <si>
    <t>Uniformes</t>
  </si>
  <si>
    <t>SSPA-088</t>
  </si>
  <si>
    <t>568C9BA3-D4B1-444A-9709-BE57880841A2</t>
  </si>
  <si>
    <t>Placa de acero para mesa de trabajo de soldadores</t>
  </si>
  <si>
    <t>OPE-MODERN-011</t>
  </si>
  <si>
    <t>A85320</t>
  </si>
  <si>
    <t>B392AFC6-9200-CE4F-9B66-DEA7DAA2C65C</t>
  </si>
  <si>
    <t>Instalación de compresores de aire</t>
  </si>
  <si>
    <t>ALM-195</t>
  </si>
  <si>
    <t>A85345</t>
  </si>
  <si>
    <t>792DAA3D-97F1-FA44-B73A-FA20D0CA567B</t>
  </si>
  <si>
    <t>Equipo de limpieza para baños taller</t>
  </si>
  <si>
    <t>CND-236</t>
  </si>
  <si>
    <t>A85321</t>
  </si>
  <si>
    <t xml:space="preserve">Mantenimiento de top drive NS 1417 equipo PM 342. Chevron </t>
  </si>
  <si>
    <t>A85346</t>
  </si>
  <si>
    <t>E1CEF9A7-6C8C-DA45-B8B0-B6E7FB70E653</t>
  </si>
  <si>
    <t>Insumos de limpieza para oficinas administrativas</t>
  </si>
  <si>
    <t>A85398</t>
  </si>
  <si>
    <t>894462AF-9A37-474B-B7A4-8263D532069E</t>
  </si>
  <si>
    <t>Material de Limpieza para el Mes de Octubre: Taller Y Oficinas Operativas</t>
  </si>
  <si>
    <t>CDN-218</t>
  </si>
  <si>
    <t xml:space="preserve">A85015 </t>
  </si>
  <si>
    <t>38AD5B88-3143-A242-BDA1-47ED94856EDB</t>
  </si>
  <si>
    <t>HB INGENIERIA Y SERVICIOS AMBIENTALES SA DE CV</t>
  </si>
  <si>
    <t>Totems para almacenar diésel para equipo PM-306</t>
  </si>
  <si>
    <t>ALM-221</t>
  </si>
  <si>
    <t>4BB9AE5B-2EB2-4E69-BFB6-1696C17F2F13</t>
  </si>
  <si>
    <t>Renta de montacargas por 2 semanas del 01 de diciembre al 14 de diciembre del 2024</t>
  </si>
  <si>
    <t>CND-258</t>
  </si>
  <si>
    <t>FARE SERVICIOS EMPRESARIALES</t>
  </si>
  <si>
    <t>Servicio de limpieza mes de noviembre 2024 taller TBC</t>
  </si>
  <si>
    <t>FOLIO 3191</t>
  </si>
  <si>
    <t>554FD2F6-1BC7-45D2-BFFD-EA3B3252CF84</t>
  </si>
  <si>
    <t>fee81272-19c4-47c1-9b74-ed64f6b22bfc</t>
  </si>
  <si>
    <t>Servicio taller para pozo bricol 41, equipo PM-335</t>
  </si>
  <si>
    <t>OPE-561</t>
  </si>
  <si>
    <t>927FC30D-96A5-44A7-A0A1-39D765BC5274</t>
  </si>
  <si>
    <t>OPERADORA DE TIENDAS VOLUNTARIAS, SA DE CV</t>
  </si>
  <si>
    <t>Mesa para camper en patio de maniobras para contrato modernización</t>
  </si>
  <si>
    <t>CDN-212</t>
  </si>
  <si>
    <t>JQ 161367</t>
  </si>
  <si>
    <t>9c19bd05-cdca-4ece-be13-7d6b24ab7587</t>
  </si>
  <si>
    <t>ROMULO SANCHEZ CORDOVA</t>
  </si>
  <si>
    <t>Constancias DC3 sistemas de permiso para trabajos de riesgo. Para Ricardo Palma y Omar Pimienta. (Documentación de agosto)</t>
  </si>
  <si>
    <t>RHU-021 B</t>
  </si>
  <si>
    <t>JOSE CARLOS MAGAÑA BOTELLO</t>
  </si>
  <si>
    <t>Servicio de análisis clínicos a personal desde el 03 de julio al 12 de agosto 2024 (Carlos Ortiz, Cristian Rodriguez, Marco Guichard, José Falcon, José Calix, Beatriz Valdez, Mario Alba y Perla Jimenez)</t>
  </si>
  <si>
    <t>RHU-025 B</t>
  </si>
  <si>
    <t>fc3d71d4-ff73-4fb0-a9cf-c226fb6870f4</t>
  </si>
  <si>
    <t>LIDIA NELLY SOLIS HERRERA</t>
  </si>
  <si>
    <t>Recolección de solidos urbanos (1,200 LT)(01,16,05 y 28 de nov 2024) $6,382.32
Recolección de solidos urbanos (KG) (19,30,22 y 10 oct 2024) $7,064.40</t>
  </si>
  <si>
    <t>SSPA-103</t>
  </si>
  <si>
    <t>VH 29021 y VH 28869</t>
  </si>
  <si>
    <t>OFFICE DEPOT DE MEXICO SA DE CV</t>
  </si>
  <si>
    <t>Papeleria para taller TBC pedido octubre 2024</t>
  </si>
  <si>
    <t>OPE-530</t>
  </si>
  <si>
    <t>B33E5686-42A2-4283-8E6D-0E115F52F44D</t>
  </si>
  <si>
    <t>3E78C414-05A1-480A-94D0-08F4306978FB</t>
  </si>
  <si>
    <t>Mantenimiento a extintores PQS oficinas administrativas Vhsa y taller TBC</t>
  </si>
  <si>
    <t>SSPA-094 B</t>
  </si>
  <si>
    <t>V-6996</t>
  </si>
  <si>
    <t>9F78E44D-55D1-49EE-94ED-63139F8A0065</t>
  </si>
  <si>
    <t>AMERICAN TRUST REGISTER</t>
  </si>
  <si>
    <t>SGI-024 Servicio de auditoria mantenimiento de certificación SGI ISO 9001:2015, ISO 14001:2015, ISO 45001:2018. 4 días de auditoria. Pago del 50% al iniciar y 50% al terminar. Pago total $76,560.00</t>
  </si>
  <si>
    <t>SGI-024</t>
  </si>
  <si>
    <t>ATR 14614</t>
  </si>
  <si>
    <t>F9053946-A719-4D10-B63A-EA07A10AAAC8</t>
  </si>
  <si>
    <t>REEMBOLSO AUDITORIA</t>
  </si>
  <si>
    <t>REEMBOLSO</t>
  </si>
  <si>
    <t>A 3624 Tabla de pino para nivelar subestructura de equipo 3000 $2,812.54</t>
  </si>
  <si>
    <t>A 3624</t>
  </si>
  <si>
    <t>3ae4bf29-2b3b-433e-a1ab-ace15bd2af93</t>
  </si>
  <si>
    <t>A 3637 Mantenimiento preventivo izadora PIPE-CAT-5 pozo copano 12, PM-1381 $24,808.22</t>
  </si>
  <si>
    <t>OPE-504</t>
  </si>
  <si>
    <t>A 3637</t>
  </si>
  <si>
    <t>f71a0fa2-58d7-4ec7-90a2-9288deaad8e4</t>
  </si>
  <si>
    <t>LUIS ALEJANDRO CARRILLO MALIACHI</t>
  </si>
  <si>
    <t>Reubicación de 2 cámaras de vigilancia en malla periferica de patio de maniobras e instalación de
una nueva en zona de campers</t>
  </si>
  <si>
    <t>CDN-260</t>
  </si>
  <si>
    <t>Instalación eléctrica para proyector de sala de juntas de oficinas en TBC e instalación de energía,
instalación de punto de acceso internet WiFi y antena en camper-comedor de patio de maniobras.
Servicio finalizado.</t>
  </si>
  <si>
    <t>CDN-264</t>
  </si>
  <si>
    <t>Rehabilitación de sistema de alarma de incendios en nave de Base ATM TBC</t>
  </si>
  <si>
    <t>CDN-263</t>
  </si>
  <si>
    <t>CHRISTIAN IGNACIO SALINAS LEYVA</t>
  </si>
  <si>
    <t>Servicio de vigilancia en taller TBC mes de diciembre 2024</t>
  </si>
  <si>
    <t>779307D0‐A085‐4A81‐9DC1‐5E10451B02A8</t>
  </si>
  <si>
    <t>PARQUE INDUSTRIAL TABASCO BUSINESS CENTER SA DE CV</t>
  </si>
  <si>
    <t xml:space="preserve">Cuota de mtto taller tbc septiembre y octubre 2024 $ 56,305.45 (1941)
</t>
  </si>
  <si>
    <t>1941</t>
  </si>
  <si>
    <t>03CF7B87-4FE6-463A-AB5D-C77B0D1BBB65</t>
  </si>
  <si>
    <t>Cuota de mtto taller tbc noviembre 2024 $ 28,710.15 (1942)
Cuota de mtto taller tbc diciembre 2024 $ 29,116.21 (1932)</t>
  </si>
  <si>
    <t>1942 y 1932</t>
  </si>
  <si>
    <t>TABASCO BUSINESS CENTER SA DE CV</t>
  </si>
  <si>
    <t>Servicio de consumo de agua mes de noviembre 2024, de taller TBC</t>
  </si>
  <si>
    <t>FA00002469</t>
  </si>
  <si>
    <t>E550D5FB-D0F6-400D-8457-E4F134D5AD8D</t>
  </si>
  <si>
    <t>DD59D64A-D575-4EB5-8C57-A9C11293EEDE</t>
  </si>
  <si>
    <t>Distribuidora Zelico S.A. de C.V.</t>
  </si>
  <si>
    <t>A85532 Insumos de limpieza para oficinas Villahermosa noviembre $1,485.83</t>
  </si>
  <si>
    <t>A85532</t>
  </si>
  <si>
    <t>BB678585-115C-A142-BD43-BE998C5CEECE</t>
  </si>
  <si>
    <t>A85604 Material para fabricación de Grass Hoper $109,476.26</t>
  </si>
  <si>
    <t>OPE-486</t>
  </si>
  <si>
    <t>A85604</t>
  </si>
  <si>
    <t>B40A0DC1-DD55-E34B-A92E-FBCC862B55A1</t>
  </si>
  <si>
    <t>INMOBILIARIA ROG SA DE CV</t>
  </si>
  <si>
    <t>Hospedaje Ing. Emilio estancia del 12 al 15 nov 2024
Hospedaje Ing. Robert estancia del 13 al 16 nov 2024</t>
  </si>
  <si>
    <t>C33-25685 Y C33-25699</t>
  </si>
  <si>
    <t>f5d27566-316b-4381-ab09-16f969be79ce</t>
  </si>
  <si>
    <t>Papeleria para oficinas administrativas en Villahermosa, pedido 22 nov</t>
  </si>
  <si>
    <t>CREA 12268739</t>
  </si>
  <si>
    <t>C5812D21-C464-4E9B-9379-54C076E15812</t>
  </si>
  <si>
    <t>NABORS PERFORACIONES DE MEXICO S DE RL DE CV</t>
  </si>
  <si>
    <t>Renta de taller TBC Cúnduacan mes de diciembre 2024</t>
  </si>
  <si>
    <t>I 7411022</t>
  </si>
  <si>
    <t>ALAN JESUS HERNANDEZ REYES</t>
  </si>
  <si>
    <t>Refaccionamiento mantenimiento preventivo izadora canrig PC400071</t>
  </si>
  <si>
    <t>OPE-572</t>
  </si>
  <si>
    <t>42A831C7-84E0-4567-AFDA-A3FC95207DE5</t>
  </si>
  <si>
    <t>DCDE2BB5-D23A-4959-8838-67021</t>
  </si>
  <si>
    <t>Renta de montacargas por 2 semanas del 15 de diciembre al 30 de diciembre del 2024</t>
  </si>
  <si>
    <t>CND-267</t>
  </si>
  <si>
    <t>Carga de oxigeno para stock en el almacén y área de soldadura</t>
  </si>
  <si>
    <t>ALM-223</t>
  </si>
  <si>
    <t>1A27F1A7-90EB-43F1-9A84-264648EF4B77</t>
  </si>
  <si>
    <t>a447d947-aee6-4891-838b-26ed3713054f</t>
  </si>
  <si>
    <t>IMAGO PAMINA OTERO QUEZADA</t>
  </si>
  <si>
    <t>Credencial ATM (SSPA-026) y (SSPA-024). Personal nuevo ingreso.</t>
  </si>
  <si>
    <t>26ce7d54-b128-414c-9dbf-05048ad96ca5</t>
  </si>
  <si>
    <t>GERWILL CONSTRUCCIONES Y M ANTENIMIENTOS</t>
  </si>
  <si>
    <t>Arrendamiento de camper habitacional (6044) y arrendamiento de 7 vehículos correspondiente
al mes de noviembre 2024 (6037-6043)</t>
  </si>
  <si>
    <t>6037-6044</t>
  </si>
  <si>
    <t>JORGE ROSARIO HERNANDEZ</t>
  </si>
  <si>
    <t>Reembolso servicio de starlink mes de diciembre 2024. Servicio en Pozo Sini 8 PM-331
$1,705.00, Pozo Racemosa 4 PM-342 $1,705.00, Pozo Chinchorro 28 PM-306 $1,705.00 y Pozo
Quesqui 8 PM-329 $1,705.00.</t>
  </si>
  <si>
    <t>25, 43, 44 y 41</t>
  </si>
  <si>
    <t>Reembolso starlink internet satelital mes de diciembre 2024. Taller ATM Canrig. Asignado a
Héctor Solis Gallardo</t>
  </si>
  <si>
    <t>INV-MEX-2728697-75122-40</t>
  </si>
  <si>
    <t>HECTOR SOLIS GALLARDO</t>
  </si>
  <si>
    <t>Starlink internet satelital mes de diciembre 2024. Sitio en patio de maniobras en TBC
Cunduacán, asignado a Héctor Solis Gallardo.</t>
  </si>
  <si>
    <t>NA</t>
  </si>
  <si>
    <t>Grúa taller TBC del 13 al 30 de noviembre 2024. Para rig up de equipo 3000 HP.</t>
  </si>
  <si>
    <t>OPE-MODER-
014A</t>
  </si>
  <si>
    <t>82D9E3E5-1325-4A2A-8290-1B8F0AFC8EC3</t>
  </si>
  <si>
    <t>Fact 3738 $11,600.00 Instalación de top drive en equipo PM-305
Fact 3739 $11,600.00 Servicio para transporte descarga de componente de Riser a TBC</t>
  </si>
  <si>
    <t>OPE-MODER-
026</t>
  </si>
  <si>
    <t>3738</t>
  </si>
  <si>
    <t>OPE-577</t>
  </si>
  <si>
    <t>3739</t>
  </si>
  <si>
    <t>Papeleria para trabajos en pozo racemosa 05; Top-Drive 1250 AC-6.81, NS: 1417, PM-342.</t>
  </si>
  <si>
    <t>OPE-554</t>
  </si>
  <si>
    <t>JQ 164576</t>
  </si>
  <si>
    <t>52BEAE04-8C42-4096-AC19-9B9D2C519464</t>
  </si>
  <si>
    <t>Papeleria para oficinas administrativas. Pedido 22 noviembre 2024.</t>
  </si>
  <si>
    <t>CREA/12268450</t>
  </si>
  <si>
    <t>CDD5CF7C-CA6D-41E0-B3F4-D4165431C876</t>
  </si>
  <si>
    <t>5F250F80-FB59-4777-AC72-A765AE221B04</t>
  </si>
  <si>
    <t>Papeleria para oficinas administrativas, tercer piso. Pedido 13 dic 2024.</t>
  </si>
  <si>
    <t>CREA 12304384</t>
  </si>
  <si>
    <t>530C5A31-B513-44D2-9A3E-FE8B875C8C8F</t>
  </si>
  <si>
    <t>Hospedaje Ing. Robert estancia del 02 al 05 dic 2024
Hospedaje Ing. Emilio estancia del 03 al 05 dic 2024</t>
  </si>
  <si>
    <t xml:space="preserve">C33-26080 </t>
  </si>
  <si>
    <t>C33-26086</t>
  </si>
  <si>
    <t>Refaccionamiento para sistema de anticolisión TAC II Plus Top Drive serie 1357, pozo Bakte 3,
Equipo PMX-2005.</t>
  </si>
  <si>
    <t>OPE-557</t>
  </si>
  <si>
    <t>HTS 343</t>
  </si>
  <si>
    <t>869ADB57-0FE2-4EDF-BADF-E059F91BF007</t>
  </si>
  <si>
    <t>Guantes, lentes, tapones auditivos y barbiquejo para operativos de campo, taller y de almacén (mes de noviembre 2024) Canrig.</t>
  </si>
  <si>
    <t>SSPA-098</t>
  </si>
  <si>
    <t>CRAF-8</t>
  </si>
  <si>
    <t>D87FC6C7-3CA6-4013-88F1-32323E303091</t>
  </si>
  <si>
    <t>C4C2CAEF-1D0C-4E43-B852-3BBA7997C088</t>
  </si>
  <si>
    <t>Overoles y bordados para personal de nuevo ingreso (Jesús Alonso y Manuel Zapata)
Overoles y bordados para personal de nuevo ingreso (Rigoberto Castillo)</t>
  </si>
  <si>
    <t>SSPA-100 B</t>
  </si>
  <si>
    <t>6A0A0FBD-3E1E-4925-8060-F4B88717CE0A</t>
  </si>
  <si>
    <t>8AB9563F-5996-4B50-9543-7FEEFC846277</t>
  </si>
  <si>
    <t>SSPA-090 B</t>
  </si>
  <si>
    <t>C55FE2D6-5206-403B-9E5A-509639D3E957</t>
  </si>
  <si>
    <t>Bordado de overoles para personal de campo y taller. Personal Canrig.</t>
  </si>
  <si>
    <t>SSPA-095</t>
  </si>
  <si>
    <t>42D91DB9-3794-414B-A517-770F95EA94AB</t>
  </si>
  <si>
    <t>Mantenimiento preventivo 5 minisplit de oficinas tercer piso</t>
  </si>
  <si>
    <t>CDN-234</t>
  </si>
  <si>
    <t>A85855 Eslinga de cable para equipo PM-335, Bricol 41. Top Drive No. Serie 1362. $133,714.36</t>
  </si>
  <si>
    <t>OPE-571</t>
  </si>
  <si>
    <t>A85855</t>
  </si>
  <si>
    <t>9E2C11FE-DD46-AE41-8F0C-</t>
  </si>
  <si>
    <t>Adecuación barandales cambio de escalera a presa de lodos</t>
  </si>
  <si>
    <t>OPE-MODERN-017</t>
  </si>
  <si>
    <t>A85854</t>
  </si>
  <si>
    <t>16B09473-AE61-FE48-9D38-41E6381351FB</t>
  </si>
  <si>
    <t>Material stock almacén</t>
  </si>
  <si>
    <t>ALM-222</t>
  </si>
  <si>
    <t>A85853</t>
  </si>
  <si>
    <t>296FAAAF-2CA2-4549-A15C-580B168A9EBD</t>
  </si>
  <si>
    <t>A85923 Grasa desengrasante para trabajos de instalación de top drive, PM-305 $19,035.95</t>
  </si>
  <si>
    <t>OPE-MODERN 028</t>
  </si>
  <si>
    <t>A85923</t>
  </si>
  <si>
    <t>B04FFAAE-7D6D-3D48-864D-F608D247566B</t>
  </si>
  <si>
    <t>A85929 Herramienta especializada para soldador de taller $3,771.45</t>
  </si>
  <si>
    <t>OPE-576 B</t>
  </si>
  <si>
    <t>A85929</t>
  </si>
  <si>
    <t>8FD23C7C-A281-0F4E-9E2E-9993F553604F</t>
  </si>
  <si>
    <t>MAYRA PETRONA CASTRO FLORES</t>
  </si>
  <si>
    <t>MAPE-2792 Herramientas para soldador en taller $15,800.00</t>
  </si>
  <si>
    <t>OPE-576</t>
  </si>
  <si>
    <t>MAPE-2792</t>
  </si>
  <si>
    <t>2F32338E-2C9A-4D57-8D60-DDE8983E68AA</t>
  </si>
  <si>
    <t>MAPE-2793 Materiales para trabajos en equipo taller $1,660.00</t>
  </si>
  <si>
    <t>OPE-555</t>
  </si>
  <si>
    <t>MAPE-2793</t>
  </si>
  <si>
    <t>38C31DFA-7406-4F78-A897-7A85AA6831C6</t>
  </si>
  <si>
    <t>Servicio de renta de genie JLG para rig up de equipo 3000HP. Servicio sábado 14 al viernes 20 de diciembre 2024</t>
  </si>
  <si>
    <t>OPE-MODER-023A</t>
  </si>
  <si>
    <t xml:space="preserve"> 42A9F518-85BE-4EF6-A3BB-C7FD900CA1C9</t>
  </si>
  <si>
    <t>42A9F518-85BE-4EF6-A3BB-C7FD900CA1C9</t>
  </si>
  <si>
    <t>Servicio de genie para rig up de equipo 3000HP. Renta del 30 de diciembre 2024 al 06 de enero del 2025.</t>
  </si>
  <si>
    <t>OPE-MODER-023B</t>
  </si>
  <si>
    <t xml:space="preserve"> 9EA77985-50FD-4E38-987A-D96FA2459D00</t>
  </si>
  <si>
    <t>9EA77985-50FD-4E38-987A-D96FA2459D00</t>
  </si>
  <si>
    <t>Reembolso por boletos de avión Houston, TX mes de diciembre 2024</t>
  </si>
  <si>
    <t>aeromexico</t>
  </si>
  <si>
    <t>Renta correspondiente al mes de enero de 2025 de los Locales 301 302 y 303
de Vía 2 No. 104 Tabasco 2000 en Villahermosa Tabasco. $36,503.00
Renta correspondiente al mes de enero de 2025 de los Locales 101 102 y 103
de Vía 2 No. 104 Tabasco 2000 en Villahermosa Tabasco. $44,414.70</t>
  </si>
  <si>
    <t>B2F28AB7-CC09-427D-A9DC-B38AAD9A1451 y 6EDCAE04-91AE-4625-BB94-30D0ADF4D1E9</t>
  </si>
  <si>
    <t>Fact 582,584, 586 y 587 Renta de trailers habitación equipos PM 329, PM 306, PM 342, Bakte PM
2005 mes de diciembre 2024 $389,760.00
Fact 583 Renta de equipo de medición diciembre 2024 $40,600.00</t>
  </si>
  <si>
    <t>582-586</t>
  </si>
  <si>
    <t>E44F4FD7-302C-4750-9F5C-347D2E0057B2</t>
  </si>
  <si>
    <t>TELEFONOS DE MEXICO</t>
  </si>
  <si>
    <t>Recibo de telefono e internet mes de diciembre 2024, Taller TBC</t>
  </si>
  <si>
    <t>FMM - 010625010153619</t>
  </si>
  <si>
    <t>6a1c97e0-a71a-48ed-80cf-73622875a1da</t>
  </si>
  <si>
    <t>MAPE-2792 Material de limpieza taller tbc diciembre 2024 $14,371.50</t>
  </si>
  <si>
    <t>CDN-249</t>
  </si>
  <si>
    <t>Fact 3748 $587,250.00 Grúa rig up equipo 3000 HP. Trabajos del 02 al 18 de diciembre del 2024</t>
  </si>
  <si>
    <t>OPE-MODER-014B</t>
  </si>
  <si>
    <t>CC DISTRIBUCIONES FERRETERA PENINSULAR SA DE CV</t>
  </si>
  <si>
    <t>Consumibles para stock en almacén. Suministro a pozo y taller</t>
  </si>
  <si>
    <t>ALM-002 B</t>
  </si>
  <si>
    <t>CD9BF0E9-69FC-460E-A388-0CB18F7803EF</t>
  </si>
  <si>
    <t>Yessenia Stivalis Martínez De La Cruz.</t>
  </si>
  <si>
    <t>Duplicado de llaves de equipos PM-206 (PCR, cabina y gabinetes)</t>
  </si>
  <si>
    <t>OPE-MODERN-010</t>
  </si>
  <si>
    <t>A - 803</t>
  </si>
  <si>
    <t>BFA458B2-DD41-48A4-8FD7-B00CD702C371</t>
  </si>
  <si>
    <t>HB OLEOHIDRAULICA</t>
  </si>
  <si>
    <t>Filtros para Top Drive N.S. 1357, equipo PM-2005.</t>
  </si>
  <si>
    <t>OPE-527</t>
  </si>
  <si>
    <t>A752F188-B032-43F8-A881-06C70E0E6E09</t>
  </si>
  <si>
    <t xml:space="preserve"> </t>
  </si>
  <si>
    <t>Servicio de pruebas no destructivas (pnd) a sección de anclaje e izadora CANRIG en piso de perforación, equipo PM-305.</t>
  </si>
  <si>
    <t>OPE-MODERN-005/2025</t>
  </si>
  <si>
    <t>5DC8B55E-C9C4-41F7-9180-E5E12485C495</t>
  </si>
  <si>
    <t>PROVEEDOR INDUSTRIAL QUALITY</t>
  </si>
  <si>
    <t>Refaccionamiento mantenimiento izadora N.S. PC 400071</t>
  </si>
  <si>
    <t>ALM-002</t>
  </si>
  <si>
    <t>1c5396c3-9db6-401d-b697-9e4bfa998fd0</t>
  </si>
  <si>
    <t>Dotación Semestral de Botas Petroleras para Personal de Modernización</t>
  </si>
  <si>
    <t>SSPA-003</t>
  </si>
  <si>
    <t>GRUPO COMERCIAL ACOMEE SA DE CV</t>
  </si>
  <si>
    <t>Omron material para equipo PM-306, pozo chinchorro 28 A, Izadora Canrig, modelo PC -4000, no. Serie 400083. OPE-005.</t>
  </si>
  <si>
    <t>OPE-005</t>
  </si>
  <si>
    <t>A196712</t>
  </si>
  <si>
    <t>b5ba58c2-c77b-4b8f-acca-3c0ec5a4202b</t>
  </si>
  <si>
    <t>CARLOS GERARDO FERNANDEZ ESCAYOLA</t>
  </si>
  <si>
    <t>Bolsas hielo para taller TBC, mes de diciembre 2024. (COM-008)</t>
  </si>
  <si>
    <t>COM-008</t>
  </si>
  <si>
    <t>A 250</t>
  </si>
  <si>
    <t>GERMAN ARZUBIDE DAGDUG</t>
  </si>
  <si>
    <t>Arrendamiento de casa en la col. Florida para empleados enero 2025</t>
  </si>
  <si>
    <t>889bbb7c-a717-4ec9-9578-7d2e9d98b741</t>
  </si>
  <si>
    <t>A85989 Cubetas de aceite para stock almacén ALM-196 $11,669.14
A85991 Material para stock en almacén (Discos, lubricantes, thinner y aire comprimido) ALM-222A
$17,485.68</t>
  </si>
  <si>
    <t>ALM-196</t>
  </si>
  <si>
    <t>A85989</t>
  </si>
  <si>
    <t>8E81D496-A2E2-0D42-9E16-474C775270C5</t>
  </si>
  <si>
    <t>A85991 Material para stock en almacén (Discos, lubricantes, thinner y aire comprimido) ALM-222A</t>
  </si>
  <si>
    <t>ALM-222A</t>
  </si>
  <si>
    <t>A85991</t>
  </si>
  <si>
    <t>CF54C313-47DF-B842-9A24-2E59CD7F4725</t>
  </si>
  <si>
    <t>OCTAVIO CORVERA CERVANTES</t>
  </si>
  <si>
    <t>Renta de herramienta mes de diciembre 2023</t>
  </si>
  <si>
    <t>occ-41</t>
  </si>
  <si>
    <t>D8130EED-77BD-4609-8E93-19AAF598CAAC</t>
  </si>
  <si>
    <t>43045126-EDF7-40B9-A1BC-
4154F9B385D5</t>
  </si>
  <si>
    <t>PAGO SERVICIO TELEFONICO/INTERNET CORRESPONDIENTE AL MES DE ENERO-2025 DEL
NUMERO 9933168439 POR $649.00. DEL MES DE ENERO 2025 DEL NUMERO 9933168858
POR $649.00. DEL MES DE DICIEMBRE 2024 DEL NUMERO 5552500694 $474.00</t>
  </si>
  <si>
    <t>VARIOS</t>
  </si>
  <si>
    <t>Cuota de mtto taller tbc enero 2025 $30,552.28 (1943)</t>
  </si>
  <si>
    <t>42BBD9D8-9CFC-496B-A893-6B9D4591972A</t>
  </si>
  <si>
    <t>Reembolso servicio de chapeado y corte de monte en áreas verdes dentro de patio de maniobras
de Base ATM en TBC”el día 31 de diciembre del 2024</t>
  </si>
  <si>
    <t>N A</t>
  </si>
  <si>
    <t>Servicio de limpieza mes de diciembre 2024 taller TBC</t>
  </si>
  <si>
    <t>EB2E034C-40C9-4CD8-B5D7-9D40994E4B46</t>
  </si>
  <si>
    <t>3B564F0A-218A-48C5-9DE9-9C51778B3277</t>
  </si>
  <si>
    <t>Dotación semestral de overoles para personal de modernización. Overoles.</t>
  </si>
  <si>
    <t>SSPA-003 B</t>
  </si>
  <si>
    <t>CFE COMISION DE ELECTRICIDAD</t>
  </si>
  <si>
    <t>Servicio del 17 diciembre 2024 al 15 de enero 2025. Taller TBC</t>
  </si>
  <si>
    <t xml:space="preserve"> N A</t>
  </si>
  <si>
    <t>Manguera para suministro de aire de izadora equipo PM 305</t>
  </si>
  <si>
    <t>OPE-MODERN-003</t>
  </si>
  <si>
    <t>4D1269D0-07ED-406D-A4E9-DD87B18491D2</t>
  </si>
  <si>
    <t>Servicio de consumo de agua mes de diciembre 2024, de taller TBC</t>
  </si>
  <si>
    <t>FA00002486</t>
  </si>
  <si>
    <t>9152FFC2-AD5F-47F0-92D3-0333A126C1C5</t>
  </si>
  <si>
    <t>ok</t>
  </si>
  <si>
    <t>Carga de oxigeno para stock en el almacén y área de soldadura. Mes enero 2025.</t>
  </si>
  <si>
    <t>ALM-003</t>
  </si>
  <si>
    <t>5DF33B11-A394-415A-B067-4CD84AFB8A95</t>
  </si>
  <si>
    <t>Fact 3763 Grúa rig up equipo 3000 HP. Trabajos del 19/12/2024 al 07/01/2025</t>
  </si>
  <si>
    <t>OPE-MODER-014C</t>
  </si>
  <si>
    <t>c1eb8c49-d235-42ba-bddf-1493a560bac5</t>
  </si>
  <si>
    <t>Reembolso de gastos</t>
  </si>
  <si>
    <t xml:space="preserve"> reembolso</t>
  </si>
  <si>
    <t>Material para stock en almacén para diversos componentes y suministro de personal de campo.</t>
  </si>
  <si>
    <t>A85116</t>
  </si>
  <si>
    <t>380D8368-2DAA-5949-BED0-E3BE4F268D62</t>
  </si>
  <si>
    <t>Servicio de recolección de residuos mes de diciembre 2024</t>
  </si>
  <si>
    <t>SSPA-006</t>
  </si>
  <si>
    <t>Renta de taller TBC Cúnduacan mes de ENERO 2025</t>
  </si>
  <si>
    <t>I 7411033</t>
  </si>
  <si>
    <t>EF9B69A2-EFB0-4DE8-BC9C-12D014892D5D</t>
  </si>
  <si>
    <t>Arrendamiento de camper habitacional (6121) y arrendamiento de 7 vehículos correspondiente</t>
  </si>
  <si>
    <t>VARIAS</t>
  </si>
  <si>
    <t>NAVILE ALEJANDRA DIAZ IZQUIERDO</t>
  </si>
  <si>
    <t>Plano de oficinas administrativas para trámite de uso de suelo</t>
  </si>
  <si>
    <t>C7907F49-3557-42EC-AA73-1271E781CAA4</t>
  </si>
  <si>
    <t>WELLCONTROL GSG</t>
  </si>
  <si>
    <t>Curso de administración de seguridad en el trabajo, para personal responsable de SSPA</t>
  </si>
  <si>
    <t>RHU-001</t>
  </si>
  <si>
    <t>4D01EEBD-489B-4CA0-8FD1-EC03EC40BA0F</t>
  </si>
  <si>
    <t>MIGUEL ANGEL SANCHEZ DE LA CRUZ</t>
  </si>
  <si>
    <t>Reparación provisional de cortina metálica en taller TBC</t>
  </si>
  <si>
    <t>MTO-002</t>
  </si>
  <si>
    <t>VSA-38</t>
  </si>
  <si>
    <t>46806A76‐4C2A‐4975‐B57C‐FE1FA344E44A</t>
  </si>
  <si>
    <t>Fabricación de tornillos para top drive 1406, equipo PM-329</t>
  </si>
  <si>
    <t>OPE-574</t>
  </si>
  <si>
    <t>B - 4496</t>
  </si>
  <si>
    <t>a7fb4673-1fb8-48d9-bdde-043f7138e690</t>
  </si>
  <si>
    <t>0b147984-dce8-4fb2-bbde-487ce45bc79e</t>
  </si>
  <si>
    <t>Mantenimiento preventivo minisplit oficinas segundo piso y recepción de TBC</t>
  </si>
  <si>
    <t>COM-001</t>
  </si>
  <si>
    <t>6 Mochilas porta laptop para personal administrativo de oficinas Villahermosa</t>
  </si>
  <si>
    <t>CDN-237 ADC</t>
  </si>
  <si>
    <t>bc29ce39-c389-47a6-af71-9b9d2c51fb95</t>
  </si>
  <si>
    <t>MIGUEL ANGEL SANCHEZ DE LA C RUZ</t>
  </si>
  <si>
    <t>Reparación definitiva de cortina metálica con motor semi-industrial en taller TBC. (50% anticipo y 50% al terminar el trabajo)</t>
  </si>
  <si>
    <t>MTO-002A</t>
  </si>
  <si>
    <t>VSA ‐ 39</t>
  </si>
  <si>
    <t>42A36B75‐E527‐4ED2‐86A9‐1707DE408A75</t>
  </si>
  <si>
    <t>MAQUINARIA Y HERRAMIENTAS HERNANDEZ TOSCA SA DE CV</t>
  </si>
  <si>
    <t>Fabricación de placas de ajustes de tensores para top drive 1357, pozo bakte 3 PM-2005. Servicio finalizado.</t>
  </si>
  <si>
    <t>Equipo de protección personal enero, febrero y marzo 2025 para personal de canrig y taller</t>
  </si>
  <si>
    <t>SSPA-001</t>
  </si>
  <si>
    <t xml:space="preserve"> 963955A1-2DA2-4491-9104-436F729AAC86</t>
  </si>
  <si>
    <t>963955A1-2DA2-4491-9104-436F729AAC86</t>
  </si>
  <si>
    <t>6415E2DA Equipo de protección personal para becarios $ 7,772.30</t>
  </si>
  <si>
    <t>SSPA-004</t>
  </si>
  <si>
    <t>6415E2DA</t>
  </si>
  <si>
    <t>6415E2DA-17A1-490B-91B0-303BEC2BB87E</t>
  </si>
  <si>
    <t>D63757EF Dotación semestral de overoles y botas Modernización $ 40,699.74</t>
  </si>
  <si>
    <t>SSPA-002</t>
  </si>
  <si>
    <t>D63757EF</t>
  </si>
  <si>
    <t>D63757EF-48BB-4D11-8317-F5BDB1241499</t>
  </si>
  <si>
    <t>MAPE-2834 Material para curso de adiestramiento modernización 13 al 19 y 20 al 26 marzo 2025</t>
  </si>
  <si>
    <t>CTO-013</t>
  </si>
  <si>
    <t>MAPE-2834</t>
  </si>
  <si>
    <t>52777891-D6C7-4DD6-ADD1-A3451F2306D7</t>
  </si>
  <si>
    <t>MAPE-2833 Tintas impresoras Epson y Canon $ 16,025.00</t>
  </si>
  <si>
    <t>COM-002</t>
  </si>
  <si>
    <t>MAPE-2833</t>
  </si>
  <si>
    <t>87D60B54-79C9-4B10-8ECF-EEF7C2FEBF3A</t>
  </si>
  <si>
    <t>Equipo de protección personal enero, febrero y marzo 2025 Canrig y taller (Guantes)</t>
  </si>
  <si>
    <t>SSPA-001 B</t>
  </si>
  <si>
    <t>CRAF--66</t>
  </si>
  <si>
    <t>3FD829EA-D24E-47CC-A148-793E4C47CEBC</t>
  </si>
  <si>
    <t>Papeleria para oficinas administrativas enero, febrero y marzo 2025</t>
  </si>
  <si>
    <t>ADM-002</t>
  </si>
  <si>
    <t>CREA 12350049</t>
  </si>
  <si>
    <t>F2A9B259-6A77-463E-B413-5E73D994156C</t>
  </si>
  <si>
    <t>Materiales para instalación de top drive 1417 equipo 339, Quesqui 38</t>
  </si>
  <si>
    <t>OPE-007 B</t>
  </si>
  <si>
    <t>MAPE-2847</t>
  </si>
  <si>
    <t>FDBB9EAC-D4F2-40A4-8492-227F3D1FE0C6</t>
  </si>
  <si>
    <t>Insumos limpieza para enero, febrero y marzo 2025</t>
  </si>
  <si>
    <t>ADM-001</t>
  </si>
  <si>
    <t>A86209</t>
  </si>
  <si>
    <t>7D48B149-5245-1A41-85A1-75D1753FF6B7</t>
  </si>
  <si>
    <t>Hospedaje Ing. Robert estancia del 07 al 10 ene 2025</t>
  </si>
  <si>
    <t>C33-26634</t>
  </si>
  <si>
    <t>ab285a5e-18ac-4453-96d2-89a4602dea7b</t>
  </si>
  <si>
    <t>Maquinas Diesel</t>
  </si>
  <si>
    <t>Arrendamiento de Montacargas CATERPILLAR.</t>
  </si>
  <si>
    <t>FFR 0000219602</t>
  </si>
  <si>
    <t>F7C45BD2-FEF6-4DF3-B8BB-109411FC033F</t>
  </si>
  <si>
    <t>45D71B20-F602-4013-988E-A58B2833061D</t>
  </si>
  <si>
    <t>JOSE CONCEPCION LEON ASCENCIO</t>
  </si>
  <si>
    <t>Reembolso de gastos por visita del Ing. Robert día 30 enero 2025</t>
  </si>
  <si>
    <t xml:space="preserve">   reembolso</t>
  </si>
  <si>
    <t>Reparación y reemplazo de cables de cerco de eléctrico dañado e instalación de letreros de
advertencia sobre líneas electrificadas.</t>
  </si>
  <si>
    <t>COM-016</t>
  </si>
  <si>
    <t>FACTURAS PENDIENTES</t>
  </si>
  <si>
    <t>ME</t>
  </si>
  <si>
    <t>MONTO</t>
  </si>
  <si>
    <t>FORMA PAGO</t>
  </si>
  <si>
    <t>FEBRERO</t>
  </si>
  <si>
    <t>COT</t>
  </si>
  <si>
    <t>solicitud</t>
  </si>
  <si>
    <t>20983772</t>
  </si>
  <si>
    <t>P2024/1</t>
  </si>
  <si>
    <t>d</t>
  </si>
  <si>
    <t>w</t>
  </si>
  <si>
    <t>Varios</t>
  </si>
  <si>
    <t>h</t>
  </si>
  <si>
    <t>j</t>
  </si>
  <si>
    <t>J</t>
  </si>
  <si>
    <t>W</t>
  </si>
  <si>
    <t>JNA</t>
  </si>
  <si>
    <t>COTIZACIÓN No. 1827/ 2024</t>
  </si>
  <si>
    <t>D</t>
  </si>
  <si>
    <t>m</t>
  </si>
  <si>
    <t>31 de Octubre 2024</t>
  </si>
  <si>
    <t>N.º de Cotizacion:
835</t>
  </si>
  <si>
    <t>1942</t>
  </si>
  <si>
    <t>50CF6155-690A-4EE9-93A6-4EF6FD43B04E</t>
  </si>
  <si>
    <t>1932</t>
  </si>
  <si>
    <t>Villahermosa, Tabasco a 17 de Diciembre 2024</t>
  </si>
  <si>
    <t>0cd8e032-5602-4b91-bba4-06ee5a5b1d58</t>
  </si>
  <si>
    <t>cancelada</t>
  </si>
  <si>
    <t>CANCELAdA</t>
  </si>
  <si>
    <t>A9B0BD3B-35F9-45FD-BEB6-4BA4C</t>
  </si>
  <si>
    <t>0F130C62-9074-4ED9-883D-109AF20D071F</t>
  </si>
  <si>
    <t xml:space="preserve">VH - 29291 </t>
  </si>
  <si>
    <t>DCF4D1C6-283F-4580-AC14-137C3A81DFED</t>
  </si>
  <si>
    <t>COTIZACIÓN #422</t>
  </si>
  <si>
    <t>AF6E4719-F1F1-42EC-8F8D-B6DB9D11B33A</t>
  </si>
  <si>
    <t>CF9333F8-D79F-42C1-855B-52F0C58361F6</t>
  </si>
  <si>
    <t>Grúas y Autotransportes Velazquez</t>
  </si>
  <si>
    <t>Servicio de unidad con brazo articulado de 9ton de capacidad para transportar llave Canrig TM-80 y
HPU desde 2 Bocas a Base ATM en TBC.</t>
  </si>
  <si>
    <t>COM-018</t>
  </si>
  <si>
    <t>CPVHT 10754</t>
  </si>
  <si>
    <t>be990933-647f-4b2a-a51f-04cc6ac480f7</t>
  </si>
  <si>
    <t>H</t>
  </si>
  <si>
    <t>Reembolso starlink internet satelital mes de enero 2025. Taller ATM Canrig. Asignado a Héctor
Solis Gallardo.</t>
  </si>
  <si>
    <t>INV-MEX-2916462-43374-33</t>
  </si>
  <si>
    <t>420A9215-05D8-47C6-B33F-FD6442CF30CC</t>
  </si>
  <si>
    <t>Reembolso servicio de starlink mes de enero 2025. Servicio en Pozo Sini 8 PM-331 $1,705.00,
Patio de maniobras TBC $1,705.00, Pozo Chinchorro 28 PM-306 $1,705.00 y Pozo Bricol / PM-
335 $1,705.00.</t>
  </si>
  <si>
    <t>VA RIAS</t>
  </si>
  <si>
    <t xml:space="preserve">0E18762F-556F-4B35-9D4E-B495A90B3461
</t>
  </si>
  <si>
    <t>PETROCONSTRUCCIONES LOBO HALCON</t>
  </si>
  <si>
    <t>Plataforma articulada 05 de febrero 2025. para equipo 3000HP</t>
  </si>
  <si>
    <t>PLH603</t>
  </si>
  <si>
    <t>DEVOLUCIÓN</t>
  </si>
  <si>
    <t>DEVOLUCION</t>
  </si>
  <si>
    <t>Reembolso Starlink internet satelital mes de enero 2025. Pozo Bakte 3 PM-2005, asignado a
Benjamín Cruz Pérez y Pozo Quesqui 38 / PM-339.</t>
  </si>
  <si>
    <t>INV-MEX-2742961-83564-39</t>
  </si>
  <si>
    <t>80563CC1-65BC-4A81-B8B2-F2DF1D72FFF1</t>
  </si>
  <si>
    <t>Servicio inspección pnd y líquidos penetrantes a sección de tubería de acero al carbón de la funda de agujero de ratón del equipo pm-305</t>
  </si>
  <si>
    <t>OPE-MODERN- 011/2025</t>
  </si>
  <si>
    <t>348E7DC9-9E35-4778-A5D7-BD40B9E6B939</t>
  </si>
  <si>
    <t>Servicio de estadia de unidad de GAVSA con brazo articulado tipo HIAB por 1 noche en Paraiso,
Tabasco.</t>
  </si>
  <si>
    <t>COM-021</t>
  </si>
  <si>
    <t>VHT 39617</t>
  </si>
  <si>
    <t>97705d85-ee2a-467b-a063-d0f3848f29c1</t>
  </si>
  <si>
    <t>Servicio de grúa para maniobras en TBC y base Andrews. 07/01/2025-13/01/2025</t>
  </si>
  <si>
    <t>OPE-MODER-014D</t>
  </si>
  <si>
    <t>D099AEF9-9070-4D28-9FE5-B0A8CA39878E</t>
  </si>
  <si>
    <t>Arrendamiento de Montacargas CATERPILLAR. 01/24/25 al 02/20/25.</t>
  </si>
  <si>
    <t>FFR0000222642</t>
  </si>
  <si>
    <t>4E004718-7F59-490F-930A-A8FC99852067</t>
  </si>
  <si>
    <t>OFIX</t>
  </si>
  <si>
    <t>Material requerido para los los servicios de Adiestramiento del Contrato 641003609 de Modernización. Cursos del 13 al 19 y 20 al 26 de Marzo del 2025. Material faltante</t>
  </si>
  <si>
    <t>CTO-001</t>
  </si>
  <si>
    <t>F68C8DC1-A8FA-4DA2-AF81-0C56F3E1CDE8</t>
  </si>
  <si>
    <t>0f03a9aa-39cb-4bb7-b12f-bc537c26a1bc</t>
  </si>
  <si>
    <t>Fact 601-604 Renta de trailers habitación equipos PM 329, PM 306, PM 342, Bakte PM 2005 mes
de Enero 2025 $389,760.00
Fact 600 Renta de equipo de medición Enero 2025 $40,600.00</t>
  </si>
  <si>
    <t>600-604</t>
  </si>
  <si>
    <t>F7A9FECE-4A22-4385-9D71-3BE4166B09CC</t>
  </si>
  <si>
    <t>HECTOR AGUSTIN BEDOLLA MIRANDA</t>
  </si>
  <si>
    <t>Servicio de GPS: Renta del mes de enero 2025, Unidades ATM (Corolla, Transit, Virtus, Robust Compras y Modernización).</t>
  </si>
  <si>
    <t>FACTURA
A1544</t>
  </si>
  <si>
    <t>17B311CC-D383-4876-B1CE-83F7FCE4928B</t>
  </si>
  <si>
    <t>Renta de generador en sitio servicio de PND en patio de maniobras para tuberia equipo PM-305.</t>
  </si>
  <si>
    <t>OPE-MODERN-011/2025</t>
  </si>
  <si>
    <t>0754</t>
  </si>
  <si>
    <t>ZECORSA PRODUCTOS Y SERVICIOS</t>
  </si>
  <si>
    <t>Z46 Consumibles para almacén $61,258.94.</t>
  </si>
  <si>
    <t>Z46</t>
  </si>
  <si>
    <t>CF9D3AED-0FCD-6D47-92C7-10486FC58137</t>
  </si>
  <si>
    <t>Z47 Papeleria para taller $4,812.72</t>
  </si>
  <si>
    <t>OPE-001</t>
  </si>
  <si>
    <t>Z47</t>
  </si>
  <si>
    <t>2D5E8B00-D014-D445-8E76-11508E4C0308</t>
  </si>
  <si>
    <t>Recibo de telefono e internet mes de enero 2025, Taller TBC</t>
  </si>
  <si>
    <t>edf99426-f3f5-4d3e-9f30-73622875d161</t>
  </si>
  <si>
    <t>Renta correspondiente al mes de febrero de 2025 de los Locales 301 302 y 303
de Vía 2 No. 104 Tabasco 2000 en Villahermosa Tabasco. $36,503.00
Renta correspondiente al mes de febrero de 2025 de los Locales 101 102 y 103
de Vía 2 No. 104 Tabasco 2000 en Villahermosa Tabasco. $44,414.70</t>
  </si>
  <si>
    <t>Yessenia Stivalis Martínez De La Cruz</t>
  </si>
  <si>
    <t>Extracción de tornillo y rectificación de roscas. Top drive NS 1417 PM-306</t>
  </si>
  <si>
    <t>OPE-015</t>
  </si>
  <si>
    <t>A 812</t>
  </si>
  <si>
    <t>A3B5B9E1-D4E9-4356-BFFC-EE918F90D642</t>
  </si>
  <si>
    <t>4DB7B26F-CA1F-4053-A119-FB53651EA085</t>
  </si>
  <si>
    <t>JQ 164577 Papelería para documentación de soportaría $9,056.22</t>
  </si>
  <si>
    <t>OPE-560</t>
  </si>
  <si>
    <t>JQ 164577</t>
  </si>
  <si>
    <t>9BB10FDD-BB72-44F3-A7EF-9B9D2C510070</t>
  </si>
  <si>
    <t>JQ 163279 Tintas de impresora ocupada por contratos $9,726.60</t>
  </si>
  <si>
    <t>COM-012</t>
  </si>
  <si>
    <t>JQ 163279</t>
  </si>
  <si>
    <t>f417e3b6-c470-4d7b-934e-9b9d2c51e461</t>
  </si>
  <si>
    <t>Servicio de limpieza mes de ENERO 2025 taller TBC</t>
  </si>
  <si>
    <t>8E6356E2-9508-46D9-9AED-1309905159BE</t>
  </si>
  <si>
    <t>72bc9146-9de6-48b5-a09c-56e13c4aa282</t>
  </si>
  <si>
    <t>Servicio de vigilancia en taller TBC mes de enero 2025</t>
  </si>
  <si>
    <t>ADB230E6‐75C0‐43BD‐A7DD‐F92B9E30CBE6</t>
  </si>
  <si>
    <t>Servicio de vigilancia en taller TBC mes de febrero 2025</t>
  </si>
  <si>
    <t>9C6744E8‐F24B‐4AFF‐82B9‐5080E489F702</t>
  </si>
  <si>
    <t>A3801 Materiales requeridos para la instalación y adaptación del sistema anticolisión tac ll, en el equipo 339, pozo quesqui 38.</t>
  </si>
  <si>
    <t>OPE-006 B</t>
  </si>
  <si>
    <t>A 3801</t>
  </si>
  <si>
    <t>a17f1a54-9fa9-4bd9-a0d2-5f1a6cb9642b</t>
  </si>
  <si>
    <t>Hospedaje Ing. Robert estancia del 28 al 31 ene 2025
Hospedaje Emilio del Valle del 28 al 31 ene 2025</t>
  </si>
  <si>
    <t>C33-26891 y C33-26898</t>
  </si>
  <si>
    <t>1fdbf9b5-9894-48a1-b525-921ce4f96b64</t>
  </si>
  <si>
    <t>HUGO ALFREDO GARCIA LUNA</t>
  </si>
  <si>
    <t>Material para stock en almacén y trabajos de campo</t>
  </si>
  <si>
    <t>ALM-008</t>
  </si>
  <si>
    <t>A34F8738-07FF-46CC-93C3-0AA6797A7CA4</t>
  </si>
  <si>
    <t>COMERCIALIZADORA Y SOLUCIONES EMPRESARIALES CIAEZ SA DE CV</t>
  </si>
  <si>
    <t>Cursos para personal responsable de SSPA de diversos contratos</t>
  </si>
  <si>
    <t>COT0000000505</t>
  </si>
  <si>
    <t>RHU-002</t>
  </si>
  <si>
    <t>PENDIENTE</t>
  </si>
  <si>
    <t>Servicio médico antidoping 6 elementos, mes de enero 2025</t>
  </si>
  <si>
    <t>RHU-002 B</t>
  </si>
  <si>
    <t>Cuota mantenimiento taller tbc febrero 2025 $30,288.60 (1963)</t>
  </si>
  <si>
    <t>30F5B852-5011-444A-944A-F3A237AEB2BD</t>
  </si>
  <si>
    <t>FOLIO: 3065041855 Tintas impresora primer piso ATM $3,412.54</t>
  </si>
  <si>
    <t>COM-017</t>
  </si>
  <si>
    <t>FOLIO: 3065041855</t>
  </si>
  <si>
    <t>C277CF86-88C9-40F9-BF77-7B77C3B37CA9</t>
  </si>
  <si>
    <t>FOLIO: 3165008110 Cintas para etiquetadora $1,400.18</t>
  </si>
  <si>
    <t>COM-020</t>
  </si>
  <si>
    <t>FOLIO: 3165008110</t>
  </si>
  <si>
    <t>E9814DE6-721C-4BC6-B66B-07579ABE9EDF</t>
  </si>
  <si>
    <t>CREA 12367996 Material curso de adiestramiento. 13 al 26 marzo 2025 $5,533.58</t>
  </si>
  <si>
    <t>CREA 12367996</t>
  </si>
  <si>
    <t>CREA 12365611 Papelería para procesos del equipo PM-339 $9,092.68</t>
  </si>
  <si>
    <t>OPE-013</t>
  </si>
  <si>
    <t>CREA 12365611</t>
  </si>
  <si>
    <t>MANLIFT DE 45 FT Para instalar caseta de perforador en
equipo PM-305 de 3000 HP 05/02/2025</t>
  </si>
  <si>
    <t>C-GAV-C-MAP-2500244</t>
  </si>
  <si>
    <t>OPE-MODEN-023B</t>
  </si>
  <si>
    <t>Servicio para maniobras día 12/02/2025 en taller TBC</t>
  </si>
  <si>
    <t>C-GAV-A-MAP-2500321</t>
  </si>
  <si>
    <t>ALM-011</t>
  </si>
  <si>
    <t>VHT 39657</t>
  </si>
  <si>
    <t>58ebdf74-cb42-4a6e-b1be-0874aa19c959</t>
  </si>
  <si>
    <t>Arrendamiento de casa en la col. Florida para empleados febrero 2025</t>
  </si>
  <si>
    <t>A 132</t>
  </si>
  <si>
    <t>Servicio de consumo de agua mes de enero 2025, de taller TBC</t>
  </si>
  <si>
    <t>FA00002503</t>
  </si>
  <si>
    <t>30622A6E-5039-4E0D-B187-BA795D3761F2</t>
  </si>
  <si>
    <t>B8130A15-58FE-4752-8D2C-029831ADFB30</t>
  </si>
  <si>
    <t>Consumibles impresoras TBC y Oficina ATM Vsa</t>
  </si>
  <si>
    <t>COM-007</t>
  </si>
  <si>
    <t>A 3805</t>
  </si>
  <si>
    <t>aa504bb7-5134-42f9-8776-cd2565df09e9</t>
  </si>
  <si>
    <t>Renta de taller TBC Cúnduacan mes de FEBRERO 2025</t>
  </si>
  <si>
    <t>I 7411035</t>
  </si>
  <si>
    <t>FD79B156-6B5E-440E-9D7B-60FB4087F799</t>
  </si>
  <si>
    <t>Arrendamiento de camper habitacional (6165) y arrendamiento de 6 vehículos correspondiente</t>
  </si>
  <si>
    <t>6165-6171</t>
  </si>
  <si>
    <t>TECNOLOGÍAS FERRER PC SA DE CV</t>
  </si>
  <si>
    <t>Equipo de cómputo de escritorio solicitado por el Área Contable para usarse como servidor
de contabilidad.</t>
  </si>
  <si>
    <t>A - 715</t>
  </si>
  <si>
    <t>COM-022</t>
  </si>
  <si>
    <t>F 58087</t>
  </si>
  <si>
    <t>112575A7-0E31-46BE-AA44-D755E8C543F3</t>
  </si>
  <si>
    <t>Refaccionamiento requerido para mantenimiento preventivo y/o correctivo de izadora canrig</t>
  </si>
  <si>
    <t>No. 0385197</t>
  </si>
  <si>
    <t>OPE-573</t>
  </si>
  <si>
    <t xml:space="preserve">A - 199232 </t>
  </si>
  <si>
    <t>a0eda43a-5468-4755-b978-c601f7ac1c3b</t>
  </si>
  <si>
    <t>PAGO SERVICIO TELEFONICO/INTERNET CORRESPONDIENTE AL MES DE FEBRERO 2025 DEL
NUMERO 9933168439 POR $649.00. DEL MES DE FEBRERO 2025 DEL NUMERO
9933168858 POR $649.00. DEL MES DE ENERO 2025 DEL NUMERO 5552500694 $236.00</t>
  </si>
  <si>
    <t xml:space="preserve"> Varias</t>
  </si>
  <si>
    <t>OK</t>
  </si>
  <si>
    <t>Servicio de fabricación de tuercas para top drive 1406 pozo chactulu 01 equipo PM-329</t>
  </si>
  <si>
    <t>OPE-026</t>
  </si>
  <si>
    <t>B - 4614</t>
  </si>
  <si>
    <t>426d3c39-736a-4058-b3d1-cb44949f3279</t>
  </si>
  <si>
    <t>SEGURIDAD PRIVADA CHLO</t>
  </si>
  <si>
    <t>Servicio de vigilancia mes de marzo 2025</t>
  </si>
  <si>
    <t>COM-023</t>
  </si>
  <si>
    <t>Servicio de GPS: Renta del mes de febrero 2025, Unidades ATM (Corolla, Transit, Virtus, Robust Compras y Modernización).</t>
  </si>
  <si>
    <t>A1562</t>
  </si>
  <si>
    <t>A5F49FD0-A038-4024-A771-C9D76176D68D</t>
  </si>
  <si>
    <t>ZERCORSA PRODUCTOS Y SERVICIOS</t>
  </si>
  <si>
    <t>Z52 Materiales para trabajos en campo, equipo PM-206 $19,158.51
Z53 Material Solicitado para tener de Stock en el área de almacén $55,541.30</t>
  </si>
  <si>
    <t>Z52 Y Z53</t>
  </si>
  <si>
    <t>Servicio del 15 ENE 25 al 17 FEB 25. Taller TBC</t>
  </si>
  <si>
    <t>2E5E31CC-30AA-4CCE-990E-A8048C6E06DE</t>
  </si>
  <si>
    <t>282f94b6-367b-41e9-8aef-eb1089265ff7</t>
  </si>
  <si>
    <t>MARZO</t>
  </si>
  <si>
    <t>pagado</t>
  </si>
  <si>
    <t>2F5CEB48-25D7-46EF-9B31-49D60C744774</t>
  </si>
  <si>
    <t>/</t>
  </si>
  <si>
    <t>JQ 163133</t>
  </si>
  <si>
    <t xml:space="preserve"> 6FCF0E69-8819-4717-97A3-0FF490E9D53C</t>
  </si>
  <si>
    <t>44EFEF0323803238--76507650--43114311--9191BEBE--AA70633041638</t>
  </si>
  <si>
    <t>3C1A410D‐55CA‐4C1D‐871D‐3F260411ED0E</t>
  </si>
  <si>
    <t>144A388E‐E27E‐4135‐905A‐E4579CDCCB7E</t>
  </si>
  <si>
    <t>uline</t>
  </si>
  <si>
    <t>31BA522C-131F-434D-A1D6-15E5D74D2EA3</t>
  </si>
  <si>
    <t xml:space="preserve"> 42368854-5cf7-449c-9a4b-13513a4f42ed</t>
  </si>
  <si>
    <t>68945cdc-ed9f-4f07-aad4-ea9bec7abfdc</t>
  </si>
  <si>
    <t xml:space="preserve">2f6d75e6-e16d-4625-8e1a-b93d53e85bd4 </t>
  </si>
  <si>
    <t>Servicio de limpieza del mes de Febrero en instalaciones ATM TBC</t>
  </si>
  <si>
    <t>619-623</t>
  </si>
  <si>
    <t>7CF9B5A0-248C-41A4-A1CD- 97EF2603884A</t>
  </si>
  <si>
    <t>Renta correspondiente al mes de MARZO de 2025 de los Locales 301 302 y 303
de Vía 2 No. 104 Tabasco 2000 en Villahermosa Tabasco. $36,503.00
Renta correspondiente al mes de febrero de 2025 de los Locales 101 102 y 103
de Vía 2 No. 104 Tabasco 2000 en Villahermosa Tabasco. $44,414.70</t>
  </si>
  <si>
    <t>PARQUE INDUSTRIAL TABASCO BUSINESS CENTER</t>
  </si>
  <si>
    <t>Cuota de mantenimiento Marzo 2025</t>
  </si>
  <si>
    <t>TABASCO BUSINESS CENTER</t>
  </si>
  <si>
    <t>Pago de servicio de agua mes  de agosto 2024</t>
  </si>
  <si>
    <t>0A5A0098-8463-40EB-98CD-CF8BA429967B</t>
  </si>
  <si>
    <t>pronto psgo</t>
  </si>
  <si>
    <t>Pago de servicio internet TBC</t>
  </si>
  <si>
    <t>8c19d213-3bdf-409a-990d-736228755a38</t>
  </si>
  <si>
    <t>no</t>
  </si>
  <si>
    <t>TEAMVIEWER</t>
  </si>
  <si>
    <t xml:space="preserve">Pago de anualidad de servicio </t>
  </si>
  <si>
    <t>RQ0021425-1</t>
  </si>
  <si>
    <t>COM-027</t>
  </si>
  <si>
    <t>R03677178</t>
  </si>
  <si>
    <t>carga de oxigeno y acetileno TBC</t>
  </si>
  <si>
    <t>ALM-016</t>
  </si>
  <si>
    <t>C6222180-5376-44AC-AA98-F5A10823D427</t>
  </si>
  <si>
    <t>3E720980-67DB-446D-9F6F-0EEE2C62F222</t>
  </si>
  <si>
    <t xml:space="preserve">MARATHON </t>
  </si>
  <si>
    <t>Conexiones de alta potencia Modernizacion</t>
  </si>
  <si>
    <t>OPE-501</t>
  </si>
  <si>
    <t>a8c17a17-40c1-4bef-b69a-d4885dcb7614</t>
  </si>
  <si>
    <t>JH</t>
  </si>
  <si>
    <t>INMOBILIARIA ROG</t>
  </si>
  <si>
    <t>Hospedaje Ing Robert</t>
  </si>
  <si>
    <t>21b46a09-1032-45c4-b155-
6f4685521942</t>
  </si>
  <si>
    <t xml:space="preserve">SERVICIOS TABASCO </t>
  </si>
  <si>
    <t>Reparacion de impresora 3er piso</t>
  </si>
  <si>
    <t>com-029</t>
  </si>
  <si>
    <t>79E26D96‐E5BD‐4C69‐8EAC‐111EB2072BD</t>
  </si>
  <si>
    <t>Servicio de recolección de residuos mes de enero 2025</t>
  </si>
  <si>
    <t>3DEA3CB3-BE2B-4EB6-9DD5-1FE6D262D2C0</t>
  </si>
  <si>
    <t>ELECTRO MATERIALES VICTORIA</t>
  </si>
  <si>
    <t>Refaccionamiento para izadora pc40071</t>
  </si>
  <si>
    <t>ATM04MAR</t>
  </si>
  <si>
    <t>77777033-FE8B-11EF-BC8A-DDCD3B91BB26</t>
  </si>
  <si>
    <t>Pago de servicio de agua Mes de Mayo</t>
  </si>
  <si>
    <t>03CB04C1-FF63-4154-8492-696C61B3A391</t>
  </si>
  <si>
    <t>arrendamiento de casa Col. Florida Marzo 2025</t>
  </si>
  <si>
    <t>Servicios de Logistica en base TBC</t>
  </si>
  <si>
    <t>MODERN-015</t>
  </si>
  <si>
    <t>ORION INTEGRADORES</t>
  </si>
  <si>
    <t>Limpieza de maleza y mtto en infraestructura TBC</t>
  </si>
  <si>
    <t>HUGO ALBERTO GARCIA LUNA</t>
  </si>
  <si>
    <t>Tintas para uso de oficina</t>
  </si>
  <si>
    <t>COM-026</t>
  </si>
  <si>
    <t>FD18869C-6491-444E-9ECA-6B0DE9266D92</t>
  </si>
  <si>
    <t>D1D96D1D-A859-47FE-9168-129DE0630D26</t>
  </si>
  <si>
    <t>Servicio del 15 FEB 25 al 14 MAR 25. Taller TBC</t>
  </si>
  <si>
    <t>N/A</t>
  </si>
  <si>
    <t>6205-6215</t>
  </si>
  <si>
    <t>Suministro de Hielo mes de Febrero en TBC</t>
  </si>
  <si>
    <t>C1AA</t>
  </si>
  <si>
    <t>Reembolso servicio de starlink mes de febrero 2025. Servicio en Pozo Sini 8 PM-331 $1,705.00,
Patio de maniobras TBC $1,705.00, Pozo Chinchorro 28 PM-306 $1,705.00 y Pozo Bricol / PM-
335 $1,705.00.</t>
  </si>
  <si>
    <t>Reembolso Starlink internet satelital mes de febrero 2025. Pozo Bakte 3 PM-2005, asignado a
Benjamín Cruz Pérez y Pozo Quesqui 38 / PM-339.</t>
  </si>
  <si>
    <t>5C44E6B1-07C5-4B77-9F01-4C9E1239E8F7</t>
  </si>
  <si>
    <t>Reembolso starlink internet satelital mes de febrero 2025. Taller ATM Canrig. Asignado a Héctor
Solis Gallardo.</t>
  </si>
  <si>
    <t>436F2134-E333-4649-9C6B-FCF71B6EDDE6</t>
  </si>
  <si>
    <t>I7411010</t>
  </si>
  <si>
    <t>QUALITY CONNECTION TOOLS</t>
  </si>
  <si>
    <t>Servicio de inspeccion a Top Drive PND</t>
  </si>
  <si>
    <t>PAGO SERVICIO TELEFONICO/INTERNET CORRESPONDIENTE AL MES DE MARZO 2025 DEL
NUMERO 9933168439 POR $649.00. DEL MES DE MARZO 2025 DEL NUMERO
9933168858 POR $649.00. DEL MES DE FEBRERO 2025 DEL NUMERO 5552500694 $236.00</t>
  </si>
  <si>
    <t>7e97ec14-59c5-43ed-ab08-edef6d7a59bf</t>
  </si>
  <si>
    <t>Hospedaje ing Robert 18-21 marzo</t>
  </si>
  <si>
    <t>HIDROMEXICO</t>
  </si>
  <si>
    <t>SERVICIO DE MANTENIMIENTO CORRECTIVO A HIDROLAVADORA DIESEL</t>
  </si>
  <si>
    <t>OPE-045</t>
  </si>
  <si>
    <t>FAC0000001553</t>
  </si>
  <si>
    <t>Material de Stock para almacen</t>
  </si>
  <si>
    <t>91251744-857e-4a2a-8c2e-347150974a9e</t>
  </si>
  <si>
    <t>MAQUINAS DIESEL</t>
  </si>
  <si>
    <t>Arrendamiento de Montacargas CATERPILLAR. 02/24/25 al 03/20/25.</t>
  </si>
  <si>
    <t>900455B6-B206-4678-B61B-BD8A2D87D147</t>
  </si>
  <si>
    <t>TOTAL</t>
  </si>
  <si>
    <t>PAGO 16/04/2025 -</t>
  </si>
  <si>
    <t>ABRIL</t>
  </si>
  <si>
    <t>USS000718PA0</t>
  </si>
  <si>
    <t>1855EEAF-27C4-43AC-91C8-69A40C28BA8D</t>
  </si>
  <si>
    <t>68655D71-8FD2-4CC6-99E7-AE7D7C5356E7</t>
  </si>
  <si>
    <t>B4006E06-EAB0-4CDA-A6AB-769C4B70766D</t>
  </si>
  <si>
    <t>29ac23f5-e090-4087-830c-3790463d5e32</t>
  </si>
  <si>
    <t>7DEEAD7E-26E4-194C-81EC-371E444ED45A</t>
  </si>
  <si>
    <t>8F78A423-1631-4265-85EE-96B3C3E2B8C0</t>
  </si>
  <si>
    <t>D0589E7F-0159-4EE2-8338-232A2662860F</t>
  </si>
  <si>
    <t>5EBF717C-9305-4AE1-9C19-9B9D2C516FD1</t>
  </si>
  <si>
    <t>3D22F279-C85D-43B1-8B1E-C947DB6D7A24</t>
  </si>
  <si>
    <t>F9053946-A 719-4D1
0-B63A -EA 07A 10A A A C8</t>
  </si>
  <si>
    <t>27A2664D-A222-4C8C-BDC2-AE26139D4D12</t>
  </si>
  <si>
    <t>BB597D2E-F626-4578-AFDC-ECCFEFE2015A</t>
  </si>
  <si>
    <t>5C648B93-BFBA-49F1-A626-C26B3F014C5E</t>
  </si>
  <si>
    <t>68DE530C-0A79-47B8-8395-E5C7DB3520BD</t>
  </si>
  <si>
    <t>ABC28D60</t>
  </si>
  <si>
    <t>abono 300,000</t>
  </si>
  <si>
    <t>26227E6D-0838-48D5-8EFB-4BFCDA0F1773</t>
  </si>
  <si>
    <t>9C5C94BE-CA7F-4A54-B2FB-D16290F6B543</t>
  </si>
  <si>
    <t>36B9A484-1E90-4152-8E1E-8BE587AA7BA2
A1E64C3D-2443-4197-B561-A89C6D042CCE</t>
  </si>
  <si>
    <t>FEEAC37-9F92-574C-9BD7-761EBA0EE892</t>
  </si>
  <si>
    <t>722f1a7e-f101-45a2-9e80-40f5fa21b983</t>
  </si>
  <si>
    <t xml:space="preserve"> 722f1a7e-f101-45a2-9e80-40f5fa21b983</t>
  </si>
  <si>
    <t xml:space="preserve">I - 7411041 </t>
  </si>
  <si>
    <t>CCP 1</t>
  </si>
  <si>
    <t>SI</t>
  </si>
  <si>
    <t xml:space="preserve">  315ce4e7-0e3b-44a6-b0a7-9c7cc8ddfbff</t>
  </si>
  <si>
    <t>Renta de taller TBC Cúnduacan mes de MARZO 2025</t>
  </si>
  <si>
    <t>I 7411040</t>
  </si>
  <si>
    <t>REP-7024</t>
  </si>
  <si>
    <t>Overoles para SSPA 2025</t>
  </si>
  <si>
    <t>SSPA-007</t>
  </si>
  <si>
    <t>Servicio de recolección de residuos mes de febrero 2025</t>
  </si>
  <si>
    <t>CC4D63C2-CA90-4538-A8B9-1EC24111454A</t>
  </si>
  <si>
    <t>Fabricacion de Geomembranas</t>
  </si>
  <si>
    <t>0428/2025</t>
  </si>
  <si>
    <t>C7D77A8B-66D1-4B5F-A098-CE56053DAABF</t>
  </si>
  <si>
    <t>OPE-493</t>
  </si>
  <si>
    <t>Z61</t>
  </si>
  <si>
    <t>OPE-052</t>
  </si>
  <si>
    <t xml:space="preserve">Cuota mantenimiento taller tbc abril 2025 </t>
  </si>
  <si>
    <t>FAF312B3-D0D2-4860-9660-B431F36BDFEB</t>
  </si>
  <si>
    <t>Servicio de recolección de residuos mes de marzo 2025</t>
  </si>
  <si>
    <t>6797F3E7-B7D4-4BB9-977B-51CC833A2100</t>
  </si>
  <si>
    <t>ROMANA PEREZ RAMIREZ</t>
  </si>
  <si>
    <t>Solvente dieléctrico Marca “MAQUISA” consumible de stock de almacén SDC: ALM-022 Part: 1</t>
  </si>
  <si>
    <t>ALM-022</t>
  </si>
  <si>
    <t>71E3B41D-0C9D-4EFB-9D2D-40670D35705D</t>
  </si>
  <si>
    <t>CAROLINA ALEJANDRA CASTILLO ROBLEDO</t>
  </si>
  <si>
    <t>Mantenimiento y Calibración a alcoholímetro Iblow 10 SDC: SSPA-009</t>
  </si>
  <si>
    <t>SSPA-009</t>
  </si>
  <si>
    <t xml:space="preserve"> f84f76ed-a8af-473e-8616-863df4e38214</t>
  </si>
  <si>
    <t>SERVICES AND SUPPLY FOR CONSTRUCTION</t>
  </si>
  <si>
    <t>RETNG RING, REFACCIONAMIENTO REQUERIDO PARA TOP DRIVE 1397,  EQUIPO PM-306 MANTENIMIENTO CORRECTIVO</t>
  </si>
  <si>
    <t>OPE-044</t>
  </si>
  <si>
    <t>BE05E363-8413-4A09-A5F9-5C332C7E8E26</t>
  </si>
  <si>
    <t xml:space="preserve">CONSUMO DE SERVICIO AGUA MARZO  2025. </t>
  </si>
  <si>
    <t>CB373EA2-5981-4273-85B5-76175F663D85</t>
  </si>
  <si>
    <t>Servicio de GPS: Renta del mes de marzo-abril 2025, Unidades ATM (Corolla, Transit, Virtus, Robust Compras y Modernización).</t>
  </si>
  <si>
    <t>A1589</t>
  </si>
  <si>
    <t>HB INGENIERIA Y SERVICIOS AMBIENTALES</t>
  </si>
  <si>
    <t>Compra de 100 Lts de Desengrasante en Garrafas (Material requerido para trabajos en Top-Drive NS: 1397 En Taller ATM TBC) ALM-019: Part: 10</t>
  </si>
  <si>
    <t>COT- SERV- 01/25</t>
  </si>
  <si>
    <t>ALM-019</t>
  </si>
  <si>
    <t>Pago del mes marzo 2025 por servicio de limpieza en Instalaciones de Taller ATM TBC</t>
  </si>
  <si>
    <t>6FC08587-B15B-4C73-9362-553E80076CE9</t>
  </si>
  <si>
    <t>ELYON INDUSTRY &amp; ENERGY</t>
  </si>
  <si>
    <t>TJC, ASSY FEMALE/MALE REFACCIONAMIENTO PARA PARA EL EQUIPO 329 , CHACTULU 1, TOP DRIVE NUMERO DE SERIE 1406.</t>
  </si>
  <si>
    <t>E-089</t>
  </si>
  <si>
    <t>OPE-054</t>
  </si>
  <si>
    <t>af47d425-e003-4b48-bcb9-bacb4c24c693</t>
  </si>
  <si>
    <t xml:space="preserve"> CABLE Y LUG, 1C, 777 MCM REFACCIONAMIENTO PARA PARA EL EQUIPO 329 , CHACTULU 1, TOP DRIVE NUMERO DE SERIE 1406.</t>
  </si>
  <si>
    <t>E-088</t>
  </si>
  <si>
    <t>04239d3d-4a6a-4c6a-a2fe-593bf9919afe</t>
  </si>
  <si>
    <t>Bordado de overoles</t>
  </si>
  <si>
    <t>SSPA-013</t>
  </si>
  <si>
    <t>Material requerido para Stock almacen</t>
  </si>
  <si>
    <t>ALM-017</t>
  </si>
  <si>
    <t>Diversos servicios de logística con Grúa, tractocamión, Lowboy efectuados en el mes de marzo</t>
  </si>
  <si>
    <t>OPE-MODERN-021 OPE-038-039-041-042-050-053</t>
  </si>
  <si>
    <t>PLENUS</t>
  </si>
  <si>
    <t>Pago de servicios medicos a personal de ATM</t>
  </si>
  <si>
    <t>RHU</t>
  </si>
  <si>
    <t>62878a61-233d-497c-975c-62ed074abaaa</t>
  </si>
  <si>
    <t>Compra de Mini Split para Privado de Hector Solis</t>
  </si>
  <si>
    <t>COM-036</t>
  </si>
  <si>
    <t>MANUEL NIETO</t>
  </si>
  <si>
    <t>Mantenimiento a equipo mini split de oficinas ATM 1er y 3er Piso</t>
  </si>
  <si>
    <t>COM-035</t>
  </si>
  <si>
    <t>ACTUALIZADA  15/4</t>
  </si>
  <si>
    <t>Reembolso servicio de starlink mes de Marzo 2025. Servicio en Pozo Sini 8 PM-331 $1,705.00,
Patio de maniobras TBC $1,705.00, Pozo Chinchorro 28 PM-306 $1,705.00 y Pozo Bricol / PM-
335 $1,705.00.</t>
  </si>
  <si>
    <t>Reembolso starlink internet satelital mes de Marzo 2025. Taller ATM Canrig. Asignado a Héctor
Solis Gallardo.</t>
  </si>
  <si>
    <t>Renta correspondiente al mes de ABRIL de 2025 de los Locales 301 302 y 303
de Vía 2 No. 104 Tabasco 2000 en Villahermosa Tabasco. $36,503.00
Renta correspondiente al mes de ABRIL de 2025 de los Locales 101 102 y 103
de Vía 2 No. 104 Tabasco 2000 en Villahermosa Tabasco. $44,414.70</t>
  </si>
  <si>
    <t>RENTA DE TRAILER DE CAMPER MES DE MARZO 2025</t>
  </si>
  <si>
    <t>8FE7373D-BC5F-400B-9DAE- 5278DD768E35</t>
  </si>
  <si>
    <t>REHABILITACION DE MALLA PERIMETRAL</t>
  </si>
  <si>
    <t>CDN-113</t>
  </si>
  <si>
    <t>ALOEST</t>
  </si>
  <si>
    <t>Adquisicion de pieza para Izaje de Top Drive (YOKE)</t>
  </si>
  <si>
    <t>OPE-037</t>
  </si>
  <si>
    <t>9BB64D05-FF79-4100-9E92-41381FB93B46</t>
  </si>
  <si>
    <t>Instalacion de cercado electrico a 6 hilo en patio de maniobras ATM TBC</t>
  </si>
  <si>
    <t>ab00354</t>
  </si>
  <si>
    <t>CDN-077A</t>
  </si>
  <si>
    <t>CARLOS ALFONSO VALDES CARRILLO</t>
  </si>
  <si>
    <t>trapo industrial para almacen</t>
  </si>
  <si>
    <t>ALM-035</t>
  </si>
  <si>
    <t>VHSA-03142</t>
  </si>
  <si>
    <t>DESPACHO ANAYA SALAZAR Y ASOCIADOS</t>
  </si>
  <si>
    <t>Servicios de asesoria, auditoría correspondientes al mes de Noviembre y Diciembre 2024</t>
  </si>
  <si>
    <t>COM-039: Suministro Parcial de Tintas para Impresoras de Taller ATM y Oficinas Administrativas ATM VSA</t>
  </si>
  <si>
    <t>COM-039</t>
  </si>
  <si>
    <t>ANA MARIA DIAZ VERGARA</t>
  </si>
  <si>
    <t>OPE-58: Servicio de Mantenimiento Correctivo a Hidrolavadora Diesel Raptor Color Naranja</t>
  </si>
  <si>
    <t>OPE-058</t>
  </si>
  <si>
    <t>FAC0000001567</t>
  </si>
  <si>
    <t>PRODUCTOS METALICOS STEELE</t>
  </si>
  <si>
    <t>SOLICITUD CDN-089 PARA RESGUARDO Y PROTECCIÓN DE PERTENENCIAS PERSONALES</t>
  </si>
  <si>
    <t>CDN-089</t>
  </si>
  <si>
    <t>OFFCIE DEPOT DE MEXICO</t>
  </si>
  <si>
    <t>papeleria para oficinas administrativas y operaciones abril, mayo, junio 2025</t>
  </si>
  <si>
    <t>varias</t>
  </si>
  <si>
    <t>Hospedaje Ing. Robert/ Emilio estancia del 08 al 11 Abr 2025</t>
  </si>
  <si>
    <t>Fac.677 renta de trailer, renta de camper para pozos, servcio de recoleccion de aguas negras en pozos PACHE 62-PM, MADRIFIL 121 PM 341</t>
  </si>
  <si>
    <t>B0F91E14-093D-4D7A-87B9- 85483BC54B27</t>
  </si>
  <si>
    <t>Fac.676 renta de trailer, renta de camper para pozos, servcio de recoleccion de aguas negras en pozos TUPLICO 75D-PM 313, RABASA 21-PM 313</t>
  </si>
  <si>
    <t>43802B06-9B88-4945-BAF7- 6F2F4F55F5C5</t>
  </si>
  <si>
    <t>Pedido de Reposición de articulos de limpieza periodo MAR-ABR 2025 Base ATM TBC</t>
  </si>
  <si>
    <t>SSPA-012: Material requerido para Tejaban del Area de Residuos en Taller ATM</t>
  </si>
  <si>
    <t>SSPA-012</t>
  </si>
  <si>
    <t>7AC89B5C</t>
  </si>
  <si>
    <t>RISER</t>
  </si>
  <si>
    <t>Pago por Días StandBy (adicionales) de Top Drive serie 1357, por continuidad de pruebas de Top Drive con Dinamómetro</t>
  </si>
  <si>
    <t>26062024-1</t>
  </si>
  <si>
    <t>COM-006</t>
  </si>
  <si>
    <t>bc9243b1-64c7-42da-9922-a2dc50c0348e</t>
  </si>
  <si>
    <t>OPE-063: Impresora Multifuncional Epson Ecotank L5590 a Color para Oficina de Jefe de Taller ATM en TBC</t>
  </si>
  <si>
    <t>OPE-063</t>
  </si>
  <si>
    <t>arrendamiento de casa Col. Florida Abril 2025</t>
  </si>
  <si>
    <t>PAGO SERVICIO TELEFONICO/INTERNET CORRESPONDIENTE AL MES DE ABRIL 2025 DEL NUMERO 9933168439 POR $649.00. DEL MES DE ABRIL 2025 DEL NUMERO 9933168858  POR $649.00. DEL MES DE MARZO 2025 DEL NUMERO 5552500694 $237.00</t>
  </si>
  <si>
    <t>Arrendamiento de Montacargas CATERPILLAR. 04/18/25 al 05/15/25.</t>
  </si>
  <si>
    <t>CBFCBF77FF451451--2828FFFF--44AA55BB--80248024--CC50944185094418CC3232D</t>
  </si>
  <si>
    <t>Reembolso de reporte de gastos de Lic. Dalia</t>
  </si>
  <si>
    <t>MEMECOL</t>
  </si>
  <si>
    <t>Traslado de Material para Fabricación y Reparación de Geomembranas de Base Memecol en Gonzalez 1ra. A Base ATM en TBC</t>
  </si>
  <si>
    <t>0516/2025</t>
  </si>
  <si>
    <t>COM-053</t>
  </si>
  <si>
    <t>LUIS ALEJANDRO CARRILO MALIACHI</t>
  </si>
  <si>
    <t>Suministro de lámparas LED para el baño de taller en base ATM en TBC, debido a que las actuales ya no funcionan correctamente o su iluminación es insuficiente, generando oscuridad.</t>
  </si>
  <si>
    <t>C4CD8113-C150-4E80-A08D-4E78C4612FC0</t>
  </si>
  <si>
    <t>Bordado de Overoles (115 Piezas) con logos de ATM/Bandera de México/ISO y Logos de Pemex/SSPA/Soberana/Bandera de México para Personal de los Contratos de Canrig y Modernización</t>
  </si>
  <si>
    <t>SSPA-018</t>
  </si>
  <si>
    <t>FRANCISCO DE LA CRUZ LUCIANO</t>
  </si>
  <si>
    <t>servicio de recolección de desechos electrónicos para las oficinas ATM Villahermosa.</t>
  </si>
  <si>
    <t>COM-046</t>
  </si>
  <si>
    <t xml:space="preserve">100 Lts de Desengrasante en Garrafas </t>
  </si>
  <si>
    <t>ALM-029</t>
  </si>
  <si>
    <t>Servicio de energia electrica Taller TBC</t>
  </si>
  <si>
    <t>MODERN-007</t>
  </si>
  <si>
    <t>GERWILL CONSTRUCCIONES  MANTENIMIENTO</t>
  </si>
  <si>
    <t>Arrendamiento de camper habitacional (6257), arrendamiento de 3 vehículos correspondiente al mes de marzo 2025 (6258-6260) y servicio de mantenimiento preventivo de izadora (6261)</t>
  </si>
  <si>
    <t>ALM-041: 2 Tanques de Oxigeno. Material requerido para trabajos de corte y soldadura en diferentes areas de trabajo.</t>
  </si>
  <si>
    <t>ALM-041</t>
  </si>
  <si>
    <t>9A11CF7F-A477-476C-9D16-EA80FC15DEBA</t>
  </si>
  <si>
    <t>SERVICIO DE INSPECCION (END), REQUERIDO PARA SUBCOMPONENTES DE TOP DRIVE CANRIG MODELO 1250AC CON NÚMERO DE SERIE 1393. DÍA 27 DE ABRIL 2025 EN POZO SINI 81</t>
  </si>
  <si>
    <t>OPE-065</t>
  </si>
  <si>
    <t>suma</t>
  </si>
  <si>
    <t>MAYO</t>
  </si>
  <si>
    <t>ZECORSA</t>
  </si>
  <si>
    <t>Material de Primeros Auxilios para Taller de Operaciones ATM</t>
  </si>
  <si>
    <t>OPE-550</t>
  </si>
  <si>
    <t>Z64</t>
  </si>
  <si>
    <t>Material requerido para trabajos en campo en nueva localización Equipo PM-206</t>
  </si>
  <si>
    <t>MODERN-010</t>
  </si>
  <si>
    <t>Z62</t>
  </si>
  <si>
    <t>Herramientas y Materiales solicitados para los trabajos de 
Armado en Localización de los Equipos de Pemex PM-206 y PM-305</t>
  </si>
  <si>
    <t>MODERN-012</t>
  </si>
  <si>
    <t>Z60</t>
  </si>
  <si>
    <t xml:space="preserve">GRASA PROTECTORA OSO 763 CUBETA CON 16 KILOGRAMOS </t>
  </si>
  <si>
    <t>MODERN-022</t>
  </si>
  <si>
    <t>Z59</t>
  </si>
  <si>
    <t>Material requerido par el Equipo PM-339, Quesqui 8, Top Drive No. De Serie 1417</t>
  </si>
  <si>
    <t>OPE-017</t>
  </si>
  <si>
    <t>Z48</t>
  </si>
  <si>
    <t>Monitor de 27" LED para Oficina Ing. Robert Andrews</t>
  </si>
  <si>
    <t>COM-0033</t>
  </si>
  <si>
    <t>Z44</t>
  </si>
  <si>
    <t>ULINE SHIPING SUPLIES</t>
  </si>
  <si>
    <t>Bomba de Palanca para Tambos</t>
  </si>
  <si>
    <t>ALM-051</t>
  </si>
  <si>
    <t>PAGO SERVICIO TELEFONICO/INTERNET CORRESPONDIENTE AL MES DE MAYO 2025 DEL NUMERO 9933168439 POR $649.00. DEL MES DE MAYO 2025 DEL NUMERO 9933168858  
POR $649.00. DEL MES DE ABRIL 2025 DEL NUMERO 5552500694 $237.00</t>
  </si>
  <si>
    <t>Servicio de consumo de agua mes de Abril 2025, de taller TBC</t>
  </si>
  <si>
    <t>FFDC20C0-3292-464C-8BFA-A5A6B1EBF531</t>
  </si>
  <si>
    <t>: URR6021 Urrea torquímetro de Trueno 1" 200-1000 Pies/Libras para apriete de Pernos del Ancla de Perforación de los Equipos PM-206 y PM-305</t>
  </si>
  <si>
    <t>MODER-004</t>
  </si>
  <si>
    <t>Servicio de vigilancia mes de ABRIL 2025</t>
  </si>
  <si>
    <t>A7227</t>
  </si>
  <si>
    <t>EFAEB6FD-373C-4AF4-B7D0-C3816AF0A122</t>
  </si>
  <si>
    <t>Servicio de vigilancia mes de mayo 2025</t>
  </si>
  <si>
    <t>Fabricación de 50 entrepaños estandar para locker 12LL4045C2PVEGRP</t>
  </si>
  <si>
    <t>PINTURERIAS DEL CENTRO SUR</t>
  </si>
  <si>
    <t>Material requerido para tener en Stock en el Área de almacén General para diversos 
Trabajos</t>
  </si>
  <si>
    <t>ALM-056</t>
  </si>
  <si>
    <t>PEDRO ANTONIO VILLENA GARCIA</t>
  </si>
  <si>
    <t>SERVICIO DE CONSTRUCCION DE 3 FALDONES PERIMETRALES 360 EN LAS UNIDADES CAMPERS UBICADAS EN EL PATIO DE MANIOBRAS DE LA BASE ATM EN TBC. (Se requiere un anticipo de 50% ($118,552.00) sobre el valor total del servicio. El finiquito se hará el día de la entrega de la unidad)</t>
  </si>
  <si>
    <t>6052025A</t>
  </si>
  <si>
    <t>: Fregadero, Tarja derecha, Marca Mindejall, medidas 80X50X90, cubierta y patas de acero inoxidable (Incluye conexiones e Instalación) en el Comedor del Camper, Base ATM en TBC</t>
  </si>
  <si>
    <t>instalación de 3 mini Split inverter de 2 toneladas cada uno, en 2do Camper en patio de maniobras, Base ATM en TBC.</t>
  </si>
  <si>
    <t>Nivelación general con block macizo vibrado de 3er Camper Rehabilitado en Patio de Maniobras de Base ATM en TBC</t>
  </si>
  <si>
    <t>Recolección de basura y disposición en basurero municipal.  (trapos, pallets, empaques, flejes) Servicio del 22 de Septiembre del 2024</t>
  </si>
  <si>
    <t xml:space="preserve"> Recolección de basura y disposición en basurero municipal. (trapos, pallets, empaques, </t>
  </si>
  <si>
    <t>Equipos Minisplit para Campers de Dormitorios y Comedor de Base y Patio de Maniobras ATM en TBC.</t>
  </si>
  <si>
    <t>COM-013</t>
  </si>
  <si>
    <t>JQ 164553</t>
  </si>
  <si>
    <t>2 Tanques de Oxígeno y 1 Acetileno. Material requerido para trabajos de corte y soldadura en diferentes áreas de trabajo.</t>
  </si>
  <si>
    <t>4953D646-091D</t>
  </si>
  <si>
    <t>6ec1ff38-ede2-468a-844b-588d30e33717</t>
  </si>
  <si>
    <t>ALM-042: Material para trabajos en taller ATM y para Stock</t>
  </si>
  <si>
    <t>ALM-042</t>
  </si>
  <si>
    <t>Stock de Tintas para Impresoras de Taller ATM, Oficinas Villahermosa y Campo</t>
  </si>
  <si>
    <t xml:space="preserve">NABROS </t>
  </si>
  <si>
    <t>Renta taller TBC Cunduacan mes de Abril 2025</t>
  </si>
  <si>
    <t xml:space="preserve">PUE </t>
  </si>
  <si>
    <t>Renta de Taller es Base TBC Cúnduacan del mes de MAYO 2025</t>
  </si>
  <si>
    <t>Arrendamiento de Montacargas CATERPILLAR 04/18/2025 – 05/15/2025</t>
  </si>
  <si>
    <t>A603059D-C2D9-431D-8E1A-7F755B35C177</t>
  </si>
  <si>
    <t>Servicio de recolección de residuos mes abril 2025</t>
  </si>
  <si>
    <t>0B4737E0-B38C-4AC8-91BB-32C9C515315B</t>
  </si>
  <si>
    <t>LIBRE</t>
  </si>
  <si>
    <t>JUAN MANUEL PEREZ GARCIA</t>
  </si>
  <si>
    <t xml:space="preserve">Fabricación y suministro de acrilico con letrero ATM para Primer Piso </t>
  </si>
  <si>
    <t>COM-057</t>
  </si>
  <si>
    <t>b18c86eb-d968-4026-89eb-1c43fa5ea6bf</t>
  </si>
  <si>
    <t>JORGE ROSARIO</t>
  </si>
  <si>
    <t>Reembolso Ing Jorge Rosario</t>
  </si>
  <si>
    <t>0c519fca-0a09-484b-bc94-1d1037567a97</t>
  </si>
  <si>
    <t xml:space="preserve">A3785 Material requerido para uso en trabajos de instalación de Izadora y en la PCR, en Equipo PM-305 </t>
  </si>
  <si>
    <t>A3785</t>
  </si>
  <si>
    <t>Hospedaje Ing. Chad Ernest estancia del 09 al 15 Mayo 2025</t>
  </si>
  <si>
    <t>C33-27847</t>
  </si>
  <si>
    <t>74b81fc2-d0f4-47fb-9816-2cdde279b34b</t>
  </si>
  <si>
    <t>HYDAC INTERNATIONAL</t>
  </si>
  <si>
    <t xml:space="preserve">2 Kits de Prueba y Carga de Nitrogeno Marca Hydac </t>
  </si>
  <si>
    <t>COT 56549</t>
  </si>
  <si>
    <t>FA7AAA63-ECE9-4CE2-A705-9396727CDE14</t>
  </si>
  <si>
    <t>HECTOR SOLIS</t>
  </si>
  <si>
    <t>Reembolso Lic Hector Solis</t>
  </si>
  <si>
    <t>Servicio de GPS: Renta del mes de MAYO 2025, Unidades ATM (Corolla, Transit, Virtus, Robust Compras y Modernización).</t>
  </si>
  <si>
    <t>A1610</t>
  </si>
  <si>
    <t>B78319BA-2428-470D-A18F-956756CDE537</t>
  </si>
  <si>
    <t xml:space="preserve">GRUPO HOPALEJA </t>
  </si>
  <si>
    <t>: MATERIAL REQUERIDO PARA EL CABLEADO DE TIERRA EN LAS CAJA DE JBOX DEL TD-1393 POZO SINI 81</t>
  </si>
  <si>
    <t>ALM-046</t>
  </si>
  <si>
    <t>249E893A-2B87-412D-B333-DB3D0EF16E4D</t>
  </si>
  <si>
    <t>ALM-042: Material requerido para resguardo de Cables de Tierra de Top-Drives en general</t>
  </si>
  <si>
    <t>0827A98D-131B-456E-A4F6-0FD996F785AF</t>
  </si>
  <si>
    <t>GERWILL</t>
  </si>
  <si>
    <t>Arrendamiento de camper habitacional (6290), arrendamiento de 4 vehículos correspondiente al mes de Aril 2025 (6287-6289-6292) y servicio de cuota sindical (6293-6294)</t>
  </si>
  <si>
    <t>GERMAN ARZUBINA DAGDUG</t>
  </si>
  <si>
    <t xml:space="preserve">Pago de Arrendamiento de casa en Col. Florida para empleados MAYO 2025 </t>
  </si>
  <si>
    <t>EE4C28DE-B449-4A6F-9DE1-A1E0D5460DC4</t>
  </si>
  <si>
    <t>Pago del mes ABRIL 2025 por servicio de limpieza en Instalaciones de Taller ATM TBC</t>
  </si>
  <si>
    <t>37c71b42-577a-4aa1-bbd9-8be568be5328</t>
  </si>
  <si>
    <t xml:space="preserve">Distribuidora Zelico </t>
  </si>
  <si>
    <t>Material requerido para trabajos de lubricación en los equipos de patio de maniobras de Modernización.</t>
  </si>
  <si>
    <t>MODER-006</t>
  </si>
  <si>
    <t>A85104</t>
  </si>
  <si>
    <t>Servicios de auditoría 50% SALDO AUDITORIA ESTADOS FINANCIEROS 2024 SEGÚN CONVENIO</t>
  </si>
  <si>
    <t>D-787</t>
  </si>
  <si>
    <t>Reembolso Lic Dalia Guzman</t>
  </si>
  <si>
    <t xml:space="preserve"> Recarga de Extintores de Oficinas ATM y Base ATM en TBC por vencimiento de Extinguidor (4 Extintores PQS PN 4.5 KG)</t>
  </si>
  <si>
    <t>CFE COMISION FEDERAL DE ELECTRICIDAD</t>
  </si>
  <si>
    <t>Servicio del 15 ABR 25 al 15 MAY 25. Taller TBC</t>
  </si>
  <si>
    <t>Overoles color Caqui requeridos para reponer los que se entregaron a personal de TSC</t>
  </si>
  <si>
    <t>SSPA-019</t>
  </si>
  <si>
    <t>COT 1216</t>
  </si>
  <si>
    <t>Bordado Camisas para Personal Directivo y Gerencial con Logo de ATM y Bandera de México</t>
  </si>
  <si>
    <t>52AEA9FD-3290-4732-843A-1D92D86F7F0A</t>
  </si>
  <si>
    <t>CARMEN LASTRA MRAVKO </t>
  </si>
  <si>
    <t>PAGO DE RENTA CORRESPONIENTE AL MES DE MAYO DE OFICINAS ADMINISTRATIVAS.</t>
  </si>
  <si>
    <t>A922C345-872F-426B-B929-931C6CC7497A</t>
  </si>
  <si>
    <t>CARLOS GERARDO HERNANDEZ ESCAYOLA</t>
  </si>
  <si>
    <t>PAGO DE SUMINISTRO DE HIELO</t>
  </si>
  <si>
    <t>A3652416ADDD</t>
  </si>
  <si>
    <t xml:space="preserve">ALEJANDRA GABRIELA MONTEJO JIMENEZ </t>
  </si>
  <si>
    <t>PAGO DE RENTA DE CAMPERS de ABRIL 2025</t>
  </si>
  <si>
    <t>441CCD92-52DF-4720-B832- 3384A1E3BE13</t>
  </si>
  <si>
    <t>ALEJANDRA GABRIELA AGUILERA PALOMO</t>
  </si>
  <si>
    <t>Servicio de reparación de cortina gris en sala de juntas de Base ATM en TBC, ubicada en pared contigua a puerta de acceso a sala, debido a que se despegó el vinil del rodillo.</t>
  </si>
  <si>
    <t>COM-047</t>
  </si>
  <si>
    <t>BBCF5E76-F7D1-4942-B27D-90FB5372C0CF</t>
  </si>
  <si>
    <t>MONTO USD</t>
  </si>
  <si>
    <t>No. COMPLEMENTO PAGO</t>
  </si>
  <si>
    <t>No. FACTURA</t>
  </si>
  <si>
    <t>FECHA SOLICITUD</t>
  </si>
  <si>
    <t>GESTIÓN CONTABLE Y FINANCIERA</t>
  </si>
  <si>
    <t>Control de solicitudes</t>
  </si>
  <si>
    <t>Código</t>
  </si>
  <si>
    <t>Fecha</t>
  </si>
  <si>
    <t>Versión</t>
  </si>
  <si>
    <t>01</t>
  </si>
  <si>
    <t>FOR-GCF-002</t>
  </si>
  <si>
    <t>Jun-2025</t>
  </si>
  <si>
    <t>CONCEPTO SOLICITUD</t>
  </si>
  <si>
    <t>AC</t>
  </si>
  <si>
    <t>ESTADO</t>
  </si>
  <si>
    <t>FECHA LIMITE</t>
  </si>
  <si>
    <t>Fecha de Pago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</si>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</sst>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3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2"/>
      <name val="Aptos Narrow"/>
      <family val="2"/>
      <scheme val="minor"/>
    </font>
    <font>
      <sz val="10"/>
      <name val="Aptos Narrow"/>
      <family val="2"/>
      <scheme val="minor"/>
    </font>
    <font>
      <sz val="9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sz val="9"/>
      <color rgb="FFFF0000"/>
      <name val="Aptos Narrow"/>
      <family val="2"/>
      <scheme val="minor"/>
    </font>
    <font>
      <sz val="11"/>
      <color rgb="FF242424"/>
      <name val="Open Sans"/>
      <family val="2"/>
      <charset val="1"/>
    </font>
    <font>
      <sz val="11"/>
      <color rgb="FF242424"/>
      <name val="Aptos Display"/>
      <family val="2"/>
      <charset val="1"/>
    </font>
    <font>
      <sz val="11"/>
      <color rgb="FF000000"/>
      <name val="Aptos Narrow"/>
      <family val="2"/>
      <charset val="1"/>
    </font>
    <font>
      <sz val="11"/>
      <color theme="1"/>
      <name val="Aptos Display"/>
      <family val="2"/>
      <scheme val="major"/>
    </font>
    <font>
      <sz val="11"/>
      <color rgb="FF242424"/>
      <name val="Aptos Display"/>
      <family val="2"/>
    </font>
    <font>
      <sz val="11"/>
      <color theme="1"/>
      <name val="Aptos Display"/>
      <family val="2"/>
    </font>
    <font>
      <sz val="9"/>
      <name val="Aptos Display"/>
      <family val="2"/>
    </font>
    <font>
      <sz val="11"/>
      <name val="Aptos"/>
      <family val="2"/>
    </font>
    <font>
      <b/>
      <sz val="14"/>
      <name val="Aptos Narrow"/>
      <family val="2"/>
      <scheme val="minor"/>
    </font>
    <font>
      <sz val="12"/>
      <color rgb="FF000000"/>
      <name val="Aptos Narrow"/>
      <family val="2"/>
      <charset val="1"/>
    </font>
    <font>
      <sz val="11"/>
      <color theme="1"/>
      <name val="Arial"/>
      <family val="2"/>
    </font>
    <font>
      <sz val="11"/>
      <color rgb="FF242424"/>
      <name val="Arial"/>
      <family val="2"/>
    </font>
    <font>
      <sz val="12"/>
      <color theme="1"/>
      <name val="Arial"/>
      <family val="2"/>
    </font>
    <font>
      <b/>
      <sz val="28"/>
      <color theme="1"/>
      <name val="Century Gothic"/>
      <family val="2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sz val="11"/>
      <color theme="9" tint="-0.499984740745262"/>
      <name val="Aptos Narrow"/>
      <family val="2"/>
      <scheme val="minor"/>
    </font>
    <font>
      <sz val="11"/>
      <color theme="9" tint="-0.499984740745262"/>
      <name val="Aptos Display"/>
      <family val="2"/>
    </font>
    <font>
      <b/>
      <sz val="12"/>
      <color theme="2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1ADAD"/>
        <bgColor indexed="64"/>
      </patternFill>
    </fill>
    <fill>
      <patternFill patternType="solid">
        <fgColor rgb="FFE668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CDCD"/>
        <bgColor indexed="64"/>
      </patternFill>
    </fill>
    <fill>
      <patternFill patternType="solid">
        <fgColor rgb="FFEF9F9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6" xfId="0" applyFont="1" applyBorder="1"/>
    <xf numFmtId="44" fontId="9" fillId="0" borderId="1" xfId="1" applyFont="1" applyFill="1" applyBorder="1"/>
    <xf numFmtId="2" fontId="9" fillId="0" borderId="6" xfId="1" applyNumberFormat="1" applyFont="1" applyFill="1" applyBorder="1"/>
    <xf numFmtId="16" fontId="11" fillId="0" borderId="3" xfId="1" quotePrefix="1" applyNumberFormat="1" applyFont="1" applyFill="1" applyBorder="1" applyAlignment="1">
      <alignment horizontal="center"/>
    </xf>
    <xf numFmtId="0" fontId="12" fillId="0" borderId="6" xfId="1" applyNumberFormat="1" applyFont="1" applyFill="1" applyBorder="1" applyAlignment="1">
      <alignment horizontal="center"/>
    </xf>
    <xf numFmtId="0" fontId="9" fillId="0" borderId="6" xfId="1" quotePrefix="1" applyNumberFormat="1" applyFont="1" applyFill="1" applyBorder="1" applyAlignment="1">
      <alignment horizontal="left"/>
    </xf>
    <xf numFmtId="44" fontId="9" fillId="0" borderId="6" xfId="1" applyFont="1" applyFill="1" applyBorder="1" applyAlignment="1">
      <alignment horizontal="center"/>
    </xf>
    <xf numFmtId="44" fontId="9" fillId="0" borderId="6" xfId="1" quotePrefix="1" applyFont="1" applyFill="1" applyBorder="1" applyAlignment="1"/>
    <xf numFmtId="16" fontId="9" fillId="0" borderId="6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9" fillId="5" borderId="6" xfId="0" applyFont="1" applyFill="1" applyBorder="1"/>
    <xf numFmtId="2" fontId="14" fillId="0" borderId="6" xfId="1" applyNumberFormat="1" applyFont="1" applyFill="1" applyBorder="1"/>
    <xf numFmtId="0" fontId="11" fillId="0" borderId="3" xfId="0" quotePrefix="1" applyFont="1" applyBorder="1" applyAlignment="1">
      <alignment horizontal="center" vertical="center"/>
    </xf>
    <xf numFmtId="0" fontId="12" fillId="0" borderId="6" xfId="0" quotePrefix="1" applyFont="1" applyBorder="1" applyAlignment="1">
      <alignment horizontal="center" vertical="center"/>
    </xf>
    <xf numFmtId="44" fontId="9" fillId="0" borderId="6" xfId="1" applyFont="1" applyFill="1" applyBorder="1"/>
    <xf numFmtId="0" fontId="11" fillId="0" borderId="6" xfId="0" quotePrefix="1" applyFont="1" applyBorder="1" applyAlignment="1">
      <alignment horizontal="center" vertical="center"/>
    </xf>
    <xf numFmtId="0" fontId="12" fillId="0" borderId="7" xfId="0" quotePrefix="1" applyFont="1" applyBorder="1" applyAlignment="1">
      <alignment horizontal="center" vertical="center"/>
    </xf>
    <xf numFmtId="16" fontId="13" fillId="0" borderId="6" xfId="0" applyNumberFormat="1" applyFont="1" applyBorder="1" applyAlignment="1">
      <alignment horizontal="center"/>
    </xf>
    <xf numFmtId="44" fontId="0" fillId="0" borderId="6" xfId="1" applyFont="1" applyFill="1" applyBorder="1"/>
    <xf numFmtId="0" fontId="0" fillId="2" borderId="6" xfId="0" applyFill="1" applyBorder="1"/>
    <xf numFmtId="0" fontId="0" fillId="2" borderId="6" xfId="0" applyFill="1" applyBorder="1" applyAlignment="1">
      <alignment horizontal="left"/>
    </xf>
    <xf numFmtId="0" fontId="9" fillId="0" borderId="6" xfId="0" applyFont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/>
    </xf>
    <xf numFmtId="0" fontId="9" fillId="0" borderId="4" xfId="0" applyFont="1" applyBorder="1"/>
    <xf numFmtId="44" fontId="0" fillId="0" borderId="4" xfId="1" applyFont="1" applyFill="1" applyBorder="1"/>
    <xf numFmtId="44" fontId="0" fillId="0" borderId="0" xfId="1" applyFont="1" applyFill="1" applyBorder="1"/>
    <xf numFmtId="0" fontId="0" fillId="2" borderId="4" xfId="0" applyFill="1" applyBorder="1"/>
    <xf numFmtId="0" fontId="0" fillId="2" borderId="4" xfId="0" applyFill="1" applyBorder="1" applyAlignment="1">
      <alignment horizontal="left"/>
    </xf>
    <xf numFmtId="0" fontId="9" fillId="0" borderId="4" xfId="1" quotePrefix="1" applyNumberFormat="1" applyFont="1" applyFill="1" applyBorder="1" applyAlignment="1">
      <alignment horizontal="left"/>
    </xf>
    <xf numFmtId="44" fontId="9" fillId="0" borderId="4" xfId="1" applyFont="1" applyFill="1" applyBorder="1" applyAlignment="1">
      <alignment horizontal="center"/>
    </xf>
    <xf numFmtId="44" fontId="9" fillId="0" borderId="4" xfId="1" quotePrefix="1" applyFont="1" applyFill="1" applyBorder="1" applyAlignment="1"/>
    <xf numFmtId="0" fontId="0" fillId="5" borderId="6" xfId="0" applyFill="1" applyBorder="1"/>
    <xf numFmtId="44" fontId="0" fillId="2" borderId="6" xfId="1" applyFont="1" applyFill="1" applyBorder="1"/>
    <xf numFmtId="0" fontId="0" fillId="0" borderId="6" xfId="0" applyBorder="1" applyAlignment="1">
      <alignment vertical="top"/>
    </xf>
    <xf numFmtId="0" fontId="0" fillId="5" borderId="6" xfId="0" applyFill="1" applyBorder="1" applyAlignment="1">
      <alignment vertical="top"/>
    </xf>
    <xf numFmtId="0" fontId="0" fillId="2" borderId="0" xfId="0" applyFill="1" applyAlignment="1">
      <alignment horizontal="left"/>
    </xf>
    <xf numFmtId="16" fontId="9" fillId="0" borderId="4" xfId="0" applyNumberFormat="1" applyFont="1" applyBorder="1" applyAlignment="1">
      <alignment horizontal="center" vertical="center"/>
    </xf>
    <xf numFmtId="16" fontId="13" fillId="0" borderId="4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/>
    <xf numFmtId="44" fontId="1" fillId="0" borderId="6" xfId="1" applyFont="1" applyFill="1" applyBorder="1"/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4" fontId="0" fillId="2" borderId="9" xfId="1" applyFont="1" applyFill="1" applyBorder="1"/>
    <xf numFmtId="0" fontId="0" fillId="2" borderId="9" xfId="0" applyFill="1" applyBorder="1"/>
    <xf numFmtId="0" fontId="9" fillId="0" borderId="9" xfId="1" quotePrefix="1" applyNumberFormat="1" applyFont="1" applyFill="1" applyBorder="1" applyAlignment="1">
      <alignment horizontal="left"/>
    </xf>
    <xf numFmtId="44" fontId="9" fillId="0" borderId="9" xfId="1" applyFont="1" applyFill="1" applyBorder="1" applyAlignment="1">
      <alignment horizontal="center"/>
    </xf>
    <xf numFmtId="0" fontId="15" fillId="5" borderId="6" xfId="0" applyFont="1" applyFill="1" applyBorder="1" applyAlignment="1">
      <alignment vertical="center"/>
    </xf>
    <xf numFmtId="14" fontId="9" fillId="0" borderId="6" xfId="0" applyNumberFormat="1" applyFont="1" applyBorder="1"/>
    <xf numFmtId="44" fontId="0" fillId="2" borderId="4" xfId="1" applyFont="1" applyFill="1" applyBorder="1"/>
    <xf numFmtId="0" fontId="9" fillId="2" borderId="4" xfId="0" applyFont="1" applyFill="1" applyBorder="1" applyAlignment="1">
      <alignment horizontal="left"/>
    </xf>
    <xf numFmtId="0" fontId="9" fillId="0" borderId="4" xfId="0" applyFont="1" applyBorder="1" applyAlignment="1">
      <alignment horizontal="left"/>
    </xf>
    <xf numFmtId="0" fontId="0" fillId="0" borderId="7" xfId="0" applyBorder="1"/>
    <xf numFmtId="44" fontId="0" fillId="0" borderId="7" xfId="1" applyFont="1" applyFill="1" applyBorder="1"/>
    <xf numFmtId="16" fontId="9" fillId="0" borderId="9" xfId="0" applyNumberFormat="1" applyFont="1" applyBorder="1" applyAlignment="1">
      <alignment horizontal="center" vertical="center"/>
    </xf>
    <xf numFmtId="16" fontId="13" fillId="0" borderId="9" xfId="0" applyNumberFormat="1" applyFont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2" borderId="3" xfId="0" applyFill="1" applyBorder="1"/>
    <xf numFmtId="0" fontId="0" fillId="2" borderId="1" xfId="0" applyFill="1" applyBorder="1"/>
    <xf numFmtId="0" fontId="9" fillId="0" borderId="8" xfId="1" quotePrefix="1" applyNumberFormat="1" applyFont="1" applyFill="1" applyBorder="1" applyAlignment="1">
      <alignment horizontal="left"/>
    </xf>
    <xf numFmtId="0" fontId="15" fillId="0" borderId="6" xfId="0" applyFont="1" applyBorder="1" applyAlignment="1">
      <alignment vertical="center"/>
    </xf>
    <xf numFmtId="0" fontId="0" fillId="0" borderId="3" xfId="0" applyBorder="1"/>
    <xf numFmtId="0" fontId="0" fillId="0" borderId="1" xfId="0" applyBorder="1"/>
    <xf numFmtId="0" fontId="9" fillId="2" borderId="6" xfId="0" applyFont="1" applyFill="1" applyBorder="1" applyAlignment="1">
      <alignment horizontal="left"/>
    </xf>
    <xf numFmtId="44" fontId="3" fillId="2" borderId="0" xfId="0" applyNumberFormat="1" applyFont="1" applyFill="1"/>
    <xf numFmtId="0" fontId="2" fillId="7" borderId="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wrapText="1"/>
    </xf>
    <xf numFmtId="14" fontId="0" fillId="2" borderId="0" xfId="0" applyNumberFormat="1" applyFill="1"/>
    <xf numFmtId="2" fontId="0" fillId="2" borderId="0" xfId="0" applyNumberFormat="1" applyFill="1"/>
    <xf numFmtId="44" fontId="0" fillId="2" borderId="0" xfId="0" applyNumberFormat="1" applyFill="1" applyAlignment="1">
      <alignment horizontal="center" vertical="center"/>
    </xf>
    <xf numFmtId="16" fontId="13" fillId="0" borderId="1" xfId="0" applyNumberFormat="1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13" fillId="0" borderId="5" xfId="0" applyNumberFormat="1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14" fontId="9" fillId="8" borderId="6" xfId="0" applyNumberFormat="1" applyFont="1" applyFill="1" applyBorder="1"/>
    <xf numFmtId="14" fontId="9" fillId="8" borderId="7" xfId="0" applyNumberFormat="1" applyFont="1" applyFill="1" applyBorder="1"/>
    <xf numFmtId="0" fontId="4" fillId="2" borderId="0" xfId="0" applyFont="1" applyFill="1" applyAlignment="1">
      <alignment horizontal="center"/>
    </xf>
    <xf numFmtId="0" fontId="10" fillId="0" borderId="4" xfId="0" applyFont="1" applyBorder="1" applyAlignment="1">
      <alignment horizontal="center"/>
    </xf>
    <xf numFmtId="16" fontId="10" fillId="2" borderId="0" xfId="0" applyNumberFormat="1" applyFont="1" applyFill="1" applyAlignment="1">
      <alignment horizontal="center"/>
    </xf>
    <xf numFmtId="0" fontId="9" fillId="2" borderId="0" xfId="0" applyFont="1" applyFill="1"/>
    <xf numFmtId="16" fontId="9" fillId="2" borderId="0" xfId="0" applyNumberFormat="1" applyFont="1" applyFill="1"/>
    <xf numFmtId="0" fontId="2" fillId="4" borderId="6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/>
    </xf>
    <xf numFmtId="14" fontId="9" fillId="2" borderId="6" xfId="0" applyNumberFormat="1" applyFont="1" applyFill="1" applyBorder="1" applyAlignment="1">
      <alignment horizontal="left"/>
    </xf>
    <xf numFmtId="14" fontId="9" fillId="8" borderId="4" xfId="0" applyNumberFormat="1" applyFont="1" applyFill="1" applyBorder="1"/>
    <xf numFmtId="44" fontId="0" fillId="2" borderId="0" xfId="0" applyNumberFormat="1" applyFill="1"/>
    <xf numFmtId="44" fontId="10" fillId="2" borderId="0" xfId="0" applyNumberFormat="1" applyFont="1" applyFill="1" applyAlignment="1">
      <alignment horizontal="center"/>
    </xf>
    <xf numFmtId="44" fontId="0" fillId="2" borderId="0" xfId="1" applyFont="1" applyFill="1"/>
    <xf numFmtId="14" fontId="3" fillId="8" borderId="6" xfId="0" applyNumberFormat="1" applyFont="1" applyFill="1" applyBorder="1"/>
    <xf numFmtId="0" fontId="18" fillId="0" borderId="7" xfId="0" applyFont="1" applyBorder="1" applyAlignment="1">
      <alignment horizontal="center"/>
    </xf>
    <xf numFmtId="0" fontId="3" fillId="0" borderId="6" xfId="0" applyFont="1" applyBorder="1"/>
    <xf numFmtId="44" fontId="3" fillId="0" borderId="6" xfId="1" applyFont="1" applyFill="1" applyBorder="1"/>
    <xf numFmtId="0" fontId="3" fillId="2" borderId="6" xfId="0" applyFont="1" applyFill="1" applyBorder="1" applyAlignment="1">
      <alignment horizontal="left"/>
    </xf>
    <xf numFmtId="0" fontId="3" fillId="0" borderId="4" xfId="1" quotePrefix="1" applyNumberFormat="1" applyFont="1" applyFill="1" applyBorder="1" applyAlignment="1">
      <alignment horizontal="left"/>
    </xf>
    <xf numFmtId="0" fontId="3" fillId="0" borderId="6" xfId="1" quotePrefix="1" applyNumberFormat="1" applyFont="1" applyFill="1" applyBorder="1" applyAlignment="1">
      <alignment horizontal="left"/>
    </xf>
    <xf numFmtId="44" fontId="3" fillId="0" borderId="6" xfId="1" applyFont="1" applyFill="1" applyBorder="1" applyAlignment="1">
      <alignment horizontal="center"/>
    </xf>
    <xf numFmtId="44" fontId="3" fillId="0" borderId="6" xfId="1" quotePrefix="1" applyFont="1" applyFill="1" applyBorder="1" applyAlignment="1"/>
    <xf numFmtId="16" fontId="3" fillId="0" borderId="6" xfId="0" applyNumberFormat="1" applyFont="1" applyBorder="1" applyAlignment="1">
      <alignment horizontal="center" vertical="center"/>
    </xf>
    <xf numFmtId="16" fontId="19" fillId="0" borderId="1" xfId="0" applyNumberFormat="1" applyFont="1" applyBorder="1" applyAlignment="1">
      <alignment horizontal="center"/>
    </xf>
    <xf numFmtId="0" fontId="9" fillId="0" borderId="0" xfId="0" applyFont="1"/>
    <xf numFmtId="44" fontId="0" fillId="2" borderId="0" xfId="1" applyFont="1" applyFill="1" applyBorder="1"/>
    <xf numFmtId="0" fontId="9" fillId="2" borderId="0" xfId="0" applyFont="1" applyFill="1" applyAlignment="1">
      <alignment horizontal="left"/>
    </xf>
    <xf numFmtId="14" fontId="9" fillId="2" borderId="0" xfId="0" applyNumberFormat="1" applyFont="1" applyFill="1"/>
    <xf numFmtId="0" fontId="10" fillId="2" borderId="0" xfId="0" applyFont="1" applyFill="1" applyAlignment="1">
      <alignment horizontal="center"/>
    </xf>
    <xf numFmtId="0" fontId="9" fillId="2" borderId="0" xfId="1" quotePrefix="1" applyNumberFormat="1" applyFont="1" applyFill="1" applyBorder="1" applyAlignment="1">
      <alignment horizontal="left"/>
    </xf>
    <xf numFmtId="44" fontId="9" fillId="2" borderId="0" xfId="1" applyFont="1" applyFill="1" applyBorder="1" applyAlignment="1">
      <alignment horizontal="center"/>
    </xf>
    <xf numFmtId="16" fontId="9" fillId="2" borderId="0" xfId="0" applyNumberFormat="1" applyFont="1" applyFill="1" applyAlignment="1">
      <alignment horizontal="center" vertical="center"/>
    </xf>
    <xf numFmtId="16" fontId="13" fillId="2" borderId="0" xfId="0" applyNumberFormat="1" applyFont="1" applyFill="1" applyAlignment="1">
      <alignment horizontal="center"/>
    </xf>
    <xf numFmtId="11" fontId="9" fillId="0" borderId="6" xfId="1" quotePrefix="1" applyNumberFormat="1" applyFont="1" applyFill="1" applyBorder="1" applyAlignment="1">
      <alignment horizontal="left"/>
    </xf>
    <xf numFmtId="14" fontId="9" fillId="9" borderId="6" xfId="0" applyNumberFormat="1" applyFont="1" applyFill="1" applyBorder="1"/>
    <xf numFmtId="44" fontId="0" fillId="2" borderId="6" xfId="1" applyFont="1" applyFill="1" applyBorder="1" applyAlignment="1">
      <alignment horizontal="center"/>
    </xf>
    <xf numFmtId="16" fontId="3" fillId="0" borderId="4" xfId="0" applyNumberFormat="1" applyFont="1" applyBorder="1" applyAlignment="1">
      <alignment horizontal="center" vertical="center"/>
    </xf>
    <xf numFmtId="44" fontId="14" fillId="0" borderId="6" xfId="1" applyFont="1" applyFill="1" applyBorder="1"/>
    <xf numFmtId="0" fontId="0" fillId="2" borderId="6" xfId="0" applyFill="1" applyBorder="1" applyAlignment="1">
      <alignment wrapText="1"/>
    </xf>
    <xf numFmtId="0" fontId="9" fillId="0" borderId="6" xfId="1" quotePrefix="1" applyNumberFormat="1" applyFont="1" applyFill="1" applyBorder="1" applyAlignment="1">
      <alignment horizontal="left" wrapText="1"/>
    </xf>
    <xf numFmtId="16" fontId="9" fillId="5" borderId="6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wrapText="1"/>
    </xf>
    <xf numFmtId="44" fontId="18" fillId="2" borderId="0" xfId="0" applyNumberFormat="1" applyFont="1" applyFill="1"/>
    <xf numFmtId="44" fontId="0" fillId="0" borderId="6" xfId="1" applyFont="1" applyFill="1" applyBorder="1" applyAlignment="1">
      <alignment horizontal="center"/>
    </xf>
    <xf numFmtId="11" fontId="9" fillId="0" borderId="6" xfId="1" quotePrefix="1" applyNumberFormat="1" applyFont="1" applyFill="1" applyBorder="1" applyAlignment="1">
      <alignment horizontal="left" wrapText="1"/>
    </xf>
    <xf numFmtId="0" fontId="9" fillId="0" borderId="4" xfId="1" quotePrefix="1" applyNumberFormat="1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2" fillId="10" borderId="5" xfId="0" applyFont="1" applyFill="1" applyBorder="1" applyAlignment="1">
      <alignment horizontal="center"/>
    </xf>
    <xf numFmtId="16" fontId="13" fillId="0" borderId="6" xfId="0" applyNumberFormat="1" applyFont="1" applyBorder="1" applyAlignment="1">
      <alignment horizontal="center" wrapText="1"/>
    </xf>
    <xf numFmtId="9" fontId="13" fillId="0" borderId="6" xfId="0" applyNumberFormat="1" applyFont="1" applyBorder="1" applyAlignment="1">
      <alignment horizontal="center"/>
    </xf>
    <xf numFmtId="0" fontId="9" fillId="0" borderId="6" xfId="1" applyNumberFormat="1" applyFont="1" applyFill="1" applyBorder="1" applyAlignment="1">
      <alignment horizontal="left" wrapText="1"/>
    </xf>
    <xf numFmtId="0" fontId="0" fillId="2" borderId="0" xfId="0" applyFill="1" applyAlignment="1">
      <alignment horizontal="right"/>
    </xf>
    <xf numFmtId="165" fontId="0" fillId="2" borderId="6" xfId="0" applyNumberFormat="1" applyFill="1" applyBorder="1"/>
    <xf numFmtId="49" fontId="0" fillId="2" borderId="6" xfId="0" applyNumberFormat="1" applyFill="1" applyBorder="1"/>
    <xf numFmtId="0" fontId="0" fillId="0" borderId="6" xfId="0" applyBorder="1" applyAlignment="1">
      <alignment horizontal="left" vertical="top" wrapText="1"/>
    </xf>
    <xf numFmtId="0" fontId="9" fillId="0" borderId="8" xfId="1" quotePrefix="1" applyNumberFormat="1" applyFont="1" applyFill="1" applyBorder="1" applyAlignment="1">
      <alignment horizontal="left" wrapText="1"/>
    </xf>
    <xf numFmtId="44" fontId="9" fillId="0" borderId="6" xfId="1" quotePrefix="1" applyFont="1" applyFill="1" applyBorder="1" applyAlignment="1">
      <alignment wrapText="1"/>
    </xf>
    <xf numFmtId="16" fontId="0" fillId="0" borderId="6" xfId="0" applyNumberFormat="1" applyBorder="1" applyAlignment="1">
      <alignment horizontal="center"/>
    </xf>
    <xf numFmtId="0" fontId="0" fillId="2" borderId="4" xfId="1" quotePrefix="1" applyNumberFormat="1" applyFont="1" applyFill="1" applyBorder="1" applyAlignment="1">
      <alignment horizontal="left"/>
    </xf>
    <xf numFmtId="0" fontId="0" fillId="2" borderId="6" xfId="1" quotePrefix="1" applyNumberFormat="1" applyFont="1" applyFill="1" applyBorder="1" applyAlignment="1">
      <alignment horizontal="left" wrapText="1"/>
    </xf>
    <xf numFmtId="0" fontId="0" fillId="2" borderId="6" xfId="1" quotePrefix="1" applyNumberFormat="1" applyFont="1" applyFill="1" applyBorder="1" applyAlignment="1">
      <alignment horizontal="left"/>
    </xf>
    <xf numFmtId="16" fontId="0" fillId="2" borderId="6" xfId="0" applyNumberFormat="1" applyFill="1" applyBorder="1"/>
    <xf numFmtId="16" fontId="0" fillId="2" borderId="6" xfId="0" applyNumberFormat="1" applyFill="1" applyBorder="1" applyAlignment="1">
      <alignment horizontal="center"/>
    </xf>
    <xf numFmtId="16" fontId="0" fillId="2" borderId="6" xfId="0" applyNumberFormat="1" applyFill="1" applyBorder="1" applyAlignment="1">
      <alignment horizontal="center" vertical="center"/>
    </xf>
    <xf numFmtId="165" fontId="0" fillId="2" borderId="6" xfId="1" applyNumberFormat="1" applyFont="1" applyFill="1" applyBorder="1"/>
    <xf numFmtId="165" fontId="3" fillId="2" borderId="6" xfId="0" applyNumberFormat="1" applyFont="1" applyFill="1" applyBorder="1"/>
    <xf numFmtId="2" fontId="0" fillId="2" borderId="19" xfId="0" applyNumberFormat="1" applyFill="1" applyBorder="1"/>
    <xf numFmtId="0" fontId="10" fillId="0" borderId="1" xfId="0" applyFont="1" applyBorder="1" applyAlignment="1">
      <alignment horizontal="center"/>
    </xf>
    <xf numFmtId="165" fontId="0" fillId="2" borderId="3" xfId="0" applyNumberFormat="1" applyFill="1" applyBorder="1"/>
    <xf numFmtId="0" fontId="0" fillId="2" borderId="7" xfId="0" applyFill="1" applyBorder="1"/>
    <xf numFmtId="0" fontId="0" fillId="2" borderId="20" xfId="0" applyFill="1" applyBorder="1"/>
    <xf numFmtId="11" fontId="0" fillId="2" borderId="6" xfId="0" applyNumberFormat="1" applyFill="1" applyBorder="1" applyAlignment="1">
      <alignment horizontal="center"/>
    </xf>
    <xf numFmtId="0" fontId="25" fillId="2" borderId="6" xfId="0" applyFont="1" applyFill="1" applyBorder="1"/>
    <xf numFmtId="0" fontId="25" fillId="2" borderId="6" xfId="0" applyFont="1" applyFill="1" applyBorder="1" applyAlignment="1">
      <alignment horizontal="center"/>
    </xf>
    <xf numFmtId="0" fontId="25" fillId="2" borderId="6" xfId="0" applyFont="1" applyFill="1" applyBorder="1" applyAlignment="1">
      <alignment horizontal="center" vertical="center"/>
    </xf>
    <xf numFmtId="16" fontId="26" fillId="0" borderId="6" xfId="0" applyNumberFormat="1" applyFont="1" applyBorder="1" applyAlignment="1">
      <alignment horizontal="center"/>
    </xf>
    <xf numFmtId="16" fontId="25" fillId="2" borderId="6" xfId="0" applyNumberFormat="1" applyFon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right"/>
    </xf>
    <xf numFmtId="0" fontId="0" fillId="0" borderId="9" xfId="0" applyBorder="1"/>
    <xf numFmtId="8" fontId="0" fillId="0" borderId="4" xfId="0" applyNumberFormat="1" applyBorder="1"/>
    <xf numFmtId="4" fontId="0" fillId="2" borderId="6" xfId="0" applyNumberFormat="1" applyFill="1" applyBorder="1"/>
    <xf numFmtId="14" fontId="9" fillId="0" borderId="4" xfId="0" applyNumberFormat="1" applyFont="1" applyBorder="1"/>
    <xf numFmtId="14" fontId="9" fillId="0" borderId="7" xfId="0" applyNumberFormat="1" applyFont="1" applyBorder="1"/>
    <xf numFmtId="0" fontId="9" fillId="0" borderId="6" xfId="0" applyFont="1" applyBorder="1" applyAlignment="1">
      <alignment vertical="top"/>
    </xf>
    <xf numFmtId="0" fontId="27" fillId="0" borderId="6" xfId="0" applyFont="1" applyBorder="1" applyAlignment="1">
      <alignment vertical="center"/>
    </xf>
    <xf numFmtId="0" fontId="9" fillId="0" borderId="7" xfId="0" applyFont="1" applyBorder="1"/>
    <xf numFmtId="8" fontId="9" fillId="0" borderId="4" xfId="0" applyNumberFormat="1" applyFont="1" applyBorder="1"/>
    <xf numFmtId="16" fontId="9" fillId="0" borderId="1" xfId="0" applyNumberFormat="1" applyFont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6" xfId="0" applyFont="1" applyFill="1" applyBorder="1"/>
    <xf numFmtId="44" fontId="9" fillId="0" borderId="4" xfId="1" applyFont="1" applyFill="1" applyBorder="1"/>
    <xf numFmtId="44" fontId="9" fillId="0" borderId="0" xfId="1" applyFont="1" applyFill="1" applyBorder="1"/>
    <xf numFmtId="0" fontId="9" fillId="2" borderId="4" xfId="0" applyFont="1" applyFill="1" applyBorder="1"/>
    <xf numFmtId="44" fontId="9" fillId="2" borderId="6" xfId="1" applyFont="1" applyFill="1" applyBorder="1"/>
    <xf numFmtId="0" fontId="9" fillId="2" borderId="6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4" fontId="9" fillId="2" borderId="4" xfId="1" applyFont="1" applyFill="1" applyBorder="1"/>
    <xf numFmtId="44" fontId="9" fillId="0" borderId="7" xfId="1" applyFont="1" applyFill="1" applyBorder="1"/>
    <xf numFmtId="0" fontId="9" fillId="2" borderId="3" xfId="0" applyFont="1" applyFill="1" applyBorder="1"/>
    <xf numFmtId="0" fontId="9" fillId="2" borderId="1" xfId="0" applyFont="1" applyFill="1" applyBorder="1"/>
    <xf numFmtId="0" fontId="9" fillId="0" borderId="3" xfId="0" applyFont="1" applyBorder="1"/>
    <xf numFmtId="0" fontId="9" fillId="0" borderId="1" xfId="0" applyFont="1" applyBorder="1"/>
    <xf numFmtId="44" fontId="9" fillId="2" borderId="6" xfId="1" applyFont="1" applyFill="1" applyBorder="1" applyAlignment="1">
      <alignment horizontal="center"/>
    </xf>
    <xf numFmtId="0" fontId="9" fillId="0" borderId="6" xfId="0" applyFont="1" applyBorder="1" applyAlignment="1">
      <alignment wrapText="1"/>
    </xf>
    <xf numFmtId="14" fontId="0" fillId="0" borderId="6" xfId="0" applyNumberFormat="1" applyBorder="1"/>
    <xf numFmtId="164" fontId="9" fillId="0" borderId="6" xfId="0" applyNumberFormat="1" applyFont="1" applyBorder="1" applyAlignment="1">
      <alignment wrapText="1"/>
    </xf>
    <xf numFmtId="0" fontId="9" fillId="0" borderId="6" xfId="0" applyFont="1" applyBorder="1" applyAlignment="1">
      <alignment horizontal="left" vertical="top" wrapText="1"/>
    </xf>
    <xf numFmtId="0" fontId="0" fillId="0" borderId="4" xfId="0" applyBorder="1" applyAlignment="1">
      <alignment wrapText="1"/>
    </xf>
    <xf numFmtId="0" fontId="9" fillId="5" borderId="4" xfId="1" quotePrefix="1" applyNumberFormat="1" applyFont="1" applyFill="1" applyBorder="1" applyAlignment="1">
      <alignment horizontal="left"/>
    </xf>
    <xf numFmtId="44" fontId="3" fillId="0" borderId="4" xfId="1" applyFont="1" applyFill="1" applyBorder="1"/>
    <xf numFmtId="44" fontId="9" fillId="5" borderId="6" xfId="1" applyFont="1" applyFill="1" applyBorder="1"/>
    <xf numFmtId="44" fontId="9" fillId="5" borderId="4" xfId="1" applyFont="1" applyFill="1" applyBorder="1"/>
    <xf numFmtId="166" fontId="0" fillId="0" borderId="6" xfId="1" applyNumberFormat="1" applyFont="1" applyFill="1" applyBorder="1"/>
    <xf numFmtId="166" fontId="0" fillId="2" borderId="4" xfId="0" applyNumberFormat="1" applyFill="1" applyBorder="1"/>
    <xf numFmtId="166" fontId="0" fillId="2" borderId="6" xfId="0" applyNumberFormat="1" applyFill="1" applyBorder="1"/>
    <xf numFmtId="166" fontId="25" fillId="2" borderId="6" xfId="0" applyNumberFormat="1" applyFont="1" applyFill="1" applyBorder="1"/>
    <xf numFmtId="0" fontId="9" fillId="0" borderId="20" xfId="0" applyFont="1" applyBorder="1"/>
    <xf numFmtId="0" fontId="21" fillId="0" borderId="6" xfId="0" applyFont="1" applyBorder="1"/>
    <xf numFmtId="0" fontId="20" fillId="0" borderId="20" xfId="0" applyFont="1" applyBorder="1"/>
    <xf numFmtId="0" fontId="0" fillId="0" borderId="20" xfId="0" applyBorder="1"/>
    <xf numFmtId="0" fontId="20" fillId="0" borderId="6" xfId="0" applyFont="1" applyBorder="1"/>
    <xf numFmtId="0" fontId="23" fillId="0" borderId="6" xfId="0" applyFont="1" applyBorder="1"/>
    <xf numFmtId="0" fontId="0" fillId="0" borderId="20" xfId="0" applyBorder="1" applyAlignment="1">
      <alignment wrapText="1"/>
    </xf>
    <xf numFmtId="0" fontId="22" fillId="0" borderId="6" xfId="0" applyFont="1" applyBorder="1"/>
    <xf numFmtId="0" fontId="23" fillId="2" borderId="6" xfId="0" applyFont="1" applyFill="1" applyBorder="1"/>
    <xf numFmtId="0" fontId="0" fillId="2" borderId="4" xfId="0" applyFill="1" applyBorder="1" applyAlignment="1">
      <alignment wrapText="1"/>
    </xf>
    <xf numFmtId="0" fontId="0" fillId="0" borderId="20" xfId="0" applyBorder="1" applyAlignment="1">
      <alignment vertical="top"/>
    </xf>
    <xf numFmtId="0" fontId="23" fillId="2" borderId="6" xfId="0" applyFont="1" applyFill="1" applyBorder="1" applyAlignment="1">
      <alignment wrapText="1"/>
    </xf>
    <xf numFmtId="0" fontId="15" fillId="0" borderId="4" xfId="0" applyFont="1" applyBorder="1" applyAlignment="1">
      <alignment vertical="center"/>
    </xf>
    <xf numFmtId="0" fontId="21" fillId="11" borderId="6" xfId="0" applyFont="1" applyFill="1" applyBorder="1" applyAlignment="1">
      <alignment wrapText="1"/>
    </xf>
    <xf numFmtId="0" fontId="0" fillId="2" borderId="20" xfId="0" applyFill="1" applyBorder="1" applyAlignment="1">
      <alignment wrapText="1"/>
    </xf>
    <xf numFmtId="0" fontId="0" fillId="2" borderId="7" xfId="0" applyFill="1" applyBorder="1" applyAlignment="1">
      <alignment wrapText="1"/>
    </xf>
    <xf numFmtId="165" fontId="0" fillId="2" borderId="4" xfId="0" applyNumberFormat="1" applyFill="1" applyBorder="1"/>
    <xf numFmtId="44" fontId="9" fillId="0" borderId="3" xfId="1" applyFont="1" applyFill="1" applyBorder="1"/>
    <xf numFmtId="44" fontId="0" fillId="0" borderId="3" xfId="1" applyFont="1" applyFill="1" applyBorder="1"/>
    <xf numFmtId="44" fontId="0" fillId="2" borderId="3" xfId="1" applyFont="1" applyFill="1" applyBorder="1"/>
    <xf numFmtId="0" fontId="0" fillId="2" borderId="4" xfId="0" applyFill="1" applyBorder="1" applyAlignment="1">
      <alignment horizontal="center"/>
    </xf>
    <xf numFmtId="0" fontId="9" fillId="0" borderId="0" xfId="1" quotePrefix="1" applyNumberFormat="1" applyFont="1" applyFill="1" applyBorder="1" applyAlignment="1">
      <alignment horizontal="left"/>
    </xf>
    <xf numFmtId="44" fontId="9" fillId="0" borderId="0" xfId="1" quotePrefix="1" applyFont="1" applyFill="1" applyBorder="1" applyAlignment="1"/>
    <xf numFmtId="0" fontId="9" fillId="0" borderId="0" xfId="1" quotePrefix="1" applyNumberFormat="1" applyFont="1" applyFill="1" applyBorder="1" applyAlignment="1">
      <alignment horizontal="left" wrapText="1"/>
    </xf>
    <xf numFmtId="16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5" fillId="2" borderId="29" xfId="0" applyFont="1" applyFill="1" applyBorder="1"/>
    <xf numFmtId="0" fontId="24" fillId="0" borderId="6" xfId="0" applyFont="1" applyBorder="1"/>
    <xf numFmtId="165" fontId="25" fillId="2" borderId="6" xfId="0" applyNumberFormat="1" applyFont="1" applyFill="1" applyBorder="1" applyAlignment="1">
      <alignment horizontal="right"/>
    </xf>
    <xf numFmtId="0" fontId="25" fillId="2" borderId="6" xfId="0" applyFont="1" applyFill="1" applyBorder="1" applyAlignment="1">
      <alignment horizontal="left"/>
    </xf>
    <xf numFmtId="0" fontId="25" fillId="0" borderId="6" xfId="0" applyFont="1" applyBorder="1"/>
    <xf numFmtId="165" fontId="25" fillId="2" borderId="6" xfId="1" applyNumberFormat="1" applyFont="1" applyFill="1" applyBorder="1" applyAlignment="1">
      <alignment horizontal="right"/>
    </xf>
    <xf numFmtId="11" fontId="25" fillId="2" borderId="6" xfId="0" applyNumberFormat="1" applyFont="1" applyFill="1" applyBorder="1"/>
    <xf numFmtId="0" fontId="24" fillId="11" borderId="6" xfId="0" applyFont="1" applyFill="1" applyBorder="1"/>
    <xf numFmtId="0" fontId="29" fillId="0" borderId="6" xfId="0" applyFont="1" applyBorder="1"/>
    <xf numFmtId="165" fontId="23" fillId="2" borderId="6" xfId="0" applyNumberFormat="1" applyFont="1" applyFill="1" applyBorder="1" applyAlignment="1">
      <alignment horizontal="right"/>
    </xf>
    <xf numFmtId="166" fontId="23" fillId="2" borderId="6" xfId="0" applyNumberFormat="1" applyFont="1" applyFill="1" applyBorder="1"/>
    <xf numFmtId="16" fontId="25" fillId="2" borderId="6" xfId="0" applyNumberFormat="1" applyFont="1" applyFill="1" applyBorder="1" applyAlignment="1">
      <alignment horizontal="center"/>
    </xf>
    <xf numFmtId="14" fontId="0" fillId="2" borderId="6" xfId="0" applyNumberFormat="1" applyFill="1" applyBorder="1"/>
    <xf numFmtId="0" fontId="25" fillId="2" borderId="6" xfId="0" applyFont="1" applyFill="1" applyBorder="1" applyAlignment="1">
      <alignment horizontal="center" wrapText="1"/>
    </xf>
    <xf numFmtId="14" fontId="0" fillId="2" borderId="30" xfId="0" applyNumberFormat="1" applyFill="1" applyBorder="1"/>
    <xf numFmtId="14" fontId="0" fillId="2" borderId="1" xfId="0" applyNumberFormat="1" applyFill="1" applyBorder="1"/>
    <xf numFmtId="0" fontId="25" fillId="2" borderId="3" xfId="0" applyFont="1" applyFill="1" applyBorder="1"/>
    <xf numFmtId="0" fontId="10" fillId="0" borderId="0" xfId="0" applyFont="1" applyAlignment="1">
      <alignment horizontal="center"/>
    </xf>
    <xf numFmtId="44" fontId="25" fillId="2" borderId="6" xfId="0" applyNumberFormat="1" applyFont="1" applyFill="1" applyBorder="1"/>
    <xf numFmtId="44" fontId="0" fillId="2" borderId="6" xfId="0" applyNumberFormat="1" applyFill="1" applyBorder="1"/>
    <xf numFmtId="44" fontId="0" fillId="2" borderId="3" xfId="0" applyNumberFormat="1" applyFill="1" applyBorder="1"/>
    <xf numFmtId="0" fontId="30" fillId="0" borderId="6" xfId="0" applyFont="1" applyBorder="1" applyAlignment="1">
      <alignment vertical="center"/>
    </xf>
    <xf numFmtId="0" fontId="30" fillId="0" borderId="6" xfId="0" applyFont="1" applyBorder="1"/>
    <xf numFmtId="0" fontId="31" fillId="0" borderId="6" xfId="0" applyFont="1" applyBorder="1" applyAlignment="1">
      <alignment vertical="center"/>
    </xf>
    <xf numFmtId="0" fontId="31" fillId="0" borderId="6" xfId="0" applyFont="1" applyBorder="1"/>
    <xf numFmtId="0" fontId="32" fillId="0" borderId="6" xfId="0" applyFont="1" applyBorder="1" applyAlignment="1">
      <alignment vertical="center"/>
    </xf>
    <xf numFmtId="0" fontId="34" fillId="12" borderId="6" xfId="0" applyFont="1" applyFill="1" applyBorder="1" applyAlignment="1">
      <alignment horizontal="center" vertical="center"/>
    </xf>
    <xf numFmtId="0" fontId="35" fillId="12" borderId="6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wrapText="1"/>
    </xf>
    <xf numFmtId="0" fontId="9" fillId="0" borderId="6" xfId="0" applyFont="1" applyBorder="1" applyAlignment="1">
      <alignment horizontal="center"/>
    </xf>
    <xf numFmtId="44" fontId="9" fillId="0" borderId="6" xfId="1" applyFont="1" applyBorder="1" applyAlignment="1">
      <alignment horizontal="center"/>
    </xf>
    <xf numFmtId="14" fontId="9" fillId="9" borderId="1" xfId="0" applyNumberFormat="1" applyFont="1" applyFill="1" applyBorder="1"/>
    <xf numFmtId="0" fontId="23" fillId="0" borderId="3" xfId="0" applyFont="1" applyBorder="1"/>
    <xf numFmtId="44" fontId="0" fillId="2" borderId="31" xfId="0" applyNumberFormat="1" applyFill="1" applyBorder="1"/>
    <xf numFmtId="0" fontId="0" fillId="2" borderId="29" xfId="0" applyFill="1" applyBorder="1"/>
    <xf numFmtId="0" fontId="25" fillId="2" borderId="0" xfId="0" applyFont="1" applyFill="1"/>
    <xf numFmtId="0" fontId="0" fillId="2" borderId="29" xfId="0" applyFill="1" applyBorder="1" applyAlignment="1">
      <alignment horizontal="center"/>
    </xf>
    <xf numFmtId="16" fontId="36" fillId="0" borderId="6" xfId="0" applyNumberFormat="1" applyFont="1" applyFill="1" applyBorder="1" applyAlignment="1">
      <alignment horizontal="center" vertical="center"/>
    </xf>
    <xf numFmtId="16" fontId="37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16" fontId="25" fillId="0" borderId="6" xfId="0" applyNumberFormat="1" applyFont="1" applyFill="1" applyBorder="1" applyAlignment="1">
      <alignment horizontal="center" vertical="center"/>
    </xf>
    <xf numFmtId="16" fontId="0" fillId="0" borderId="6" xfId="0" applyNumberFormat="1" applyFill="1" applyBorder="1" applyAlignment="1">
      <alignment horizontal="center" vertical="center"/>
    </xf>
    <xf numFmtId="16" fontId="9" fillId="0" borderId="6" xfId="0" applyNumberFormat="1" applyFont="1" applyFill="1" applyBorder="1" applyAlignment="1">
      <alignment horizontal="center" vertical="center"/>
    </xf>
    <xf numFmtId="14" fontId="9" fillId="0" borderId="6" xfId="0" applyNumberFormat="1" applyFont="1" applyFill="1" applyBorder="1"/>
    <xf numFmtId="16" fontId="0" fillId="0" borderId="0" xfId="0" applyNumberFormat="1" applyFill="1" applyBorder="1" applyAlignment="1">
      <alignment horizontal="center" vertical="center"/>
    </xf>
    <xf numFmtId="17" fontId="6" fillId="6" borderId="1" xfId="0" quotePrefix="1" applyNumberFormat="1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17" fontId="6" fillId="3" borderId="6" xfId="0" quotePrefix="1" applyNumberFormat="1" applyFont="1" applyFill="1" applyBorder="1" applyAlignment="1">
      <alignment horizontal="center"/>
    </xf>
    <xf numFmtId="17" fontId="6" fillId="3" borderId="0" xfId="0" quotePrefix="1" applyNumberFormat="1" applyFont="1" applyFill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8" fillId="2" borderId="21" xfId="0" applyFont="1" applyFill="1" applyBorder="1" applyAlignment="1">
      <alignment horizontal="center" vertical="center"/>
    </xf>
    <xf numFmtId="0" fontId="28" fillId="2" borderId="22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8" fillId="2" borderId="26" xfId="0" applyFont="1" applyFill="1" applyBorder="1" applyAlignment="1">
      <alignment horizontal="center" vertical="center"/>
    </xf>
    <xf numFmtId="0" fontId="28" fillId="2" borderId="27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17" fontId="6" fillId="3" borderId="10" xfId="0" quotePrefix="1" applyNumberFormat="1" applyFont="1" applyFill="1" applyBorder="1" applyAlignment="1">
      <alignment horizontal="center"/>
    </xf>
    <xf numFmtId="17" fontId="6" fillId="6" borderId="6" xfId="0" quotePrefix="1" applyNumberFormat="1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38" fillId="14" borderId="10" xfId="0" quotePrefix="1" applyNumberFormat="1" applyFont="1" applyFill="1" applyBorder="1" applyAlignment="1">
      <alignment horizontal="center"/>
    </xf>
    <xf numFmtId="17" fontId="38" fillId="14" borderId="0" xfId="0" quotePrefix="1" applyNumberFormat="1" applyFont="1" applyFill="1" applyAlignment="1">
      <alignment horizontal="center"/>
    </xf>
    <xf numFmtId="0" fontId="5" fillId="2" borderId="6" xfId="0" applyFont="1" applyFill="1" applyBorder="1" applyAlignment="1">
      <alignment horizontal="center" vertical="center" wrapText="1"/>
    </xf>
    <xf numFmtId="0" fontId="33" fillId="2" borderId="6" xfId="0" applyFont="1" applyFill="1" applyBorder="1" applyAlignment="1">
      <alignment horizontal="center" vertical="center"/>
    </xf>
    <xf numFmtId="0" fontId="34" fillId="12" borderId="6" xfId="0" applyFont="1" applyFill="1" applyBorder="1" applyAlignment="1">
      <alignment horizontal="center" vertical="center"/>
    </xf>
    <xf numFmtId="49" fontId="35" fillId="12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53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 val="0"/>
        <i val="0"/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color rgb="FFFF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E0000"/>
      <color rgb="FFC00000"/>
      <color rgb="FFF1ADAD"/>
      <color rgb="FFE66868"/>
      <color rgb="FFF1623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54176</xdr:colOff>
      <xdr:row>2</xdr:row>
      <xdr:rowOff>93456</xdr:rowOff>
    </xdr:from>
    <xdr:to>
      <xdr:col>8</xdr:col>
      <xdr:colOff>388042</xdr:colOff>
      <xdr:row>4</xdr:row>
      <xdr:rowOff>188000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C705F5-6997-475C-8DA8-C3F30E96F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1741" y="209413"/>
          <a:ext cx="330691" cy="4479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54176</xdr:colOff>
      <xdr:row>2</xdr:row>
      <xdr:rowOff>93456</xdr:rowOff>
    </xdr:from>
    <xdr:to>
      <xdr:col>9</xdr:col>
      <xdr:colOff>388042</xdr:colOff>
      <xdr:row>4</xdr:row>
      <xdr:rowOff>188000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23FAB5-13BB-45AB-AE76-761BABCE7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3051" y="207756"/>
          <a:ext cx="337041" cy="44696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54176</xdr:colOff>
      <xdr:row>2</xdr:row>
      <xdr:rowOff>93456</xdr:rowOff>
    </xdr:from>
    <xdr:to>
      <xdr:col>9</xdr:col>
      <xdr:colOff>391217</xdr:colOff>
      <xdr:row>4</xdr:row>
      <xdr:rowOff>188000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9B9113-252E-47E8-8DC0-2C8F941A8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4401" y="207756"/>
          <a:ext cx="337041" cy="44696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54176</xdr:colOff>
      <xdr:row>2</xdr:row>
      <xdr:rowOff>93456</xdr:rowOff>
    </xdr:from>
    <xdr:to>
      <xdr:col>9</xdr:col>
      <xdr:colOff>388042</xdr:colOff>
      <xdr:row>4</xdr:row>
      <xdr:rowOff>188000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78B050-D9B3-498C-8F43-0B980BE23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2501" y="207756"/>
          <a:ext cx="333866" cy="44696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54176</xdr:colOff>
      <xdr:row>2</xdr:row>
      <xdr:rowOff>93456</xdr:rowOff>
    </xdr:from>
    <xdr:to>
      <xdr:col>9</xdr:col>
      <xdr:colOff>391217</xdr:colOff>
      <xdr:row>4</xdr:row>
      <xdr:rowOff>188000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5B33F4-D162-4CDF-8F20-E3632512C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0051" y="207756"/>
          <a:ext cx="333866" cy="44696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151846</xdr:colOff>
      <xdr:row>2</xdr:row>
      <xdr:rowOff>152400</xdr:rowOff>
    </xdr:from>
    <xdr:to>
      <xdr:col>2</xdr:col>
      <xdr:colOff>316646</xdr:colOff>
      <xdr:row>4</xdr:row>
      <xdr:rowOff>170179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384343D-9429-4471-B82E-3123DFAC81D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9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37571" y="266700"/>
          <a:ext cx="1107775" cy="12655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ndrewstech-my.sharepoint.com/personal/msandoval_andrewstech_net/Documents/Pictures/Desktop/CAJA2024-06.xlsx" TargetMode="External"/><Relationship Id="rId1" Type="http://schemas.openxmlformats.org/officeDocument/2006/relationships/externalLinkPath" Target="https://andrewstech-my.sharepoint.com/personal/msandoval_andrewstech_net/Documents/Pictures/Desktop/CAJA2024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"/>
      <sheetName val="JUN"/>
      <sheetName val="MAY (2)"/>
      <sheetName val="Sheet1"/>
      <sheetName val="FEB IVA"/>
      <sheetName val="GLOBAL FEB"/>
      <sheetName val="GLOBAL"/>
      <sheetName val="ENE IVA"/>
    </sheetNames>
    <sheetDataSet>
      <sheetData sheetId="0"/>
      <sheetData sheetId="1">
        <row r="11">
          <cell r="B11" t="str">
            <v>60b62e2a-1162-4e54-80d8-1c02cb608eaf</v>
          </cell>
        </row>
        <row r="12">
          <cell r="B12" t="str">
            <v>8ABD083C-5E40-49D3-A396-D5AA6D00D4F4</v>
          </cell>
        </row>
        <row r="13">
          <cell r="B13" t="str">
            <v>4C54E59C-92FD-4E3F-BB18-5E5B1CED296C</v>
          </cell>
        </row>
        <row r="15">
          <cell r="B15" t="str">
            <v>8D625148-21E6-11EF-B0CD-55BA29569C4C</v>
          </cell>
        </row>
        <row r="16">
          <cell r="B16" t="str">
            <v>175EE910-21E8-11EF-83A8-3BCAA49B9758</v>
          </cell>
        </row>
        <row r="17">
          <cell r="B17" t="str">
            <v>7458a648-ee3d-4ce4-9b57-d9007b95d953</v>
          </cell>
        </row>
        <row r="18">
          <cell r="B18" t="str">
            <v>94EB40ED-83B9-49A4-AD0C-31EBADA9BCA3</v>
          </cell>
        </row>
        <row r="19">
          <cell r="B19" t="str">
            <v>61CD5F21-C466-4580-A576-FD32608733F5</v>
          </cell>
        </row>
        <row r="21">
          <cell r="B21" t="str">
            <v>0693ACA2-237D-11EF-BA98-F1BA4B460BD5</v>
          </cell>
        </row>
        <row r="22">
          <cell r="B22" t="str">
            <v>BB8095E0-238A-11EF-81CB-87428F4D49AA</v>
          </cell>
        </row>
        <row r="23">
          <cell r="B23" t="str">
            <v>E299F434-A75F-5536-8DED-F6883B997172</v>
          </cell>
        </row>
        <row r="24">
          <cell r="B24" t="str">
            <v>06420145-528F-55F6-BD4B-FCECFD8993FA</v>
          </cell>
        </row>
        <row r="25">
          <cell r="B25" t="str">
            <v>624A869F-8BBC-4E5D-8FE8-B5F754182267</v>
          </cell>
        </row>
        <row r="26">
          <cell r="B26" t="str">
            <v>2461A584-958D-4F9F-83EF-899B7924A247</v>
          </cell>
        </row>
        <row r="27">
          <cell r="B27" t="str">
            <v>D2F90134-5508-414C-B3AC-AEA63C2BDFD4</v>
          </cell>
        </row>
        <row r="29">
          <cell r="B29" t="str">
            <v>b4e5e8fb-ad21-49ce-ba89-f75e97e2d790</v>
          </cell>
        </row>
        <row r="30">
          <cell r="B30" t="str">
            <v>DA5966FD-2509-11EF-BA74-11E137F7C12C</v>
          </cell>
        </row>
        <row r="31">
          <cell r="B31" t="str">
            <v>F99D0BE6-C083-4A59-A19B-F26DED13B459</v>
          </cell>
        </row>
        <row r="32">
          <cell r="B32" t="str">
            <v>4F2626FF-FB4D-41DA-833F-CF5DB89F9819</v>
          </cell>
        </row>
        <row r="33">
          <cell r="B33" t="str">
            <v>3b0e2f53-c91c-497c-bda1-9b1e43413c47</v>
          </cell>
        </row>
        <row r="34">
          <cell r="B34" t="str">
            <v>9C72B755-584A-478D-B99C-B53FB0610A98</v>
          </cell>
        </row>
        <row r="35">
          <cell r="B35" t="str">
            <v>566735f0-3c3b-41dc-8f49-a3336800cdc5</v>
          </cell>
        </row>
        <row r="36">
          <cell r="B36" t="str">
            <v>CD86BFCF-D22D-49ED-9870-1B045F8BD547</v>
          </cell>
        </row>
        <row r="37">
          <cell r="B37" t="str">
            <v>b6f3c8dc-843f-4b80-b709-55eea7748493</v>
          </cell>
        </row>
        <row r="38">
          <cell r="B38" t="str">
            <v>FB52EC56-217D-4638-81CA-057D20B5DD38</v>
          </cell>
        </row>
        <row r="39">
          <cell r="B39" t="str">
            <v>3AB9BC43-4C18-48FC-9A95-39E3CEE43885</v>
          </cell>
        </row>
        <row r="40">
          <cell r="B40" t="str">
            <v>7047F565-7611-4DB8-8286-5755F437FF36</v>
          </cell>
        </row>
        <row r="41">
          <cell r="B41" t="str">
            <v>43c35dab-4f2f-47b9-a648-abb0c08ba40a</v>
          </cell>
        </row>
        <row r="42">
          <cell r="B42" t="str">
            <v>73A82C1B-5E0C-4A58-9116-3992DBF2EA80</v>
          </cell>
        </row>
        <row r="43">
          <cell r="B43" t="str">
            <v>91448429-54A6-48AE-888F-FC48D6BC2838</v>
          </cell>
        </row>
        <row r="44">
          <cell r="B44" t="str">
            <v>71267BEC-55F3-457C-9A5F-DDD73CAD236E</v>
          </cell>
        </row>
        <row r="45">
          <cell r="B45" t="str">
            <v>5B1930EB-68C1-4AB8-BF05-C5F9F60FB384</v>
          </cell>
        </row>
        <row r="46">
          <cell r="B46" t="str">
            <v>3890905D-B7E7-4BA3-B31C-141DD22F3CA9</v>
          </cell>
        </row>
        <row r="47">
          <cell r="B47" t="str">
            <v>06F83435-8A5C-42A8-8972-DA4287EDD88C</v>
          </cell>
        </row>
        <row r="48">
          <cell r="B48" t="str">
            <v>63FD077F-4F1D-402C-8406-1458E1D71964</v>
          </cell>
        </row>
        <row r="50">
          <cell r="B50" t="str">
            <v>06fa8432-e8b8-45cb-ac87-96d887087ea8</v>
          </cell>
        </row>
        <row r="52">
          <cell r="B52" t="str">
            <v>af5a0976-ecf4-4206-9218-280a20c09415</v>
          </cell>
        </row>
        <row r="53">
          <cell r="B53" t="str">
            <v>4FDCCA17-5B3B-512E-B6F1-CE80ED8F1C0D</v>
          </cell>
        </row>
        <row r="54">
          <cell r="B54" t="str">
            <v>a903dded-7ab6-489b-b69e-4c24167f37e4</v>
          </cell>
        </row>
        <row r="55">
          <cell r="B55" t="str">
            <v>bed69852-0c83-4c09-9709-e087bd1e806a</v>
          </cell>
        </row>
        <row r="57">
          <cell r="B57" t="str">
            <v>D5FFA458-85C9-5DEC-A377-7FE38BF3DE33</v>
          </cell>
        </row>
        <row r="58">
          <cell r="B58" t="str">
            <v>12ABF243-1124-44F2-93A1-07B844CBE138</v>
          </cell>
        </row>
        <row r="59">
          <cell r="B59" t="str">
            <v>11D262D0-5819-42AE-AB5E-BC752844E531</v>
          </cell>
        </row>
        <row r="60">
          <cell r="B60" t="str">
            <v>AB5CF442-A49A-4D87-9F79-2D1380D31A12</v>
          </cell>
        </row>
        <row r="61">
          <cell r="B61" t="str">
            <v>6bb3b538-0efa-44a3-a97c-6e762931c80d</v>
          </cell>
        </row>
        <row r="62">
          <cell r="B62" t="str">
            <v>05EFC11A-2DC8-47DE-AC1E-B303D942CFDE</v>
          </cell>
        </row>
        <row r="63">
          <cell r="B63" t="str">
            <v>FD759751-5D37-590F-A1A5-3A5D9AEC5D12</v>
          </cell>
        </row>
        <row r="64">
          <cell r="B64" t="str">
            <v>ccabc1e5-79d3-4795-8cfd-6def7c54329e</v>
          </cell>
        </row>
        <row r="65">
          <cell r="B65" t="str">
            <v>B464AE10-A916-4B59-869A-97796E71DF82</v>
          </cell>
        </row>
        <row r="66">
          <cell r="B66" t="str">
            <v>BE92E160-43B5-4D55-BCF2-1F2AB3C74DE3</v>
          </cell>
        </row>
        <row r="67">
          <cell r="B67" t="str">
            <v>0E06E804-A76F-4056-AB8F-0E0F2AFBE125</v>
          </cell>
        </row>
        <row r="68">
          <cell r="B68" t="str">
            <v>E1A37194-7F29-4B26-B5A1-0B378B2D888A</v>
          </cell>
        </row>
        <row r="69">
          <cell r="B69" t="str">
            <v>47040EA5-C8A3-4D5A-8FB2-639227C5EA8A</v>
          </cell>
        </row>
        <row r="70">
          <cell r="B70" t="str">
            <v>EB0C8D20-FFDD-4408-B2A3-425A4F5EB847</v>
          </cell>
        </row>
        <row r="71">
          <cell r="B71" t="str">
            <v>20A8D822-1345-4BD8-BE9E-20B9567CECE0</v>
          </cell>
        </row>
        <row r="72">
          <cell r="B72" t="str">
            <v>da1ab068-870c-4dbe-b0fe-a843b572bc3f</v>
          </cell>
        </row>
        <row r="73">
          <cell r="B73" t="str">
            <v>BB7433AC-46CE-4AB3-AD25-11074CC2DE2B</v>
          </cell>
        </row>
        <row r="74">
          <cell r="B74" t="str">
            <v>2664FFDC-2190-407B-84AC-2A116739BF69</v>
          </cell>
        </row>
        <row r="75">
          <cell r="B75" t="str">
            <v>206A4D87-DBEE-4316-8EEC-4BD02FC3E66E</v>
          </cell>
        </row>
        <row r="76">
          <cell r="B76" t="str">
            <v>101B2742-9D24-4949-A637-7F95B5EA488E</v>
          </cell>
        </row>
        <row r="77">
          <cell r="B77" t="str">
            <v>43CE6280-F5A4-40B4-8650-8C5710B5AF2C</v>
          </cell>
        </row>
        <row r="78">
          <cell r="B78" t="str">
            <v>EBCFFF89-0224-4C05-8E5A-FCE38471C08D</v>
          </cell>
        </row>
        <row r="79">
          <cell r="B79" t="str">
            <v>B9679EEA-6979-4895-982A-3C51BF1A4330</v>
          </cell>
        </row>
        <row r="80">
          <cell r="B80" t="str">
            <v>6DE20711-CA8C-52F7-A956-1418706B838C</v>
          </cell>
        </row>
        <row r="81">
          <cell r="B81" t="str">
            <v>4970C64D-E4AC-4CB9-9148-EDE575FFC599</v>
          </cell>
        </row>
        <row r="82">
          <cell r="B82" t="str">
            <v>4C817DAF-1D26-5A63-9D2C-2CEA3D7E4732</v>
          </cell>
        </row>
        <row r="83">
          <cell r="B83" t="str">
            <v>ADC13E20-4FDA-517B-992A-39842146569C</v>
          </cell>
        </row>
        <row r="84">
          <cell r="B84" t="str">
            <v>c0e935f2-f138-4d70-abba-4e354b46abdc</v>
          </cell>
        </row>
        <row r="85">
          <cell r="B85" t="str">
            <v>81D96A66-9370-4F85-8ADE-A3C65CB81A39</v>
          </cell>
        </row>
        <row r="86">
          <cell r="B86" t="str">
            <v>CEC59CBC-1AE7-4D67-8469-951BAA530051</v>
          </cell>
        </row>
        <row r="87">
          <cell r="B87" t="str">
            <v>0c991cf1-71c7-4b8b-ba5b-9ae4015f1d41</v>
          </cell>
        </row>
      </sheetData>
      <sheetData sheetId="2"/>
      <sheetData sheetId="3">
        <row r="5">
          <cell r="U5" t="str">
            <v>01383692-AB4E-41D5-B39D-8862DD79B090</v>
          </cell>
        </row>
        <row r="6">
          <cell r="U6" t="str">
            <v>0307D5AB-673F-4D39-BA54-AEEB0CC80945</v>
          </cell>
        </row>
        <row r="7">
          <cell r="U7" t="str">
            <v>03E8AB98-5BB6-4DBE-8FDB-83A817D12C0C</v>
          </cell>
        </row>
        <row r="8">
          <cell r="U8" t="str">
            <v>047672BB-B4B5-4699-8959-986E3E22D797</v>
          </cell>
        </row>
        <row r="9">
          <cell r="U9" t="str">
            <v>04b6e7a5-c312-4f5f-888c-7dca5bcea300</v>
          </cell>
        </row>
        <row r="10">
          <cell r="U10" t="str">
            <v>04EEF022-2571-45D6-B17C-BCB5B736546A</v>
          </cell>
        </row>
        <row r="11">
          <cell r="U11" t="str">
            <v>053D04FB-C000-4719-9169-3E1632753889</v>
          </cell>
        </row>
        <row r="12">
          <cell r="U12" t="str">
            <v>060B5D19-5601-4FDD-B81E-C12CAB140863</v>
          </cell>
        </row>
        <row r="13">
          <cell r="U13" t="str">
            <v>079C6638-2857-43B9-B8F0-655F0BEF84D1</v>
          </cell>
        </row>
        <row r="14">
          <cell r="U14" t="str">
            <v>08C2A3B8-9292-4138-8AF1-4325E18424E9</v>
          </cell>
        </row>
        <row r="15">
          <cell r="U15" t="str">
            <v>09c44d72-f417-4b42-bef1-73622875ff20</v>
          </cell>
        </row>
        <row r="16">
          <cell r="U16" t="str">
            <v>0A322710-717D-427E-8E1C-203F1BD750C7</v>
          </cell>
        </row>
        <row r="17">
          <cell r="U17" t="str">
            <v>0b168d79-44cd-45bc-beee-b4b5bc59d8ee</v>
          </cell>
        </row>
        <row r="18">
          <cell r="U18" t="str">
            <v>0b1bf820-a6bf-4e96-8f64-d3bf69a8f090</v>
          </cell>
        </row>
        <row r="19">
          <cell r="U19" t="str">
            <v>0B203360-8D36-4CEA-9CDC-D693399E124F</v>
          </cell>
        </row>
        <row r="20">
          <cell r="U20" t="str">
            <v>0B69EC47-7B8A-4746-BECE-C0A5CD135763</v>
          </cell>
        </row>
        <row r="21">
          <cell r="U21" t="str">
            <v>0CE471AC-36FC-4F78-98C4-8A1A06601E37</v>
          </cell>
        </row>
        <row r="22">
          <cell r="U22" t="str">
            <v>0df56f5c-47fa-42f8-8a96-236dc696a93e</v>
          </cell>
        </row>
        <row r="23">
          <cell r="U23" t="str">
            <v>0e88a2e4-1ef6-46ae-a8fd-4d0321f3519b</v>
          </cell>
        </row>
        <row r="24">
          <cell r="U24" t="str">
            <v>0FA17D78-EFE5-46B1-AA94-CD2DF56EF18D</v>
          </cell>
        </row>
        <row r="25">
          <cell r="U25" t="str">
            <v>0FC030E6-4DBC-4F13-9505-4CD87076FFA2</v>
          </cell>
        </row>
        <row r="26">
          <cell r="U26" t="str">
            <v>101EAFD5-64EB-4AB7-B7C0-9A066BF9D1AD</v>
          </cell>
        </row>
        <row r="27">
          <cell r="U27" t="str">
            <v>103B75D9-5B94-DE41-B485-BDE8DF352124</v>
          </cell>
        </row>
        <row r="28">
          <cell r="U28" t="str">
            <v>10BB9074-8168-40D3-AD76-B9C48F72637F</v>
          </cell>
        </row>
        <row r="29">
          <cell r="U29" t="str">
            <v>11C2ABC9-872E-4CBB-95B9-9B3C864AA8DA</v>
          </cell>
        </row>
        <row r="30">
          <cell r="U30" t="str">
            <v>12372945-0bb4-401f-9b7c-9ca354b0c062</v>
          </cell>
        </row>
        <row r="31">
          <cell r="U31" t="str">
            <v>12D1E559-31E0-4588-B207-F68F66D969D0</v>
          </cell>
        </row>
        <row r="32">
          <cell r="U32" t="str">
            <v>13ACDB1A-C682-D948-9088-D9870F9490F7</v>
          </cell>
        </row>
        <row r="33">
          <cell r="U33" t="str">
            <v>13B31002-AB26-4911-91E6-E1F502CB7FE8</v>
          </cell>
        </row>
        <row r="34">
          <cell r="U34" t="str">
            <v>13efa76a-1ad6-4ff7-b8af-8e0070df390f</v>
          </cell>
        </row>
        <row r="35">
          <cell r="U35" t="str">
            <v>14371C9E-A284-6C4C-93B0-B40884AC121F</v>
          </cell>
        </row>
        <row r="36">
          <cell r="U36" t="str">
            <v>147e88e1-6b68-4213-b425-955f37bbd126</v>
          </cell>
        </row>
        <row r="37">
          <cell r="U37" t="str">
            <v>14ff109a-98a5-4329-aa81-73622875d9c4</v>
          </cell>
        </row>
        <row r="38">
          <cell r="U38" t="str">
            <v>168949AA-7489-5DAB-A899-0D803D4AADF1</v>
          </cell>
        </row>
        <row r="39">
          <cell r="U39" t="str">
            <v>16A55641-D623-4890-A958-3A9B6007B0B0</v>
          </cell>
        </row>
        <row r="40">
          <cell r="U40" t="str">
            <v>1700eb50-4a9e-4d2e-81b5-faa0c749b711</v>
          </cell>
        </row>
        <row r="41">
          <cell r="U41" t="str">
            <v>172C8627-9166-4BE7-9C17-41ED456CBFD8</v>
          </cell>
        </row>
        <row r="42">
          <cell r="U42" t="str">
            <v>174a71ed-bfb4-4a07-ace7-efad02e6f39a</v>
          </cell>
        </row>
        <row r="43">
          <cell r="U43" t="str">
            <v>174bd76c-e2e0-4728-bb98-210159ac6ca8</v>
          </cell>
        </row>
        <row r="44">
          <cell r="U44" t="str">
            <v>176B80D9-08EC-11EF-8B7E-473823240ED6</v>
          </cell>
        </row>
        <row r="45">
          <cell r="U45" t="str">
            <v>177466DE-A0E3-47A1-B8C2-DFBEEF19DE23</v>
          </cell>
        </row>
        <row r="46">
          <cell r="U46" t="str">
            <v>18a276d2-0d78-4bd2-aef2-abd135e437fd</v>
          </cell>
        </row>
        <row r="47">
          <cell r="U47" t="str">
            <v>195EAA61-40A3-4CDA-A33E-CA5ACCD6EA09</v>
          </cell>
        </row>
        <row r="48">
          <cell r="U48" t="str">
            <v>19A00EF6-2D8F-464D-990A-ED7CED9E38BD</v>
          </cell>
        </row>
        <row r="49">
          <cell r="U49" t="str">
            <v>1A22701B-EE68-43B8-87F6-3F5E563F537C</v>
          </cell>
        </row>
        <row r="50">
          <cell r="U50" t="str">
            <v>1B185D13-C6DD-40A4-871E-B65934B7B1C0</v>
          </cell>
        </row>
        <row r="51">
          <cell r="U51" t="str">
            <v>1CA2B5BA-062B-4CFF-9788-962FC952FF40</v>
          </cell>
        </row>
        <row r="52">
          <cell r="U52" t="str">
            <v>1ce86578-5d3d-45a5-9dfe-a5d7bd2cd02c</v>
          </cell>
        </row>
        <row r="53">
          <cell r="U53" t="str">
            <v>1eb68ec4-c91a-436b-868b-b0d8fd9547eb</v>
          </cell>
        </row>
        <row r="54">
          <cell r="U54" t="str">
            <v>1F41068D-AA4E-4162-9650-A2C2F984C069</v>
          </cell>
        </row>
        <row r="55">
          <cell r="U55" t="str">
            <v>1FC2AD47-39DD-4A7F-9D3E-150F8F4338E1</v>
          </cell>
        </row>
        <row r="56">
          <cell r="U56" t="str">
            <v>201d0a87-348d-400d-b803-5b77cb861a39</v>
          </cell>
        </row>
        <row r="57">
          <cell r="U57" t="str">
            <v>20CC2325-36FC-4F80-8E6A-40ACB0C6939A</v>
          </cell>
        </row>
        <row r="58">
          <cell r="U58" t="str">
            <v>21C52D2B-832F-8D4D-84BA-6442C3AD94F4</v>
          </cell>
        </row>
        <row r="59">
          <cell r="U59" t="str">
            <v>22A9D01F-1EDB-11EF-97AD-79D95BCA83F7</v>
          </cell>
        </row>
        <row r="60">
          <cell r="U60" t="str">
            <v>23536E30-A6E9-4939-BDCB-AADD212CCE39</v>
          </cell>
        </row>
        <row r="61">
          <cell r="U61" t="str">
            <v>251d8d44-317e-43db-868a-309591b6451e</v>
          </cell>
        </row>
        <row r="62">
          <cell r="U62" t="str">
            <v>254FF9DA-BA24-4A39-A8C8-52F44A341C54</v>
          </cell>
        </row>
        <row r="63">
          <cell r="U63" t="str">
            <v>259d4262-b581-43b7-abfb-b181d6661230</v>
          </cell>
        </row>
        <row r="64">
          <cell r="U64" t="str">
            <v>27173681-99d3-4d16-b6c8-c9cdbebe551e</v>
          </cell>
        </row>
        <row r="65">
          <cell r="U65" t="str">
            <v>273C08EF-77CF-5A63-BB23-888F85A8454A</v>
          </cell>
        </row>
        <row r="66">
          <cell r="U66" t="str">
            <v>27beb34a-9539-40bd-b2f6-6c44f3071bc9</v>
          </cell>
        </row>
        <row r="67">
          <cell r="U67" t="str">
            <v>284f7c3a-fe35-4d85-a994-964a17997c5d</v>
          </cell>
        </row>
        <row r="68">
          <cell r="U68" t="str">
            <v>28929691-1347-41A0-A1A1-B754AB0FA0BB</v>
          </cell>
        </row>
        <row r="69">
          <cell r="U69" t="str">
            <v>28AD4B02-86E5-4160-ADEC-BB3B1EA8213D</v>
          </cell>
        </row>
        <row r="70">
          <cell r="U70" t="str">
            <v>297AF29A-2582-430E-B6BB-F4786506728C</v>
          </cell>
        </row>
        <row r="71">
          <cell r="U71" t="str">
            <v>2A105341-8572-47A4-A220-813A7BE5B7CB</v>
          </cell>
        </row>
        <row r="72">
          <cell r="U72" t="str">
            <v>2A77B5CB-1DA1-445E-8C46-975A46757C40</v>
          </cell>
        </row>
        <row r="73">
          <cell r="U73" t="str">
            <v>2AE530FE-A5E8-446A-834B-E1D2413DF9E5</v>
          </cell>
        </row>
        <row r="74">
          <cell r="U74" t="str">
            <v>2B8FC6F0-E554-4656-89B9-7E2A15355993</v>
          </cell>
        </row>
        <row r="75">
          <cell r="U75" t="str">
            <v>2e9b37ee-6c07-4dec-bbde-b30ee3f6e70c</v>
          </cell>
        </row>
        <row r="76">
          <cell r="U76" t="str">
            <v>308B5F71-65CC-4F26-9047-1E3E284CBA13</v>
          </cell>
        </row>
        <row r="77">
          <cell r="U77" t="str">
            <v>30FFE0A7-9F23-40C8-A89A-C4536F074783</v>
          </cell>
        </row>
        <row r="78">
          <cell r="U78" t="str">
            <v>31D952F5-1C1A-4E1C-8FF6-DFE4C16D2E98</v>
          </cell>
        </row>
        <row r="79">
          <cell r="U79" t="str">
            <v>32405E2E-B343-4440-BC26-DF208CE3A116</v>
          </cell>
        </row>
        <row r="80">
          <cell r="U80" t="str">
            <v>325c4895-9b4a-423c-b19a-7b113ba75a9e</v>
          </cell>
        </row>
        <row r="81">
          <cell r="U81" t="str">
            <v>329E212C-C6E9-4049-8B9E-965CC78D737D</v>
          </cell>
        </row>
        <row r="82">
          <cell r="U82" t="str">
            <v>32AE1296-D790-4A74-97B4-A9213AE7ED12</v>
          </cell>
        </row>
        <row r="83">
          <cell r="U83" t="str">
            <v>32D545CD-EACE-4F4F-8467-F2388DAA173F</v>
          </cell>
        </row>
        <row r="84">
          <cell r="U84" t="str">
            <v>32edb0d6-a85b-478e-9939-c68e379d0620</v>
          </cell>
        </row>
        <row r="85">
          <cell r="U85" t="str">
            <v>3326D478-2ED7-40AA-BDD7-EE0383B31AF7</v>
          </cell>
        </row>
        <row r="86">
          <cell r="U86" t="str">
            <v>35574006-74a2-425f-976c-fad16034a9b3</v>
          </cell>
        </row>
        <row r="87">
          <cell r="U87" t="str">
            <v>365F576F-BFBA-4C89-B97C-214D214C78D5</v>
          </cell>
        </row>
        <row r="88">
          <cell r="U88" t="str">
            <v>36C31EA1-998B-4A5B-8125-01F38CE597C3</v>
          </cell>
        </row>
        <row r="89">
          <cell r="U89" t="str">
            <v>36c391e1-b1d4-4f64-88bf-2d6fffea656e</v>
          </cell>
        </row>
        <row r="90">
          <cell r="U90" t="str">
            <v>37d1896d-0c5a-4926-aa6f-ebd79a240556</v>
          </cell>
        </row>
        <row r="91">
          <cell r="U91" t="str">
            <v>381EA4F5-0198-4DF7-BEEB-CDF4B710F220</v>
          </cell>
        </row>
        <row r="92">
          <cell r="U92" t="str">
            <v>3927A486-BE7D-444B-BF0A-B2C3366477FE</v>
          </cell>
        </row>
        <row r="93">
          <cell r="U93" t="str">
            <v>3A8AB905-0E35-11EF-9C8B-95A73D0A8AF9</v>
          </cell>
        </row>
        <row r="94">
          <cell r="U94" t="str">
            <v>3B580EFB-0E75-421F-98F6-9AA2AB0EB1D7</v>
          </cell>
        </row>
        <row r="95">
          <cell r="U95" t="str">
            <v>3C48F61D-F09D-4C0E-8217-E11332E3F645</v>
          </cell>
        </row>
        <row r="96">
          <cell r="U96" t="str">
            <v>3C7A23B8-0395-4926-BD75-C5C5449F9629</v>
          </cell>
        </row>
        <row r="97">
          <cell r="U97" t="str">
            <v>3CAB91A4-926F-4EE2-BF8E-56C3749798A6</v>
          </cell>
        </row>
        <row r="98">
          <cell r="U98" t="str">
            <v>3CB828AE-A4B1-4D2C-A991-8FF61C1533C3</v>
          </cell>
        </row>
        <row r="99">
          <cell r="U99" t="str">
            <v>3CED1323-0E35-11EF-9C64-D9D03D5EBAB2</v>
          </cell>
        </row>
        <row r="100">
          <cell r="U100" t="str">
            <v>3DB26795-0CC4-11EF-BBAD-AF0CE0234B99</v>
          </cell>
        </row>
        <row r="101">
          <cell r="U101" t="str">
            <v>3e91704d-48ce-4f1d-8854-be8a33a2384a</v>
          </cell>
        </row>
        <row r="102">
          <cell r="U102" t="str">
            <v>3F09DB88-F56A-40DA-A3A9-21099C4BB834</v>
          </cell>
        </row>
        <row r="103">
          <cell r="U103" t="str">
            <v>3F4F6D50-0E35-11EF-BD65-65E5E8073706</v>
          </cell>
        </row>
        <row r="104">
          <cell r="U104" t="str">
            <v>40CEB960-109A-4B54-B20E-21A387EB9E6E</v>
          </cell>
        </row>
        <row r="105">
          <cell r="U105" t="str">
            <v>416ED32A-D452-5621-AEB6-0CFB8402B1B5</v>
          </cell>
        </row>
        <row r="106">
          <cell r="U106" t="str">
            <v>41D06432-24C5-4E83-86A5-45E3F7291D35</v>
          </cell>
        </row>
        <row r="107">
          <cell r="U107" t="str">
            <v>42ab3908-0737-404b-b1d7-0d1eddaeb586</v>
          </cell>
        </row>
        <row r="108">
          <cell r="U108" t="str">
            <v>42D7DA49-FC91-4566-B393-16A4C2D5B1D7</v>
          </cell>
        </row>
        <row r="109">
          <cell r="U109" t="str">
            <v>43D36F1B-1C83-4FC9-A558-835A1FFF2417</v>
          </cell>
        </row>
        <row r="110">
          <cell r="U110" t="str">
            <v>44F98C4F-0BFD-4EDF-8929-CF04D5092F74</v>
          </cell>
        </row>
        <row r="111">
          <cell r="U111" t="str">
            <v>45EA5BEE-08EE-11EF-B67F-99B29029743A</v>
          </cell>
        </row>
        <row r="112">
          <cell r="U112" t="str">
            <v>46095F9E-1485-11EF-8C7E-61043AD7F2A7</v>
          </cell>
        </row>
        <row r="113">
          <cell r="U113" t="str">
            <v>464C8477-3157-4B2B-A528-C8BFF36F3C47</v>
          </cell>
        </row>
        <row r="114">
          <cell r="U114" t="str">
            <v>466940FF-66F8-5A1E-A519-0EF5E4E2DEE6</v>
          </cell>
        </row>
        <row r="115">
          <cell r="U115" t="str">
            <v>477CBBCD-F53C-4D59-828C-79E9AC67BB68</v>
          </cell>
        </row>
        <row r="116">
          <cell r="U116" t="str">
            <v>48150A82-841A-4F16-9653-0E87BA6D9F70</v>
          </cell>
        </row>
        <row r="117">
          <cell r="U117" t="str">
            <v>49CB9986-ACA7-8D4B-B5C5-DB480CB95187</v>
          </cell>
        </row>
        <row r="118">
          <cell r="U118" t="str">
            <v>4aada985-88a8-4473-b07b-086988c2336e</v>
          </cell>
        </row>
        <row r="119">
          <cell r="U119" t="str">
            <v>4bb1d563-3e88-422d-a582-830b89e5d7c5</v>
          </cell>
        </row>
        <row r="120">
          <cell r="U120" t="str">
            <v>4BCD6E84-946E-40B9-85E3-705C9FD1E494</v>
          </cell>
        </row>
        <row r="121">
          <cell r="U121" t="str">
            <v>4C5A0E08-7533-45A8-9A90-052EA92721C4</v>
          </cell>
        </row>
        <row r="122">
          <cell r="U122" t="str">
            <v>4c6803bb-6be3-4f91-8907-887a5b768cc7</v>
          </cell>
        </row>
        <row r="123">
          <cell r="U123" t="str">
            <v>4C7E118B-2DCF-D147-9C2E-29A4E2A08C03</v>
          </cell>
        </row>
        <row r="124">
          <cell r="U124" t="str">
            <v>4C96AA6A-24DD-40C9-9552-49EE6E042FB5</v>
          </cell>
        </row>
        <row r="125">
          <cell r="U125" t="str">
            <v>4DA58C47-3DDA-406F-9183-EFCD117DEE09</v>
          </cell>
        </row>
        <row r="126">
          <cell r="U126" t="str">
            <v>4E18EBC9-D274-50AD-B681-4238A3042AD8</v>
          </cell>
        </row>
        <row r="127">
          <cell r="U127" t="str">
            <v>4f499163-a5d0-4806-8b1d-b0ce5e65dc1b</v>
          </cell>
        </row>
        <row r="128">
          <cell r="U128" t="str">
            <v>507EC111-52A4-544C-B3DC-2CD0276FC943</v>
          </cell>
        </row>
        <row r="129">
          <cell r="U129" t="str">
            <v>516CDCE4-7299-4A4E-8E08-CD9B76FF9834</v>
          </cell>
        </row>
        <row r="130">
          <cell r="U130" t="str">
            <v>524F0025-F131-48C3-9BC0-7B83E3DAE7D6</v>
          </cell>
        </row>
        <row r="131">
          <cell r="U131" t="str">
            <v>52C972B9-6E82-4CCE-BAEC-93339B3ACB58</v>
          </cell>
        </row>
        <row r="132">
          <cell r="U132" t="str">
            <v>54F75962-8892-4C29-96D0-99523E49904C</v>
          </cell>
        </row>
        <row r="133">
          <cell r="U133" t="str">
            <v>55816f4d-7df9-44c5-a8df-a08ba7d68f09</v>
          </cell>
        </row>
        <row r="134">
          <cell r="U134" t="str">
            <v>5587C7C1-C8A1-45DD-BE78-1DCF97EEEB76</v>
          </cell>
        </row>
        <row r="135">
          <cell r="U135" t="str">
            <v>55BDE9B5-16FE-4459-8E0D-DB2AAA748A2F</v>
          </cell>
        </row>
        <row r="136">
          <cell r="U136" t="str">
            <v>5670852D-646E-4754-A7DB-889A9060654B</v>
          </cell>
        </row>
        <row r="137">
          <cell r="U137" t="str">
            <v>56911B7C-87F6-4954-AFBA-90E651D8B2E0</v>
          </cell>
        </row>
        <row r="138">
          <cell r="U138" t="str">
            <v>57A70BFC-05C7-483E-867E-230EB5E93F3D</v>
          </cell>
        </row>
        <row r="139">
          <cell r="U139" t="str">
            <v>57AC62BC-88FD-497C-AA45-A6C332A2E172</v>
          </cell>
        </row>
        <row r="140">
          <cell r="U140" t="str">
            <v>589A3548-B2FC-4673-AF15-FBF6E17A8C0A</v>
          </cell>
        </row>
        <row r="141">
          <cell r="U141" t="str">
            <v>58AB1344-8BC8-42CA-933C-F81F77B7516E</v>
          </cell>
        </row>
        <row r="142">
          <cell r="U142" t="str">
            <v>58DDCFA5-35AA-59C9-B3AE-7116FE4B06F7</v>
          </cell>
        </row>
        <row r="143">
          <cell r="U143" t="str">
            <v>59060E80-F859-7F4B-9ACA-17AB61C99685</v>
          </cell>
        </row>
        <row r="144">
          <cell r="U144" t="str">
            <v>5907C0FA-AAA2-DF45-BF44-75FE49F4591F</v>
          </cell>
        </row>
        <row r="145">
          <cell r="U145" t="str">
            <v>599abb40-ff76-41bf-8586-96b42b66a583</v>
          </cell>
        </row>
        <row r="146">
          <cell r="U146" t="str">
            <v>5a8e33d9-da32-49f8-be75-73622875c8de</v>
          </cell>
        </row>
        <row r="147">
          <cell r="U147" t="str">
            <v>5bb1657d-eac4-4f8d-b702-1a1ff888ab3d</v>
          </cell>
        </row>
        <row r="148">
          <cell r="U148" t="str">
            <v>5bc5a24b-963e-4c91-aaac-85d325d832b5</v>
          </cell>
        </row>
        <row r="149">
          <cell r="U149" t="str">
            <v>5BE17EE1-0E97-402F-92E6-C0A317EBA2EF</v>
          </cell>
        </row>
        <row r="150">
          <cell r="U150" t="str">
            <v>5C69E9C4-9B3A-474C-B4D7-1019948C3FC2</v>
          </cell>
        </row>
        <row r="151">
          <cell r="U151" t="str">
            <v>5c7c946a-97de-4c96-be7c-ab13241218d2</v>
          </cell>
        </row>
        <row r="152">
          <cell r="U152" t="str">
            <v>5C84336F-FFEE-4DB8-A40F-489EBD8594B5</v>
          </cell>
        </row>
        <row r="153">
          <cell r="U153" t="str">
            <v>5D510229-6F66-4EA8-BBDE-E343219481A9</v>
          </cell>
        </row>
        <row r="154">
          <cell r="U154" t="str">
            <v>5D8BF527-8B70-4783-8A7C-7604FA2EC29B</v>
          </cell>
        </row>
        <row r="155">
          <cell r="U155" t="str">
            <v>5D9742F2-DED4-585D-8576-3E1EF4E86A0C</v>
          </cell>
        </row>
        <row r="156">
          <cell r="U156" t="str">
            <v>5DCC0943-23ED-4013-A6CC-863AA7FD2A6A</v>
          </cell>
        </row>
        <row r="157">
          <cell r="U157" t="str">
            <v>5F39DF61-7290-44D4-BE96-71FA5BF98217</v>
          </cell>
        </row>
        <row r="158">
          <cell r="U158" t="str">
            <v>607ad355-85b7-4755-8424-4ff1eec52d2f</v>
          </cell>
        </row>
        <row r="159">
          <cell r="U159" t="str">
            <v>61f06c99-ad4b-4fec-9f16-8af53e3bfec2</v>
          </cell>
        </row>
        <row r="160">
          <cell r="U160" t="str">
            <v>65652a6f-3b44-4210-9525-6b8aeeae7a4a</v>
          </cell>
        </row>
        <row r="161">
          <cell r="U161" t="str">
            <v>665CB4D8-1449-4F72-B555-CBEC726558A9</v>
          </cell>
        </row>
        <row r="162">
          <cell r="U162" t="str">
            <v>669f957d-0acf-4019-a1f3-5811a9f6d786</v>
          </cell>
        </row>
        <row r="163">
          <cell r="U163" t="str">
            <v>66AB6837-0E22-4BBF-A9BC-D7CCF289EA7E</v>
          </cell>
        </row>
        <row r="164">
          <cell r="U164" t="str">
            <v>6732d5aa-d67c-4f33-a9c1-633c16e9cc1c</v>
          </cell>
        </row>
        <row r="165">
          <cell r="U165" t="str">
            <v>67CB6A4C-48C8-4471-B364-8AC036A19488</v>
          </cell>
        </row>
        <row r="166">
          <cell r="U166" t="str">
            <v>69A569AD-9794-4F80-AE9E-BB127741EE6C</v>
          </cell>
        </row>
        <row r="167">
          <cell r="U167" t="str">
            <v>6A849C0B-2FDB-4323-A76E-2B4B7BB974E2</v>
          </cell>
        </row>
        <row r="168">
          <cell r="U168" t="str">
            <v>6c59056e-4fa2-4da5-aa62-592bc1e71122</v>
          </cell>
        </row>
        <row r="169">
          <cell r="U169" t="str">
            <v>6CF00C36-5F63-46B7-BD52-13BE7D6DF0A1</v>
          </cell>
        </row>
        <row r="170">
          <cell r="U170" t="str">
            <v>6dab5de4-284b-4934-8791-4bf40ef8c884</v>
          </cell>
        </row>
        <row r="171">
          <cell r="U171" t="str">
            <v>6E06425A-E5DD-46E9-A9F1-60E5279A8DA5</v>
          </cell>
        </row>
        <row r="172">
          <cell r="U172" t="str">
            <v>6ee16069-3f99-4a08-9191-9dc2d0ba13ce</v>
          </cell>
        </row>
        <row r="173">
          <cell r="U173" t="str">
            <v>6F79A417-9FDD-4BD7-9864-366E42122CAF</v>
          </cell>
        </row>
        <row r="174">
          <cell r="U174" t="str">
            <v>6fa5d836-2cac-4633-be2a-d6f3010af402</v>
          </cell>
        </row>
        <row r="175">
          <cell r="U175" t="str">
            <v>6FA71BEE-56A6-CE40-8056-A92B23E3AB71</v>
          </cell>
        </row>
        <row r="176">
          <cell r="U176" t="str">
            <v>70af1593-6c86-473e-b07e-57bb4f129c72</v>
          </cell>
        </row>
        <row r="177">
          <cell r="U177" t="str">
            <v>711d544c-f798-4a7a-bfec-05a6512bf215</v>
          </cell>
        </row>
        <row r="178">
          <cell r="U178" t="str">
            <v>7135477c-b0d5-48f4-aac8-cad4de76bfc9</v>
          </cell>
        </row>
        <row r="179">
          <cell r="U179" t="str">
            <v>7152CA17-6056-419F-86CA-09D7769AF035</v>
          </cell>
        </row>
        <row r="180">
          <cell r="U180" t="str">
            <v>72B39444-AAD3-48CA-BD27-668A4A863A14</v>
          </cell>
        </row>
        <row r="181">
          <cell r="U181" t="str">
            <v>730db425-d003-4d02-b57f-8901a1b552c1</v>
          </cell>
        </row>
        <row r="182">
          <cell r="U182" t="str">
            <v>739E95C3-AC1E-2549-B0FA-896DE16861A1</v>
          </cell>
        </row>
        <row r="183">
          <cell r="U183" t="str">
            <v>73e64502-6138-468c-b32d-9c4909236678</v>
          </cell>
        </row>
        <row r="184">
          <cell r="U184" t="str">
            <v>7454B28B-EE62-ED44-B0A7-01C8DC6A0174</v>
          </cell>
        </row>
        <row r="185">
          <cell r="U185" t="str">
            <v>74882E03-B470-4E27-AC13-7640621ED625</v>
          </cell>
        </row>
        <row r="186">
          <cell r="U186" t="str">
            <v>75116036-0B0E-244F-AB81-ED4B7B3EEB8E</v>
          </cell>
        </row>
        <row r="187">
          <cell r="U187" t="str">
            <v>7558b0da-9153-4bff-8c50-01f9584e96de</v>
          </cell>
        </row>
        <row r="188">
          <cell r="U188" t="str">
            <v>76a35e56-292b-4dde-8d76-ab7ec84e1e54</v>
          </cell>
        </row>
        <row r="189">
          <cell r="U189" t="str">
            <v>77903386-7473-4448-BEFB-02AA46C968D3</v>
          </cell>
        </row>
        <row r="190">
          <cell r="U190" t="str">
            <v>77CD5250-5E4D-4E4A-906C-4B4E1B56A09F</v>
          </cell>
        </row>
        <row r="191">
          <cell r="U191" t="str">
            <v>77FABDAA-08EC-11EF-ABFD-87CBB4610FC8</v>
          </cell>
        </row>
        <row r="192">
          <cell r="U192" t="str">
            <v>7977DCE6-502E-5572-A445-A964EF4848B1</v>
          </cell>
        </row>
        <row r="193">
          <cell r="U193" t="str">
            <v>79C56CEC-23CB-46C5-9E98-89DDEBF04DE0</v>
          </cell>
        </row>
        <row r="194">
          <cell r="U194" t="str">
            <v>7AC4BDE6-C79B-5880-81DD-A75407B5BF99</v>
          </cell>
        </row>
        <row r="195">
          <cell r="U195" t="str">
            <v>7ad77ec6-c482-45cd-92f1-1064937393bf</v>
          </cell>
        </row>
        <row r="196">
          <cell r="U196" t="str">
            <v>7B72A85D-478C-CC48-A429-B4D42E781349</v>
          </cell>
        </row>
        <row r="197">
          <cell r="U197" t="str">
            <v>7B8D955C-A852-4FD9-8607-BA08DDD18B62</v>
          </cell>
        </row>
        <row r="198">
          <cell r="U198" t="str">
            <v>7BC811A7-7BCB-4BC0-A810-3B3A34AE9887</v>
          </cell>
        </row>
        <row r="199">
          <cell r="U199" t="str">
            <v>7CBBAA90-1E75-42A1-A92F-76A9D0BF7760</v>
          </cell>
        </row>
        <row r="200">
          <cell r="U200" t="str">
            <v>7CC5D9D6-9C85-4EAE-B907-D95EDA918D05</v>
          </cell>
        </row>
        <row r="201">
          <cell r="U201" t="str">
            <v>7CD9FEB0-2399-4D9F-BEB4-A44889148ACA</v>
          </cell>
        </row>
        <row r="202">
          <cell r="U202" t="str">
            <v>7db83308-b265-4067-956e-30e878a44dec</v>
          </cell>
        </row>
        <row r="203">
          <cell r="U203" t="str">
            <v>7E052F28-8E8D-4DC7-AC20-86BB68631E3E</v>
          </cell>
        </row>
        <row r="204">
          <cell r="U204" t="str">
            <v>7E1B88C8-86C1-4B4F-8073-24C78D13EA9A</v>
          </cell>
        </row>
        <row r="205">
          <cell r="U205" t="str">
            <v>7E600245-E52B-46E3-A17A-FDD4284F6F91</v>
          </cell>
        </row>
        <row r="206">
          <cell r="U206" t="str">
            <v>8045CFCF-4C09-4BF8-AB54-3604D24A2564</v>
          </cell>
        </row>
        <row r="207">
          <cell r="U207" t="str">
            <v>809E24CD-F8FD-4DD9-B959-9273C6AF58DA</v>
          </cell>
        </row>
        <row r="208">
          <cell r="U208" t="str">
            <v>81afd123-dd34-4556-81fb-b65eb8d281b3</v>
          </cell>
        </row>
        <row r="209">
          <cell r="U209" t="str">
            <v>81E0ED6C-4A8A-4927-9399-18BEE880ACDB</v>
          </cell>
        </row>
        <row r="210">
          <cell r="U210" t="str">
            <v>82256867-D800-426E-BA64-A950A3C1FE80</v>
          </cell>
        </row>
        <row r="211">
          <cell r="U211" t="str">
            <v>82783593-9163-4509-A247-3835C4ECCC0E</v>
          </cell>
        </row>
        <row r="212">
          <cell r="U212" t="str">
            <v>82EC9B75-6DC6-4492-ACBA-67E93F4E5F22</v>
          </cell>
        </row>
        <row r="213">
          <cell r="U213" t="str">
            <v>832d46b0-2207-4364-a7b1-4bf04214bbdf</v>
          </cell>
        </row>
        <row r="214">
          <cell r="U214" t="str">
            <v>83C88008-ACAD-4265-B0DB-A5285D6E72ED</v>
          </cell>
        </row>
        <row r="215">
          <cell r="U215" t="str">
            <v>840F7E23-3D8A-4E93-B70E-1338F1F175FF</v>
          </cell>
        </row>
        <row r="216">
          <cell r="U216" t="str">
            <v>859AD8D2-5476-5860-BF58-1FA00BD42E5E</v>
          </cell>
        </row>
        <row r="217">
          <cell r="U217" t="str">
            <v>85e6f654-7c52-48a6-801b-deb8d7e0b945</v>
          </cell>
        </row>
        <row r="218">
          <cell r="U218" t="str">
            <v>86EF5457-6657-4FC0-8C33-D03FC4F94506</v>
          </cell>
        </row>
        <row r="219">
          <cell r="U219" t="str">
            <v>874EDB7B-D171-4CD4-84A9-9A1656C8C17D</v>
          </cell>
        </row>
        <row r="220">
          <cell r="U220" t="str">
            <v>8829f5d7-c7ed-41fc-b42f-73622875a77c</v>
          </cell>
        </row>
        <row r="221">
          <cell r="U221" t="str">
            <v>8846DD75-9CA2-4980-A1A4-03C99D4B686D</v>
          </cell>
        </row>
        <row r="222">
          <cell r="U222" t="str">
            <v>894422EC-D98D-5B84-B404-943C263FFA1B</v>
          </cell>
        </row>
        <row r="223">
          <cell r="U223" t="str">
            <v>89EA454D-30F9-45E0-BF54-92EBCC40230E</v>
          </cell>
        </row>
        <row r="224">
          <cell r="U224" t="str">
            <v>8A771E06-E5C0-43B8-93FA-0FF7F971BE02</v>
          </cell>
        </row>
        <row r="225">
          <cell r="U225" t="str">
            <v>8c29dcde-1c18-4597-adb1-81850ac6c5c3</v>
          </cell>
        </row>
        <row r="226">
          <cell r="U226" t="str">
            <v>8C2DD0AD-C3A3-448A-8C2D-985F15BB2A4C</v>
          </cell>
        </row>
        <row r="227">
          <cell r="U227" t="str">
            <v>8C9D8C69-180C-450E-89DF-B8157B2BDAAB</v>
          </cell>
        </row>
        <row r="228">
          <cell r="U228" t="str">
            <v>8CC087A8-7B40-49B8-BBFE-C10A1155C28D</v>
          </cell>
        </row>
        <row r="229">
          <cell r="U229" t="str">
            <v>8dda6401-4195-4a42-873a-49fc79dac5ab</v>
          </cell>
        </row>
        <row r="230">
          <cell r="U230" t="str">
            <v>8E01E9ED-3EDF-4993-9226-0D9CBF1E8DD4</v>
          </cell>
        </row>
        <row r="231">
          <cell r="U231" t="str">
            <v>8F001DAA-2526-4918-96E4-3101553845E1</v>
          </cell>
        </row>
        <row r="232">
          <cell r="U232" t="str">
            <v>8f08b3cf-f749-4b2a-ab4f-ed6a8c4cf640</v>
          </cell>
        </row>
        <row r="233">
          <cell r="U233" t="str">
            <v>9047214C-EB8F-4FF1-A15F-CE381C21A702</v>
          </cell>
        </row>
        <row r="234">
          <cell r="U234" t="str">
            <v>904F3D19-FC21-54F8-951B-5971E30EA79B</v>
          </cell>
        </row>
        <row r="235">
          <cell r="U235" t="str">
            <v>908FCD07-9F33-43A3-A54F-3154E3E310C1</v>
          </cell>
        </row>
        <row r="236">
          <cell r="U236" t="str">
            <v>90B544A3-DD02-4760-A50C-DC29CB173C61</v>
          </cell>
        </row>
        <row r="237">
          <cell r="U237" t="str">
            <v>90D9A1A6-B326-4FA1-B742-2E285FFE7C3C</v>
          </cell>
        </row>
        <row r="238">
          <cell r="U238" t="str">
            <v>9105c207-f7da-4581-873b-2c981d3c995f</v>
          </cell>
        </row>
        <row r="239">
          <cell r="U239" t="str">
            <v>917C16CB-89FC-4970-B31C-D982AC17F4E4</v>
          </cell>
        </row>
        <row r="240">
          <cell r="U240" t="str">
            <v>91D1C86C-114C-4EF9-A47F-1BBA30645CC3</v>
          </cell>
        </row>
        <row r="241">
          <cell r="U241" t="str">
            <v>922c3ee2-c16d-455f-8181-d24701a1c5e0</v>
          </cell>
        </row>
        <row r="242">
          <cell r="U242" t="str">
            <v>92afd89c-065f-4b5d-8b67-f9e0c153ead4</v>
          </cell>
        </row>
        <row r="243">
          <cell r="U243" t="str">
            <v>92c55345-408a-4216-88d8-ce124adcebc8</v>
          </cell>
        </row>
        <row r="244">
          <cell r="U244" t="str">
            <v>934d7d92-f6bd-4720-869a-341b8dba0f8e</v>
          </cell>
        </row>
        <row r="245">
          <cell r="U245" t="str">
            <v>93BAF1CD-778D-488C-95A9-C9D83A023C89</v>
          </cell>
        </row>
        <row r="246">
          <cell r="U246" t="str">
            <v>93E2A80B-65CD-52BF-88F9-72399CA2C819</v>
          </cell>
        </row>
        <row r="247">
          <cell r="U247" t="str">
            <v>94eff49c-24dd-4959-b9de-85a0a785272e</v>
          </cell>
        </row>
        <row r="248">
          <cell r="U248" t="str">
            <v>95DE6396-20DE-4691-936B-12449FB75E67</v>
          </cell>
        </row>
        <row r="249">
          <cell r="U249" t="str">
            <v>95F192CD-1D88-431E-BF10-CD79F8FD3185</v>
          </cell>
        </row>
        <row r="250">
          <cell r="U250" t="str">
            <v>95f67d74-3ead-41ee-b1b9-73622875428c</v>
          </cell>
        </row>
        <row r="251">
          <cell r="U251" t="str">
            <v>96e07f11-ae42-4afe-9c96-65df5c21566f</v>
          </cell>
        </row>
        <row r="252">
          <cell r="U252" t="str">
            <v>993a52fe-2755-419f-b198-e858d99abb20</v>
          </cell>
        </row>
        <row r="253">
          <cell r="U253" t="str">
            <v>99b22431-9ed9-413f-a455-82511a6fef29</v>
          </cell>
        </row>
        <row r="254">
          <cell r="U254" t="str">
            <v>9B266CD5-08EE-11EF-A89A-CDCB89565915</v>
          </cell>
        </row>
        <row r="255">
          <cell r="U255" t="str">
            <v>9C870005-BB97-43B5-AE6F-060A1B23B8C4</v>
          </cell>
        </row>
        <row r="256">
          <cell r="U256" t="str">
            <v>9d0efd38-d8a9-4e8e-b757-533b03a3e112</v>
          </cell>
        </row>
        <row r="257">
          <cell r="U257" t="str">
            <v>9dc7814a-df32-4993-8c5c-304c4d5efd58</v>
          </cell>
        </row>
        <row r="258">
          <cell r="U258" t="str">
            <v>9F2A0EF3-17DF-5C8C-BCF4-725179A60C77</v>
          </cell>
        </row>
        <row r="259">
          <cell r="U259" t="str">
            <v>9F5FF84E-D5D3-419B-BBA8-79CD3FCBC8C8</v>
          </cell>
        </row>
        <row r="260">
          <cell r="U260" t="str">
            <v>9F9A606E-4230-49D8-8C81-C66488E629CC</v>
          </cell>
        </row>
        <row r="261">
          <cell r="U261" t="str">
            <v>9ffa1751-a3df-42cd-8107-be05c6cd6ada</v>
          </cell>
        </row>
        <row r="262">
          <cell r="U262" t="str">
            <v>A0A43224-2159-4AC7-91AC-C192B42D8B2C</v>
          </cell>
        </row>
        <row r="263">
          <cell r="U263" t="str">
            <v>A0B50A60-BFE9-4113-B2AC-41276CB82AF9</v>
          </cell>
        </row>
        <row r="264">
          <cell r="U264" t="str">
            <v>a1aaf993-6704-4acf-b0f0-0fbedcd74e92</v>
          </cell>
        </row>
        <row r="265">
          <cell r="U265" t="str">
            <v>a28140b5-1ba0-42c3-84a3-1c0b38eb40c5</v>
          </cell>
        </row>
        <row r="266">
          <cell r="U266" t="str">
            <v>A34816B6-3DE8-59F6-9DB0-2C26AE88403E</v>
          </cell>
        </row>
        <row r="267">
          <cell r="U267" t="str">
            <v>A367A282-7481-5E88-BE28-A30382944285</v>
          </cell>
        </row>
        <row r="268">
          <cell r="U268" t="str">
            <v>a456f220-fefc-4558-8643-9af8001b18f7</v>
          </cell>
        </row>
        <row r="269">
          <cell r="U269" t="str">
            <v>A4AF34E6-85E7-4F39-97BF-75EE5B63A2C6</v>
          </cell>
        </row>
        <row r="270">
          <cell r="U270" t="str">
            <v>A4B2EC6D-E32C-44DE-824C-1F70C448C6B2</v>
          </cell>
        </row>
        <row r="271">
          <cell r="U271" t="str">
            <v>A52C7A7A-70DF-5792-BC37-31DB12929483</v>
          </cell>
        </row>
        <row r="272">
          <cell r="U272" t="str">
            <v>a5981048-7fbc-4b8e-95f7-9d942b7cfb11</v>
          </cell>
        </row>
        <row r="273">
          <cell r="U273" t="str">
            <v>A625D2B1-0EFD-4883-BA91-0F60B77EC331</v>
          </cell>
        </row>
        <row r="274">
          <cell r="U274" t="str">
            <v>A6550767-3C85-4C43-8EBC-0AD24E8217E3</v>
          </cell>
        </row>
        <row r="275">
          <cell r="U275" t="str">
            <v>a8e3de38-853a-459d-8c43-b02a3a3ab9ce</v>
          </cell>
        </row>
        <row r="276">
          <cell r="U276" t="str">
            <v>A981D1DB-BACE-4AA2-80D2-EFD018978B4C</v>
          </cell>
        </row>
        <row r="277">
          <cell r="U277" t="str">
            <v>AB752707-5D18-43EE-A4B5-7A4A3CB4F235</v>
          </cell>
        </row>
        <row r="278">
          <cell r="U278" t="str">
            <v>abb831ec-18d5-452a-9334-82ee46982863</v>
          </cell>
        </row>
        <row r="279">
          <cell r="U279" t="str">
            <v>ac64d0d9-d3b2-4c8c-b54c-7004438d025c</v>
          </cell>
        </row>
        <row r="280">
          <cell r="U280" t="str">
            <v>AC864133-743A-49F2-850A-427CD7AF19B2</v>
          </cell>
        </row>
        <row r="281">
          <cell r="U281" t="str">
            <v>ae2daa83-9db4-4a44-8e4d-cb4104caaae2</v>
          </cell>
        </row>
        <row r="282">
          <cell r="U282" t="str">
            <v>AE7DF160-79EE-4319-8E09-E22E58BADCF4</v>
          </cell>
        </row>
        <row r="283">
          <cell r="U283" t="str">
            <v>AFB528D2-4ADB-437B-B1D7-F0F58B853911</v>
          </cell>
        </row>
        <row r="284">
          <cell r="U284" t="str">
            <v>AFC65481-D6F9-4E8D-BCE6-AFA808826527</v>
          </cell>
        </row>
        <row r="285">
          <cell r="U285" t="str">
            <v>AFDCBD3A-E721-4914-8252-D72388D783FB</v>
          </cell>
        </row>
        <row r="286">
          <cell r="U286" t="str">
            <v>b0107e01-4ce9-4736-8055-d44bea1f98f5</v>
          </cell>
        </row>
        <row r="287">
          <cell r="U287" t="str">
            <v>b028b193-7303-4131-8836-7362287512a7</v>
          </cell>
        </row>
        <row r="288">
          <cell r="U288" t="str">
            <v>B07FB81B-08D3-496A-9879-9929BA84CC53</v>
          </cell>
        </row>
        <row r="289">
          <cell r="U289" t="str">
            <v>B0BEC46F-A087-467D-8B3E-01CB39FD8A9C</v>
          </cell>
        </row>
        <row r="290">
          <cell r="U290" t="str">
            <v>b150f294-4124-4283-bed5-dbe9bbee0071</v>
          </cell>
        </row>
        <row r="291">
          <cell r="U291" t="str">
            <v>B1D5D1D7-9551-D747-A3C7-FB1944DE90F5</v>
          </cell>
        </row>
        <row r="292">
          <cell r="U292" t="str">
            <v>B5029163-177B-4310-8667-8FD5A3683A5F</v>
          </cell>
        </row>
        <row r="293">
          <cell r="U293" t="str">
            <v>B5780F76-8DCC-4658-964E-228B9EA98C84</v>
          </cell>
        </row>
        <row r="294">
          <cell r="U294" t="str">
            <v>B6109320-57C1-4A21-9FE7-A5227DE1D177</v>
          </cell>
        </row>
        <row r="295">
          <cell r="U295" t="str">
            <v>B6CF02FE-634B-4E1A-82BC-4E106B4D5E62</v>
          </cell>
        </row>
        <row r="296">
          <cell r="U296" t="str">
            <v>B734F0B0-B530-46DE-982B-7E0C783B591F</v>
          </cell>
        </row>
        <row r="297">
          <cell r="U297" t="str">
            <v>b7efb531-f2a4-43f5-85d4-0195af857491</v>
          </cell>
        </row>
        <row r="298">
          <cell r="U298" t="str">
            <v>BA8948E2-F84E-4925-AFCC-6B13552CF0BF</v>
          </cell>
        </row>
        <row r="299">
          <cell r="U299" t="str">
            <v>badcd33d-02d3-4125-892b-62ea5b4392e7</v>
          </cell>
        </row>
        <row r="300">
          <cell r="U300" t="str">
            <v>BB060BEE-C9A9-471B-A0F2-0F300EFB24EA</v>
          </cell>
        </row>
        <row r="301">
          <cell r="U301" t="str">
            <v>BB5FD7AA-4B3E-4BAA-8D15-7DEE80780256</v>
          </cell>
        </row>
        <row r="302">
          <cell r="U302" t="str">
            <v>BC28F95D-5CE9-5E1A-8B07-878E8F029D53</v>
          </cell>
        </row>
        <row r="303">
          <cell r="U303" t="str">
            <v>BD672FBD-99DF-4AD0-9F8C-C71CDB75B822</v>
          </cell>
        </row>
        <row r="304">
          <cell r="U304" t="str">
            <v>be5e44c3-0730-42d4-b99c-c17dc7fe873d</v>
          </cell>
        </row>
        <row r="305">
          <cell r="U305" t="str">
            <v>be83937b-9789-4933-872c-da9f28bf49d8</v>
          </cell>
        </row>
        <row r="306">
          <cell r="U306" t="str">
            <v>bebbbbc6-21f7-41af-87b3-93ecc4ea75cd</v>
          </cell>
        </row>
        <row r="307">
          <cell r="U307" t="str">
            <v>C01410B9-1347-4D60-8C79-497BC8F4452E</v>
          </cell>
        </row>
        <row r="308">
          <cell r="U308" t="str">
            <v>C0260865-4741-47D7-90ED-820D3E6FD1DB</v>
          </cell>
        </row>
        <row r="309">
          <cell r="U309" t="str">
            <v>C0917825-81CA-4465-8031-74B523FDD4AC</v>
          </cell>
        </row>
        <row r="310">
          <cell r="U310" t="str">
            <v>C2C9FBBC-1316-11EF-BB1D-E12F9DD60A1D</v>
          </cell>
        </row>
        <row r="311">
          <cell r="U311" t="str">
            <v>C37960C9-B35F-49B8-BC34-5386B0BCD69A</v>
          </cell>
        </row>
        <row r="312">
          <cell r="U312" t="str">
            <v>C3BDD90D-1894-11EF-A1EC-D5C0A178C0E1</v>
          </cell>
        </row>
        <row r="313">
          <cell r="U313" t="str">
            <v>c41347ea-cd74-4697-af27-bab700329f9a</v>
          </cell>
        </row>
        <row r="314">
          <cell r="U314" t="str">
            <v>C4B88FED-CE2E-475E-85D7-32B634F6635A</v>
          </cell>
        </row>
        <row r="315">
          <cell r="U315" t="str">
            <v>c4bd45af-3a82-479b-870e-11279d4eb5ff</v>
          </cell>
        </row>
        <row r="316">
          <cell r="U316" t="str">
            <v>C54234A6-58B9-429C-ACEA-885386EA4AE2</v>
          </cell>
        </row>
        <row r="317">
          <cell r="U317" t="str">
            <v>c6445b7b-f013-4ba5-9416-cc92e6e3452c</v>
          </cell>
        </row>
        <row r="318">
          <cell r="U318" t="str">
            <v>C6858E1C-BFEF-4429-BC85-F0FA0583566C</v>
          </cell>
        </row>
        <row r="319">
          <cell r="U319" t="str">
            <v>C89BA292-BEF3-4547-A60F-D7AFADD2F5A3</v>
          </cell>
        </row>
        <row r="320">
          <cell r="U320" t="str">
            <v>c8a474a8-c353-43a2-86db-ac30cc9da756</v>
          </cell>
        </row>
        <row r="321">
          <cell r="U321" t="str">
            <v>CA832F8E-177A-3F4A-A07B-2338F19D8B05</v>
          </cell>
        </row>
        <row r="322">
          <cell r="U322" t="str">
            <v>CAE49BF8-048C-4C78-AD2C-D4B29B635BA9</v>
          </cell>
        </row>
        <row r="323">
          <cell r="U323" t="str">
            <v>CCD599BB-9599-449F-BC8B-4ACFB5BF2E47</v>
          </cell>
        </row>
        <row r="324">
          <cell r="U324" t="str">
            <v>CDCE6829-C9C6-4963-8404-40A5F74B481F</v>
          </cell>
        </row>
        <row r="325">
          <cell r="U325" t="str">
            <v>CE58B270-213C-409B-B1E2-67F0F75468B6</v>
          </cell>
        </row>
        <row r="326">
          <cell r="U326" t="str">
            <v>ce92a7fc-9586-48f9-a91d-4bba510513ca</v>
          </cell>
        </row>
        <row r="327">
          <cell r="U327" t="str">
            <v>CF4FB9D5-263D-478D-8148-773061713C40</v>
          </cell>
        </row>
        <row r="328">
          <cell r="U328" t="str">
            <v>CF85C650-30EE-C84D-BAD3-5D75ACEA6E35</v>
          </cell>
        </row>
        <row r="329">
          <cell r="U329" t="str">
            <v>d1c62795-d258-4006-85ee-b0e9059ee5e5</v>
          </cell>
        </row>
        <row r="330">
          <cell r="U330" t="str">
            <v>D1EDDCBA-AC2D-4F14-8C25-792F4F7C0E36</v>
          </cell>
        </row>
        <row r="331">
          <cell r="U331" t="str">
            <v>D23D0FA9-562C-A442-945B-0AFACA848A66</v>
          </cell>
        </row>
        <row r="332">
          <cell r="U332" t="str">
            <v>d26b9a55-2037-45a7-a798-47205e5df208</v>
          </cell>
        </row>
        <row r="333">
          <cell r="U333" t="str">
            <v>D2FCECF1-0AFB-416C-8881-B2A12B6643A6</v>
          </cell>
        </row>
        <row r="334">
          <cell r="U334" t="str">
            <v>D3677E2B-E62B-4CD4-90E2-D39266864FA8</v>
          </cell>
        </row>
        <row r="335">
          <cell r="U335" t="str">
            <v>D38E5BE4-7AE3-4A06-8E2F-5038DFE9FADB</v>
          </cell>
        </row>
        <row r="336">
          <cell r="U336" t="str">
            <v>d3b65f11-17ad-4696-b975-d03db9ccef31</v>
          </cell>
        </row>
        <row r="337">
          <cell r="U337" t="str">
            <v>D4880866-EB31-4867-A988-CE7DB6B10E84</v>
          </cell>
        </row>
        <row r="338">
          <cell r="U338" t="str">
            <v>d4b085f4-b602-4576-8d83-ea507b227187</v>
          </cell>
        </row>
        <row r="339">
          <cell r="U339" t="str">
            <v>D4F67437-08EC-11EF-AD4D-1D4FBE32ABD1</v>
          </cell>
        </row>
        <row r="340">
          <cell r="U340" t="str">
            <v>D7021B4E-09E4-4DBF-B0B9-F27A5EAF116D</v>
          </cell>
        </row>
        <row r="341">
          <cell r="U341" t="str">
            <v>d7e1b3bf-3b66-4069-b8be-b7c351388343</v>
          </cell>
        </row>
        <row r="342">
          <cell r="U342" t="str">
            <v>D83F25C9-1316-11EF-A44D-1B26A17A7EC5</v>
          </cell>
        </row>
        <row r="343">
          <cell r="U343" t="str">
            <v>D85C33FE-2162-4372-9690-9E186513BFEE</v>
          </cell>
        </row>
        <row r="344">
          <cell r="U344" t="str">
            <v>d87a6b09-cfb1-4cd4-9d15-ff9d32a54ae1</v>
          </cell>
        </row>
        <row r="345">
          <cell r="U345" t="str">
            <v>DA4E17B6-535D-4704-B66B-F450B7893986</v>
          </cell>
        </row>
        <row r="346">
          <cell r="U346" t="str">
            <v>da97abab-d201-48ec-99f6-cac1885729bf</v>
          </cell>
        </row>
        <row r="347">
          <cell r="U347" t="str">
            <v>DCD58C54-DE94-5A77-B444-1E690FBBDD0F</v>
          </cell>
        </row>
        <row r="348">
          <cell r="U348" t="str">
            <v>DCE98D60-1880-429F-B7D4-53F923D7E79A</v>
          </cell>
        </row>
        <row r="349">
          <cell r="U349" t="str">
            <v>DCEFA2D0-943D-5378-84D8-6AED052D9F93</v>
          </cell>
        </row>
        <row r="350">
          <cell r="U350" t="str">
            <v>DCF714AA-E99C-4746-B98D-1ABFFB746DA7</v>
          </cell>
        </row>
        <row r="351">
          <cell r="U351" t="str">
            <v>dd7a5343-c266-4570-bf6c-a9e21ee66671</v>
          </cell>
        </row>
        <row r="352">
          <cell r="U352" t="str">
            <v>DE15A750-B25D-4429-A8B6-FEB137CD5095</v>
          </cell>
        </row>
        <row r="353">
          <cell r="U353" t="str">
            <v>DEC4EB6A-F882-4E2F-9C9B-FF18636EDDB1</v>
          </cell>
        </row>
        <row r="354">
          <cell r="U354" t="str">
            <v>deeac8da-2d33-46a4-8070-a3b3969d4daa</v>
          </cell>
        </row>
        <row r="355">
          <cell r="U355" t="str">
            <v>E3BFC878-A2AC-48FA-8B0A-101D27594D33</v>
          </cell>
        </row>
        <row r="356">
          <cell r="U356" t="str">
            <v>e46ba48a-7627-4faf-a1ec-2a365657d6a4</v>
          </cell>
        </row>
        <row r="357">
          <cell r="U357" t="str">
            <v>e548e271-3e7f-4f2d-8dba-b5f718bdb140</v>
          </cell>
        </row>
        <row r="358">
          <cell r="U358" t="str">
            <v>E5490D08-7A3D-4818-A14A-1C2933160290</v>
          </cell>
        </row>
        <row r="359">
          <cell r="U359" t="str">
            <v>E64C8BDA-D1F5-4AC5-B295-7983BD1E82AE</v>
          </cell>
        </row>
        <row r="360">
          <cell r="U360" t="str">
            <v>E64E0860-B70D-5CD3-9D2C-637DBFB6D0A2</v>
          </cell>
        </row>
        <row r="361">
          <cell r="U361" t="str">
            <v>E652E74D-42C5-4983-B20F-35CA504B33B4</v>
          </cell>
        </row>
        <row r="362">
          <cell r="U362" t="str">
            <v>E6F63594-8863-480E-91D5-802437E002DC</v>
          </cell>
        </row>
        <row r="363">
          <cell r="U363" t="str">
            <v>E747B38E-127D-4DBF-BA42-73DDC5F32820</v>
          </cell>
        </row>
        <row r="364">
          <cell r="U364" t="str">
            <v>E77C831D-26FC-402D-A44C-57BAD86F5E82</v>
          </cell>
        </row>
        <row r="365">
          <cell r="U365" t="str">
            <v>E7C6193E-35B0-5FB3-9A8E-D44A5A89F918</v>
          </cell>
        </row>
        <row r="366">
          <cell r="U366" t="str">
            <v>E839F3F5-B9E3-4812-8B3E-6E18245882BD</v>
          </cell>
        </row>
        <row r="367">
          <cell r="U367" t="str">
            <v>E9F05F29-EFFF-40FE-B4A1-10C494148584</v>
          </cell>
        </row>
        <row r="368">
          <cell r="U368" t="str">
            <v>EAE40001-1DC0-45B5-A7E7-DB599D43DF42</v>
          </cell>
        </row>
        <row r="369">
          <cell r="U369" t="str">
            <v>EBC192CA-122B-11EF-B2C1-6B26F87ECC92</v>
          </cell>
        </row>
        <row r="370">
          <cell r="U370" t="str">
            <v>ED23835F-D4CC-493F-AF58-C2FC7667D725</v>
          </cell>
        </row>
        <row r="371">
          <cell r="U371" t="str">
            <v>ED66A510-0846-4318-92B6-502693F2AD6C</v>
          </cell>
        </row>
        <row r="372">
          <cell r="U372" t="str">
            <v>EEB64FB1-FFAD-5E69-A49D-F214D01D1C0D</v>
          </cell>
        </row>
        <row r="373">
          <cell r="U373" t="str">
            <v>eee30257-cd90-43e7-b81f-dfbcdaed9c9c</v>
          </cell>
        </row>
        <row r="374">
          <cell r="U374" t="str">
            <v>EF2B9BBC-400C-5354-BFE7-2580220EB482</v>
          </cell>
        </row>
        <row r="375">
          <cell r="U375" t="str">
            <v>F113F189-A890-4932-94E7-DB8BD58C4272</v>
          </cell>
        </row>
        <row r="376">
          <cell r="U376" t="str">
            <v>F16577B5-2858-43FB-9865-5A4C5907B693</v>
          </cell>
        </row>
        <row r="377">
          <cell r="U377" t="str">
            <v>f1ffa616-2f22-43a3-a2f4-09c1b535eb8d</v>
          </cell>
        </row>
        <row r="378">
          <cell r="U378" t="str">
            <v>f2a7caaf-e1cd-4452-8a95-7defbca0ad65</v>
          </cell>
        </row>
        <row r="379">
          <cell r="U379" t="str">
            <v>f370b98c-dd23-46db-a440-c64c8f55a8a8</v>
          </cell>
        </row>
        <row r="380">
          <cell r="U380" t="str">
            <v>f38876d5-9c5a-405a-a35a-3f9f0cc1de91</v>
          </cell>
        </row>
        <row r="381">
          <cell r="U381" t="str">
            <v>f465493e-0049-4551-97fc-17d9987de0a6</v>
          </cell>
        </row>
        <row r="382">
          <cell r="U382" t="str">
            <v>F577D7AC-F77A-4B3E-8AF7-DBC26A7D0E2B</v>
          </cell>
        </row>
        <row r="383">
          <cell r="U383" t="str">
            <v>f79ecf14-cd8c-450d-9f66-13d23881bc7b</v>
          </cell>
        </row>
        <row r="384">
          <cell r="U384" t="str">
            <v>F902F5FC-A971-4ECA-A03C-5F42C4022F39</v>
          </cell>
        </row>
        <row r="385">
          <cell r="U385" t="str">
            <v>F9EBE6C7-08EE-11EF-A061-EF8A0E4B7020</v>
          </cell>
        </row>
        <row r="386">
          <cell r="U386" t="str">
            <v>fa281869-b2d2-4939-9901-54e120be7165</v>
          </cell>
        </row>
        <row r="387">
          <cell r="U387" t="str">
            <v>FA61B0EE-149A-11EF-8B9F-49ABA14AD444</v>
          </cell>
        </row>
        <row r="388">
          <cell r="U388" t="str">
            <v>FB61F75B-5A34-3B44-9B3B-083C55453DAD</v>
          </cell>
        </row>
        <row r="389">
          <cell r="U389" t="str">
            <v>fba3be5d-949e-4a21-9261-17939789d16d</v>
          </cell>
        </row>
        <row r="390">
          <cell r="U390" t="str">
            <v>FBC234B9-0F00-11EF-9CF0-118024A86236</v>
          </cell>
        </row>
        <row r="391">
          <cell r="U391" t="str">
            <v>fc4a9edc-a289-491c-8b01-d2689ff48b64</v>
          </cell>
        </row>
        <row r="392">
          <cell r="U392" t="str">
            <v>FD5CDDC5-8DF2-EE42-B3CD-80DC2832B989</v>
          </cell>
        </row>
        <row r="393">
          <cell r="U393" t="str">
            <v>fd760ed5-0aa5-45e8-8448-983010425726</v>
          </cell>
        </row>
        <row r="394">
          <cell r="U394" t="str">
            <v>FDFEDEFD-97DE-468F-9B57-20AEB342A016</v>
          </cell>
        </row>
        <row r="395">
          <cell r="U395" t="str">
            <v>feb81f0c-9e13-4ae3-8829-3e6da7374a42</v>
          </cell>
        </row>
        <row r="396">
          <cell r="U396" t="str">
            <v>fec47f75-03d1-4103-80d6-d9da986613dc</v>
          </cell>
        </row>
        <row r="397">
          <cell r="U397" t="str">
            <v>FFA56476-C5BE-4A84-BE39-99B26E3FF1B4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390A-7A59-4B4D-A0C9-AAE22A803C18}">
  <sheetPr codeName="Hoja1">
    <tabColor theme="8" tint="0.39997558519241921"/>
  </sheetPr>
  <dimension ref="A1:P214"/>
  <sheetViews>
    <sheetView topLeftCell="A2" zoomScale="115" zoomScaleNormal="115" workbookViewId="0">
      <pane ySplit="7" topLeftCell="A16" activePane="bottomLeft" state="frozen"/>
      <selection activeCell="A2" sqref="A2"/>
      <selection pane="bottomLeft" activeCell="A21" sqref="A21:XFD21"/>
    </sheetView>
  </sheetViews>
  <sheetFormatPr baseColWidth="10" defaultColWidth="11.42578125" defaultRowHeight="15" x14ac:dyDescent="0.25"/>
  <cols>
    <col min="1" max="1" width="1.140625" style="1" customWidth="1"/>
    <col min="2" max="2" width="11.42578125" style="1"/>
    <col min="3" max="3" width="8.85546875" style="1" customWidth="1"/>
    <col min="4" max="4" width="33.85546875" style="1" customWidth="1"/>
    <col min="5" max="5" width="42.42578125" style="1" customWidth="1"/>
    <col min="6" max="6" width="18" style="1" bestFit="1" customWidth="1"/>
    <col min="7" max="7" width="9.85546875" style="1" customWidth="1"/>
    <col min="8" max="8" width="10.85546875" style="1" customWidth="1"/>
    <col min="9" max="9" width="20.140625" style="2" customWidth="1"/>
    <col min="10" max="10" width="10.85546875" style="2" hidden="1" customWidth="1"/>
    <col min="11" max="11" width="12.5703125" style="2" customWidth="1"/>
    <col min="12" max="12" width="8.85546875" style="1" customWidth="1"/>
    <col min="13" max="13" width="10.42578125" style="3" customWidth="1"/>
    <col min="14" max="14" width="11.42578125" style="2" customWidth="1"/>
    <col min="15" max="15" width="12.85546875" style="1" customWidth="1"/>
    <col min="16" max="16384" width="11.42578125" style="1"/>
  </cols>
  <sheetData>
    <row r="1" spans="2:14" ht="49.5" hidden="1" customHeight="1" x14ac:dyDescent="0.25"/>
    <row r="2" spans="2:14" ht="9" customHeight="1" thickBot="1" x14ac:dyDescent="0.3"/>
    <row r="3" spans="2:14" ht="14.45" customHeight="1" x14ac:dyDescent="0.25">
      <c r="B3" s="290" t="s">
        <v>0</v>
      </c>
      <c r="C3" s="290"/>
      <c r="D3" s="290"/>
      <c r="E3" s="290"/>
      <c r="F3" s="290"/>
      <c r="G3" s="290"/>
      <c r="H3" s="290"/>
      <c r="I3" s="290"/>
      <c r="J3" s="291"/>
      <c r="K3" s="290"/>
      <c r="L3" s="290"/>
      <c r="M3" s="290"/>
      <c r="N3" s="290"/>
    </row>
    <row r="4" spans="2:14" ht="13.5" customHeight="1" x14ac:dyDescent="0.25">
      <c r="B4" s="290"/>
      <c r="C4" s="290"/>
      <c r="D4" s="290"/>
      <c r="E4" s="290"/>
      <c r="F4" s="290"/>
      <c r="G4" s="290"/>
      <c r="H4" s="290"/>
      <c r="I4" s="290"/>
      <c r="J4" s="292"/>
      <c r="K4" s="290"/>
      <c r="L4" s="290"/>
      <c r="M4" s="290"/>
      <c r="N4" s="290"/>
    </row>
    <row r="5" spans="2:14" ht="17.100000000000001" customHeight="1" thickBot="1" x14ac:dyDescent="0.3">
      <c r="B5" s="290"/>
      <c r="C5" s="290"/>
      <c r="D5" s="290"/>
      <c r="E5" s="290"/>
      <c r="F5" s="290"/>
      <c r="G5" s="290"/>
      <c r="H5" s="290"/>
      <c r="I5" s="290"/>
      <c r="J5" s="293"/>
      <c r="K5" s="290"/>
      <c r="L5" s="290"/>
      <c r="M5" s="290"/>
      <c r="N5" s="290"/>
    </row>
    <row r="6" spans="2:14" ht="12.95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4" ht="15.75" x14ac:dyDescent="0.25">
      <c r="B7" s="288" t="s">
        <v>1</v>
      </c>
      <c r="C7" s="288"/>
      <c r="D7" s="288"/>
      <c r="E7" s="288"/>
      <c r="F7" s="288"/>
      <c r="G7" s="288"/>
      <c r="H7" s="288"/>
      <c r="I7" s="288"/>
      <c r="J7" s="289"/>
      <c r="K7" s="288"/>
      <c r="L7" s="288"/>
      <c r="M7" s="288"/>
      <c r="N7" s="288"/>
    </row>
    <row r="8" spans="2:14" ht="27.6" customHeight="1" x14ac:dyDescent="0.25">
      <c r="B8" s="5" t="s">
        <v>2</v>
      </c>
      <c r="C8" s="6" t="s">
        <v>3</v>
      </c>
      <c r="D8" s="93" t="s">
        <v>4</v>
      </c>
      <c r="E8" s="93" t="s">
        <v>5</v>
      </c>
      <c r="F8" s="93" t="s">
        <v>6</v>
      </c>
      <c r="G8" s="94" t="s">
        <v>7</v>
      </c>
      <c r="H8" s="93" t="s">
        <v>8</v>
      </c>
      <c r="I8" s="93" t="s">
        <v>9</v>
      </c>
      <c r="J8" s="93" t="s">
        <v>10</v>
      </c>
      <c r="K8" s="93" t="s">
        <v>11</v>
      </c>
      <c r="L8" s="95" t="s">
        <v>12</v>
      </c>
      <c r="M8" s="96" t="s">
        <v>13</v>
      </c>
      <c r="N8" s="93" t="s">
        <v>14</v>
      </c>
    </row>
    <row r="9" spans="2:14" x14ac:dyDescent="0.25">
      <c r="B9" s="86">
        <v>45492</v>
      </c>
      <c r="C9" s="8">
        <v>477</v>
      </c>
      <c r="D9" s="9" t="s">
        <v>15</v>
      </c>
      <c r="E9" s="9" t="s">
        <v>16</v>
      </c>
      <c r="F9" s="10">
        <v>130152</v>
      </c>
      <c r="G9" s="11"/>
      <c r="H9" s="13" t="s">
        <v>17</v>
      </c>
      <c r="I9" s="38" t="s">
        <v>18</v>
      </c>
      <c r="J9" s="14"/>
      <c r="K9" s="15" t="s">
        <v>19</v>
      </c>
      <c r="L9" s="16" t="s">
        <v>20</v>
      </c>
      <c r="M9" s="17" t="s">
        <v>21</v>
      </c>
      <c r="N9" s="82">
        <v>45508</v>
      </c>
    </row>
    <row r="10" spans="2:14" x14ac:dyDescent="0.25">
      <c r="B10" s="86">
        <v>45537</v>
      </c>
      <c r="C10" s="18">
        <v>558</v>
      </c>
      <c r="D10" s="9" t="s">
        <v>22</v>
      </c>
      <c r="E10" s="9" t="s">
        <v>23</v>
      </c>
      <c r="F10" s="10">
        <v>0</v>
      </c>
      <c r="G10" s="20">
        <v>28965.78</v>
      </c>
      <c r="H10" s="22" t="s">
        <v>24</v>
      </c>
      <c r="I10" s="38" t="s">
        <v>25</v>
      </c>
      <c r="J10" s="14"/>
      <c r="K10" s="15" t="s">
        <v>19</v>
      </c>
      <c r="L10" s="16" t="s">
        <v>20</v>
      </c>
      <c r="M10" s="17" t="s">
        <v>21</v>
      </c>
      <c r="N10" s="82">
        <v>45537</v>
      </c>
    </row>
    <row r="11" spans="2:14" x14ac:dyDescent="0.25">
      <c r="B11" s="86">
        <v>45552</v>
      </c>
      <c r="C11" s="18">
        <v>583</v>
      </c>
      <c r="D11" s="9" t="s">
        <v>22</v>
      </c>
      <c r="E11" s="9" t="s">
        <v>26</v>
      </c>
      <c r="F11" s="10">
        <v>51295.64</v>
      </c>
      <c r="G11" s="11"/>
      <c r="H11" s="22" t="s">
        <v>27</v>
      </c>
      <c r="I11" s="38">
        <v>236</v>
      </c>
      <c r="J11" s="14"/>
      <c r="K11" s="15" t="s">
        <v>19</v>
      </c>
      <c r="L11" s="16" t="s">
        <v>20</v>
      </c>
      <c r="M11" s="17" t="s">
        <v>21</v>
      </c>
      <c r="N11" s="82">
        <v>45568</v>
      </c>
    </row>
    <row r="12" spans="2:14" x14ac:dyDescent="0.25">
      <c r="B12" s="86">
        <v>45552</v>
      </c>
      <c r="C12" s="18">
        <v>584</v>
      </c>
      <c r="D12" s="9" t="s">
        <v>22</v>
      </c>
      <c r="E12" s="9" t="s">
        <v>28</v>
      </c>
      <c r="F12" s="10">
        <v>30777.38</v>
      </c>
      <c r="G12" s="11"/>
      <c r="H12" s="22" t="s">
        <v>29</v>
      </c>
      <c r="I12" s="38">
        <v>237</v>
      </c>
      <c r="J12" s="14"/>
      <c r="K12" s="15" t="s">
        <v>19</v>
      </c>
      <c r="L12" s="16" t="s">
        <v>20</v>
      </c>
      <c r="M12" s="17" t="s">
        <v>21</v>
      </c>
      <c r="N12" s="82">
        <v>45568</v>
      </c>
    </row>
    <row r="13" spans="2:14" x14ac:dyDescent="0.25">
      <c r="B13" s="86">
        <v>45567</v>
      </c>
      <c r="C13" s="18">
        <v>624</v>
      </c>
      <c r="D13" s="9" t="s">
        <v>30</v>
      </c>
      <c r="E13" s="9" t="s">
        <v>31</v>
      </c>
      <c r="F13" s="23">
        <v>9343.77</v>
      </c>
      <c r="G13" s="23"/>
      <c r="H13" s="25" t="s">
        <v>32</v>
      </c>
      <c r="I13" s="38" t="s">
        <v>33</v>
      </c>
      <c r="J13" s="14"/>
      <c r="K13" s="15" t="s">
        <v>34</v>
      </c>
      <c r="L13" s="16" t="s">
        <v>21</v>
      </c>
      <c r="M13" s="17" t="s">
        <v>21</v>
      </c>
      <c r="N13" s="83" t="s">
        <v>35</v>
      </c>
    </row>
    <row r="14" spans="2:14" x14ac:dyDescent="0.25">
      <c r="B14" s="86">
        <v>45574</v>
      </c>
      <c r="C14" s="18">
        <v>646</v>
      </c>
      <c r="D14" s="9" t="s">
        <v>36</v>
      </c>
      <c r="E14" s="9" t="s">
        <v>37</v>
      </c>
      <c r="F14" s="27">
        <f>293920.31-146960.16</f>
        <v>146960.15</v>
      </c>
      <c r="G14" s="27"/>
      <c r="H14" s="29" t="s">
        <v>38</v>
      </c>
      <c r="I14" s="38" t="s">
        <v>39</v>
      </c>
      <c r="J14" s="14"/>
      <c r="K14" s="15" t="s">
        <v>19</v>
      </c>
      <c r="L14" s="16" t="s">
        <v>20</v>
      </c>
      <c r="M14" s="17" t="s">
        <v>21</v>
      </c>
      <c r="N14" s="82" t="s">
        <v>40</v>
      </c>
    </row>
    <row r="15" spans="2:14" x14ac:dyDescent="0.25">
      <c r="B15" s="86">
        <v>45574</v>
      </c>
      <c r="C15" s="18">
        <v>648</v>
      </c>
      <c r="D15" s="9" t="s">
        <v>41</v>
      </c>
      <c r="E15" s="9" t="s">
        <v>42</v>
      </c>
      <c r="F15" s="23">
        <v>850</v>
      </c>
      <c r="G15" s="9"/>
      <c r="H15" s="14" t="s">
        <v>43</v>
      </c>
      <c r="I15" s="38" t="s">
        <v>44</v>
      </c>
      <c r="J15" s="14"/>
      <c r="K15" s="15" t="s">
        <v>19</v>
      </c>
      <c r="L15" s="16" t="s">
        <v>20</v>
      </c>
      <c r="M15" s="17" t="s">
        <v>21</v>
      </c>
      <c r="N15" s="82">
        <v>45580</v>
      </c>
    </row>
    <row r="16" spans="2:14" x14ac:dyDescent="0.25">
      <c r="B16" s="86">
        <v>45575</v>
      </c>
      <c r="C16" s="18">
        <v>666</v>
      </c>
      <c r="D16" s="9" t="s">
        <v>45</v>
      </c>
      <c r="E16" s="9" t="s">
        <v>46</v>
      </c>
      <c r="F16" s="27">
        <f>313200-100000</f>
        <v>213200</v>
      </c>
      <c r="G16" s="27"/>
      <c r="H16" s="32" t="s">
        <v>47</v>
      </c>
      <c r="I16" s="38" t="s">
        <v>48</v>
      </c>
      <c r="J16" s="14"/>
      <c r="K16" s="15" t="s">
        <v>19</v>
      </c>
      <c r="L16" s="16" t="s">
        <v>49</v>
      </c>
      <c r="M16" s="17">
        <v>45674</v>
      </c>
      <c r="N16" s="26">
        <v>45574</v>
      </c>
    </row>
    <row r="17" spans="2:14" x14ac:dyDescent="0.25">
      <c r="B17" s="86">
        <v>45575</v>
      </c>
      <c r="C17" s="18">
        <v>669</v>
      </c>
      <c r="D17" s="33" t="s">
        <v>50</v>
      </c>
      <c r="E17" s="33" t="s">
        <v>51</v>
      </c>
      <c r="F17" s="34">
        <v>159500</v>
      </c>
      <c r="G17" s="35"/>
      <c r="H17" s="37" t="s">
        <v>52</v>
      </c>
      <c r="I17" s="38" t="s">
        <v>20</v>
      </c>
      <c r="J17" s="38"/>
      <c r="K17" s="39" t="s">
        <v>34</v>
      </c>
      <c r="L17" s="40" t="s">
        <v>21</v>
      </c>
      <c r="M17" s="17" t="s">
        <v>21</v>
      </c>
      <c r="N17" s="82" t="s">
        <v>40</v>
      </c>
    </row>
    <row r="18" spans="2:14" x14ac:dyDescent="0.25">
      <c r="B18" s="86">
        <v>45581</v>
      </c>
      <c r="C18" s="18">
        <v>674</v>
      </c>
      <c r="D18" s="31" t="s">
        <v>53</v>
      </c>
      <c r="E18" s="31" t="s">
        <v>54</v>
      </c>
      <c r="F18" s="27">
        <v>31900</v>
      </c>
      <c r="G18" s="31"/>
      <c r="H18" s="31" t="s">
        <v>55</v>
      </c>
      <c r="I18" s="38">
        <v>662</v>
      </c>
      <c r="J18" s="14"/>
      <c r="K18" s="15" t="s">
        <v>19</v>
      </c>
      <c r="L18" s="38" t="s">
        <v>20</v>
      </c>
      <c r="M18" s="17" t="s">
        <v>21</v>
      </c>
      <c r="N18" s="82" t="s">
        <v>40</v>
      </c>
    </row>
    <row r="19" spans="2:14" x14ac:dyDescent="0.25">
      <c r="B19" s="86">
        <v>45585</v>
      </c>
      <c r="C19" s="18">
        <v>679</v>
      </c>
      <c r="D19" s="31" t="s">
        <v>56</v>
      </c>
      <c r="E19" s="31" t="s">
        <v>57</v>
      </c>
      <c r="F19" s="42">
        <v>393590.72</v>
      </c>
      <c r="G19" s="28"/>
      <c r="H19" s="28"/>
      <c r="I19" s="38" t="s">
        <v>58</v>
      </c>
      <c r="J19" s="14"/>
      <c r="K19" s="15" t="s">
        <v>19</v>
      </c>
      <c r="L19" s="14" t="s">
        <v>59</v>
      </c>
      <c r="M19" s="17">
        <v>45674</v>
      </c>
      <c r="N19" s="26" t="s">
        <v>40</v>
      </c>
    </row>
    <row r="20" spans="2:14" x14ac:dyDescent="0.25">
      <c r="B20" s="86">
        <v>45585</v>
      </c>
      <c r="C20" s="18">
        <v>680</v>
      </c>
      <c r="D20" s="31" t="s">
        <v>60</v>
      </c>
      <c r="E20" s="31" t="s">
        <v>61</v>
      </c>
      <c r="F20" s="42">
        <v>6380</v>
      </c>
      <c r="G20" s="28"/>
      <c r="H20" s="28"/>
      <c r="I20" s="38" t="s">
        <v>62</v>
      </c>
      <c r="J20" s="14"/>
      <c r="K20" s="15" t="s">
        <v>19</v>
      </c>
      <c r="L20" s="31" t="s">
        <v>59</v>
      </c>
      <c r="M20" s="17">
        <v>45674</v>
      </c>
      <c r="N20" s="26" t="s">
        <v>40</v>
      </c>
    </row>
    <row r="21" spans="2:14" x14ac:dyDescent="0.25">
      <c r="B21" s="103">
        <v>45585</v>
      </c>
      <c r="C21" s="104">
        <v>684</v>
      </c>
      <c r="D21" s="105" t="s">
        <v>63</v>
      </c>
      <c r="E21" s="105" t="s">
        <v>64</v>
      </c>
      <c r="F21" s="106">
        <v>27325.3</v>
      </c>
      <c r="G21" s="106"/>
      <c r="H21" s="107" t="s">
        <v>65</v>
      </c>
      <c r="I21" s="108" t="s">
        <v>20</v>
      </c>
      <c r="J21" s="109"/>
      <c r="K21" s="110" t="s">
        <v>34</v>
      </c>
      <c r="L21" s="111" t="s">
        <v>21</v>
      </c>
      <c r="M21" s="112" t="s">
        <v>66</v>
      </c>
      <c r="N21" s="113">
        <v>45606</v>
      </c>
    </row>
    <row r="22" spans="2:14" x14ac:dyDescent="0.25">
      <c r="B22" s="86">
        <v>45585</v>
      </c>
      <c r="C22" s="18">
        <v>685</v>
      </c>
      <c r="D22" s="9" t="s">
        <v>67</v>
      </c>
      <c r="E22" s="9" t="s">
        <v>68</v>
      </c>
      <c r="F22" s="27">
        <v>60320</v>
      </c>
      <c r="G22" s="27"/>
      <c r="H22" s="29" t="s">
        <v>69</v>
      </c>
      <c r="I22" s="38">
        <v>23595</v>
      </c>
      <c r="J22" s="14" t="s">
        <v>70</v>
      </c>
      <c r="K22" s="15" t="s">
        <v>34</v>
      </c>
      <c r="L22" s="16" t="s">
        <v>21</v>
      </c>
      <c r="M22" s="17">
        <v>45674</v>
      </c>
      <c r="N22" s="26">
        <v>45580</v>
      </c>
    </row>
    <row r="23" spans="2:14" x14ac:dyDescent="0.25">
      <c r="B23" s="86">
        <v>45585</v>
      </c>
      <c r="C23" s="18">
        <v>687</v>
      </c>
      <c r="D23" s="9" t="s">
        <v>22</v>
      </c>
      <c r="E23" s="9" t="s">
        <v>71</v>
      </c>
      <c r="F23" s="27">
        <v>507688.57628999994</v>
      </c>
      <c r="G23" s="27"/>
      <c r="H23" s="29" t="s">
        <v>72</v>
      </c>
      <c r="I23" s="38" t="s">
        <v>73</v>
      </c>
      <c r="J23" s="14"/>
      <c r="K23" s="15" t="s">
        <v>19</v>
      </c>
      <c r="L23" s="16" t="s">
        <v>20</v>
      </c>
      <c r="M23" s="17" t="s">
        <v>21</v>
      </c>
      <c r="N23" s="82">
        <v>45592</v>
      </c>
    </row>
    <row r="24" spans="2:14" x14ac:dyDescent="0.25">
      <c r="B24" s="86">
        <v>45585</v>
      </c>
      <c r="C24" s="18">
        <v>689</v>
      </c>
      <c r="D24" s="9" t="s">
        <v>74</v>
      </c>
      <c r="E24" s="9" t="s">
        <v>75</v>
      </c>
      <c r="F24" s="27">
        <v>189038.06</v>
      </c>
      <c r="G24" s="27"/>
      <c r="H24" s="29" t="s">
        <v>76</v>
      </c>
      <c r="I24" s="38" t="s">
        <v>77</v>
      </c>
      <c r="J24" s="14"/>
      <c r="K24" s="15" t="s">
        <v>19</v>
      </c>
      <c r="L24" s="16" t="s">
        <v>20</v>
      </c>
      <c r="M24" s="17" t="s">
        <v>21</v>
      </c>
      <c r="N24" s="82">
        <v>45595</v>
      </c>
    </row>
    <row r="25" spans="2:14" x14ac:dyDescent="0.25">
      <c r="B25" s="86">
        <v>45601</v>
      </c>
      <c r="C25" s="8">
        <v>707</v>
      </c>
      <c r="D25" s="31" t="s">
        <v>67</v>
      </c>
      <c r="E25" s="43" t="s">
        <v>78</v>
      </c>
      <c r="F25" s="42">
        <v>60320</v>
      </c>
      <c r="G25" s="28"/>
      <c r="H25" s="28" t="s">
        <v>79</v>
      </c>
      <c r="I25" s="38">
        <v>23596</v>
      </c>
      <c r="J25" s="38" t="s">
        <v>80</v>
      </c>
      <c r="K25" s="15" t="s">
        <v>34</v>
      </c>
      <c r="L25" s="16" t="s">
        <v>21</v>
      </c>
      <c r="M25" s="17">
        <v>45674</v>
      </c>
      <c r="N25" s="26">
        <v>45595</v>
      </c>
    </row>
    <row r="26" spans="2:14" x14ac:dyDescent="0.25">
      <c r="B26" s="86">
        <v>45603</v>
      </c>
      <c r="C26" s="8">
        <v>713</v>
      </c>
      <c r="D26" s="31" t="s">
        <v>81</v>
      </c>
      <c r="E26" s="43" t="s">
        <v>82</v>
      </c>
      <c r="F26" s="27">
        <f>35500*1.16-5800</f>
        <v>35380</v>
      </c>
      <c r="G26" s="31"/>
      <c r="H26" s="31"/>
      <c r="I26" s="38" t="s">
        <v>83</v>
      </c>
      <c r="J26" s="38"/>
      <c r="K26" s="15" t="s">
        <v>19</v>
      </c>
      <c r="L26" s="16" t="s">
        <v>20</v>
      </c>
      <c r="M26" s="17" t="s">
        <v>21</v>
      </c>
      <c r="N26" s="82" t="s">
        <v>35</v>
      </c>
    </row>
    <row r="27" spans="2:14" x14ac:dyDescent="0.25">
      <c r="B27" s="86">
        <v>45607</v>
      </c>
      <c r="C27" s="8">
        <v>722</v>
      </c>
      <c r="D27" s="31" t="s">
        <v>84</v>
      </c>
      <c r="E27" s="43" t="s">
        <v>85</v>
      </c>
      <c r="F27" s="27">
        <v>4016.25</v>
      </c>
      <c r="G27" s="31"/>
      <c r="H27" s="31" t="s">
        <v>86</v>
      </c>
      <c r="I27" s="38" t="s">
        <v>20</v>
      </c>
      <c r="J27" s="38"/>
      <c r="K27" s="15" t="s">
        <v>34</v>
      </c>
      <c r="L27" s="16" t="s">
        <v>21</v>
      </c>
      <c r="M27" s="17" t="s">
        <v>21</v>
      </c>
      <c r="N27" s="82" t="s">
        <v>35</v>
      </c>
    </row>
    <row r="28" spans="2:14" x14ac:dyDescent="0.25">
      <c r="B28" s="86">
        <v>45610</v>
      </c>
      <c r="C28" s="8">
        <v>734</v>
      </c>
      <c r="D28" s="31" t="s">
        <v>87</v>
      </c>
      <c r="E28" s="43" t="s">
        <v>88</v>
      </c>
      <c r="F28" s="27">
        <v>23878.15</v>
      </c>
      <c r="G28" s="31"/>
      <c r="H28" s="31"/>
      <c r="I28" s="38" t="s">
        <v>20</v>
      </c>
      <c r="J28" s="14"/>
      <c r="K28" s="15" t="s">
        <v>34</v>
      </c>
      <c r="L28" s="16" t="s">
        <v>21</v>
      </c>
      <c r="M28" s="17" t="s">
        <v>21</v>
      </c>
      <c r="N28" s="82" t="s">
        <v>35</v>
      </c>
    </row>
    <row r="29" spans="2:14" x14ac:dyDescent="0.25">
      <c r="B29" s="86">
        <v>45611</v>
      </c>
      <c r="C29" s="8">
        <v>740</v>
      </c>
      <c r="D29" s="31" t="s">
        <v>89</v>
      </c>
      <c r="E29" s="31" t="s">
        <v>90</v>
      </c>
      <c r="F29" s="27">
        <v>17339.68</v>
      </c>
      <c r="G29" s="31"/>
      <c r="H29" s="31" t="s">
        <v>91</v>
      </c>
      <c r="I29" s="38" t="s">
        <v>92</v>
      </c>
      <c r="J29" s="38"/>
      <c r="K29" s="39" t="s">
        <v>19</v>
      </c>
      <c r="L29" s="38" t="s">
        <v>93</v>
      </c>
      <c r="M29" s="46">
        <v>45663</v>
      </c>
      <c r="N29" s="26" t="s">
        <v>94</v>
      </c>
    </row>
    <row r="30" spans="2:14" x14ac:dyDescent="0.25">
      <c r="B30" s="86">
        <v>45615</v>
      </c>
      <c r="C30" s="8">
        <v>741</v>
      </c>
      <c r="D30" s="31" t="s">
        <v>95</v>
      </c>
      <c r="E30" s="31" t="s">
        <v>96</v>
      </c>
      <c r="F30" s="42">
        <f>41492.37-17879.65</f>
        <v>23612.720000000001</v>
      </c>
      <c r="G30" s="28"/>
      <c r="H30" s="28"/>
      <c r="I30" s="38" t="s">
        <v>97</v>
      </c>
      <c r="J30" s="38"/>
      <c r="K30" s="39" t="s">
        <v>19</v>
      </c>
      <c r="L30" s="38" t="s">
        <v>20</v>
      </c>
      <c r="M30" s="46" t="s">
        <v>21</v>
      </c>
      <c r="N30" s="84" t="s">
        <v>94</v>
      </c>
    </row>
    <row r="31" spans="2:14" x14ac:dyDescent="0.25">
      <c r="B31" s="86">
        <v>45617</v>
      </c>
      <c r="C31" s="8">
        <v>744</v>
      </c>
      <c r="D31" s="31" t="s">
        <v>87</v>
      </c>
      <c r="E31" s="31" t="s">
        <v>98</v>
      </c>
      <c r="F31" s="42">
        <v>26891</v>
      </c>
      <c r="G31" s="28"/>
      <c r="H31" s="28"/>
      <c r="I31" s="38" t="s">
        <v>99</v>
      </c>
      <c r="J31" s="14"/>
      <c r="K31" s="15" t="s">
        <v>34</v>
      </c>
      <c r="L31" s="16" t="s">
        <v>21</v>
      </c>
      <c r="M31" s="17" t="s">
        <v>21</v>
      </c>
      <c r="N31" s="82" t="s">
        <v>35</v>
      </c>
    </row>
    <row r="32" spans="2:14" x14ac:dyDescent="0.25">
      <c r="B32" s="86">
        <v>45623</v>
      </c>
      <c r="C32" s="8">
        <v>755</v>
      </c>
      <c r="D32" s="31" t="s">
        <v>100</v>
      </c>
      <c r="E32" s="31" t="s">
        <v>101</v>
      </c>
      <c r="F32" s="42">
        <v>24220.799999999999</v>
      </c>
      <c r="G32" s="28"/>
      <c r="H32" s="28" t="s">
        <v>102</v>
      </c>
      <c r="I32" s="38" t="s">
        <v>103</v>
      </c>
      <c r="J32" s="38" t="s">
        <v>104</v>
      </c>
      <c r="K32" s="39" t="s">
        <v>19</v>
      </c>
      <c r="L32" s="40" t="s">
        <v>20</v>
      </c>
      <c r="M32" s="17" t="s">
        <v>21</v>
      </c>
      <c r="N32" s="82" t="s">
        <v>40</v>
      </c>
    </row>
    <row r="33" spans="2:14" x14ac:dyDescent="0.25">
      <c r="B33" s="86">
        <v>45623</v>
      </c>
      <c r="C33" s="8">
        <v>755</v>
      </c>
      <c r="D33" s="31" t="s">
        <v>100</v>
      </c>
      <c r="E33" s="31" t="s">
        <v>105</v>
      </c>
      <c r="F33" s="42">
        <v>4059.07</v>
      </c>
      <c r="G33" s="28"/>
      <c r="H33" s="28" t="s">
        <v>106</v>
      </c>
      <c r="I33" s="38" t="s">
        <v>107</v>
      </c>
      <c r="J33" s="38"/>
      <c r="K33" s="39" t="s">
        <v>19</v>
      </c>
      <c r="L33" s="40" t="s">
        <v>20</v>
      </c>
      <c r="M33" s="17" t="s">
        <v>21</v>
      </c>
      <c r="N33" s="82" t="s">
        <v>40</v>
      </c>
    </row>
    <row r="34" spans="2:14" x14ac:dyDescent="0.25">
      <c r="B34" s="86">
        <v>45623</v>
      </c>
      <c r="C34" s="8">
        <v>755</v>
      </c>
      <c r="D34" s="31" t="s">
        <v>100</v>
      </c>
      <c r="E34" s="31" t="s">
        <v>108</v>
      </c>
      <c r="F34" s="42">
        <v>18077.349999999999</v>
      </c>
      <c r="G34" s="28"/>
      <c r="H34" s="28" t="s">
        <v>109</v>
      </c>
      <c r="I34" s="38" t="s">
        <v>110</v>
      </c>
      <c r="J34" s="38"/>
      <c r="K34" s="39" t="s">
        <v>19</v>
      </c>
      <c r="L34" s="40" t="s">
        <v>20</v>
      </c>
      <c r="M34" s="17" t="s">
        <v>21</v>
      </c>
      <c r="N34" s="26" t="s">
        <v>40</v>
      </c>
    </row>
    <row r="35" spans="2:14" x14ac:dyDescent="0.25">
      <c r="B35" s="86">
        <v>45623</v>
      </c>
      <c r="C35" s="8">
        <v>755</v>
      </c>
      <c r="D35" s="31" t="s">
        <v>100</v>
      </c>
      <c r="E35" s="31" t="s">
        <v>111</v>
      </c>
      <c r="F35" s="42">
        <v>43155.05</v>
      </c>
      <c r="G35" s="28"/>
      <c r="H35" s="28" t="s">
        <v>112</v>
      </c>
      <c r="I35" s="38" t="s">
        <v>113</v>
      </c>
      <c r="J35" s="38"/>
      <c r="K35" s="39" t="s">
        <v>19</v>
      </c>
      <c r="L35" s="40" t="s">
        <v>20</v>
      </c>
      <c r="M35" s="17" t="s">
        <v>21</v>
      </c>
      <c r="N35" s="26" t="s">
        <v>40</v>
      </c>
    </row>
    <row r="36" spans="2:14" x14ac:dyDescent="0.25">
      <c r="B36" s="86">
        <v>45623</v>
      </c>
      <c r="C36" s="8">
        <v>755</v>
      </c>
      <c r="D36" s="31" t="s">
        <v>100</v>
      </c>
      <c r="E36" s="31" t="s">
        <v>114</v>
      </c>
      <c r="F36" s="42">
        <v>26534.93</v>
      </c>
      <c r="G36" s="28"/>
      <c r="H36" s="28" t="s">
        <v>115</v>
      </c>
      <c r="I36" s="38" t="s">
        <v>116</v>
      </c>
      <c r="J36" s="38"/>
      <c r="K36" s="39" t="s">
        <v>19</v>
      </c>
      <c r="L36" s="40" t="s">
        <v>20</v>
      </c>
      <c r="M36" s="17" t="s">
        <v>21</v>
      </c>
      <c r="N36" s="26" t="s">
        <v>40</v>
      </c>
    </row>
    <row r="37" spans="2:14" x14ac:dyDescent="0.25">
      <c r="B37" s="86">
        <v>45623</v>
      </c>
      <c r="C37" s="8">
        <v>755</v>
      </c>
      <c r="D37" s="31" t="s">
        <v>100</v>
      </c>
      <c r="E37" s="31" t="s">
        <v>117</v>
      </c>
      <c r="F37" s="42">
        <v>3768.55</v>
      </c>
      <c r="G37" s="28"/>
      <c r="H37" s="28" t="s">
        <v>118</v>
      </c>
      <c r="I37" s="38" t="s">
        <v>119</v>
      </c>
      <c r="J37" s="38" t="s">
        <v>120</v>
      </c>
      <c r="K37" s="39" t="s">
        <v>19</v>
      </c>
      <c r="L37" s="40" t="s">
        <v>20</v>
      </c>
      <c r="M37" s="17" t="s">
        <v>21</v>
      </c>
      <c r="N37" s="26" t="s">
        <v>40</v>
      </c>
    </row>
    <row r="38" spans="2:14" x14ac:dyDescent="0.25">
      <c r="B38" s="86">
        <v>45623</v>
      </c>
      <c r="C38" s="8">
        <v>756</v>
      </c>
      <c r="D38" s="31" t="s">
        <v>121</v>
      </c>
      <c r="E38" s="31" t="s">
        <v>122</v>
      </c>
      <c r="F38" s="42">
        <v>3865.66</v>
      </c>
      <c r="G38" s="28"/>
      <c r="H38" s="28" t="s">
        <v>123</v>
      </c>
      <c r="I38" s="38" t="s">
        <v>124</v>
      </c>
      <c r="J38" s="38"/>
      <c r="K38" s="39" t="s">
        <v>19</v>
      </c>
      <c r="L38" s="38" t="s">
        <v>125</v>
      </c>
      <c r="M38" s="46">
        <v>45663</v>
      </c>
      <c r="N38" s="26">
        <v>45624</v>
      </c>
    </row>
    <row r="39" spans="2:14" x14ac:dyDescent="0.25">
      <c r="B39" s="86">
        <v>45623</v>
      </c>
      <c r="C39" s="8">
        <v>758</v>
      </c>
      <c r="D39" s="31" t="s">
        <v>89</v>
      </c>
      <c r="E39" s="31" t="s">
        <v>126</v>
      </c>
      <c r="F39" s="27">
        <v>1375.36</v>
      </c>
      <c r="G39" s="31"/>
      <c r="H39" s="31" t="s">
        <v>127</v>
      </c>
      <c r="I39" s="38" t="s">
        <v>128</v>
      </c>
      <c r="J39" s="38" t="s">
        <v>129</v>
      </c>
      <c r="K39" s="39" t="s">
        <v>19</v>
      </c>
      <c r="L39" s="38" t="s">
        <v>130</v>
      </c>
      <c r="M39" s="46">
        <v>45663</v>
      </c>
      <c r="N39" s="26">
        <v>45617</v>
      </c>
    </row>
    <row r="40" spans="2:14" x14ac:dyDescent="0.25">
      <c r="B40" s="86">
        <v>45623</v>
      </c>
      <c r="C40" s="8">
        <v>758</v>
      </c>
      <c r="D40" s="50" t="s">
        <v>89</v>
      </c>
      <c r="E40" s="50" t="s">
        <v>126</v>
      </c>
      <c r="F40" s="34">
        <v>1375.35</v>
      </c>
      <c r="G40" s="50"/>
      <c r="H40" s="50" t="s">
        <v>131</v>
      </c>
      <c r="I40" s="38" t="s">
        <v>132</v>
      </c>
      <c r="J40" s="38" t="s">
        <v>133</v>
      </c>
      <c r="K40" s="39" t="s">
        <v>19</v>
      </c>
      <c r="L40" s="38" t="s">
        <v>134</v>
      </c>
      <c r="M40" s="46">
        <v>45663</v>
      </c>
      <c r="N40" s="26">
        <v>45618</v>
      </c>
    </row>
    <row r="41" spans="2:14" x14ac:dyDescent="0.25">
      <c r="B41" s="86">
        <v>45623</v>
      </c>
      <c r="C41" s="8">
        <v>759</v>
      </c>
      <c r="D41" s="31" t="s">
        <v>135</v>
      </c>
      <c r="E41" s="31" t="s">
        <v>136</v>
      </c>
      <c r="F41" s="51">
        <v>4435.6499999999996</v>
      </c>
      <c r="G41" s="31"/>
      <c r="H41" s="31" t="s">
        <v>137</v>
      </c>
      <c r="I41" s="38" t="s">
        <v>138</v>
      </c>
      <c r="J41" s="32"/>
      <c r="K41" s="15" t="s">
        <v>19</v>
      </c>
      <c r="L41" s="38" t="s">
        <v>20</v>
      </c>
      <c r="M41" s="17" t="s">
        <v>21</v>
      </c>
      <c r="N41" s="26">
        <v>45611</v>
      </c>
    </row>
    <row r="42" spans="2:14" x14ac:dyDescent="0.25">
      <c r="B42" s="86">
        <v>45623</v>
      </c>
      <c r="C42" s="8">
        <v>759</v>
      </c>
      <c r="D42" s="31" t="s">
        <v>135</v>
      </c>
      <c r="E42" s="31" t="s">
        <v>139</v>
      </c>
      <c r="F42" s="51">
        <v>7772</v>
      </c>
      <c r="G42" s="31"/>
      <c r="H42" s="31" t="s">
        <v>140</v>
      </c>
      <c r="I42" s="38" t="s">
        <v>141</v>
      </c>
      <c r="J42" s="14"/>
      <c r="K42" s="15" t="s">
        <v>19</v>
      </c>
      <c r="L42" s="38" t="s">
        <v>20</v>
      </c>
      <c r="M42" s="17" t="s">
        <v>21</v>
      </c>
      <c r="N42" s="26">
        <v>45618</v>
      </c>
    </row>
    <row r="43" spans="2:14" x14ac:dyDescent="0.25">
      <c r="B43" s="86">
        <v>45623</v>
      </c>
      <c r="C43" s="8">
        <v>759</v>
      </c>
      <c r="D43" s="31" t="s">
        <v>135</v>
      </c>
      <c r="E43" s="31" t="s">
        <v>142</v>
      </c>
      <c r="F43" s="51">
        <v>1329.99</v>
      </c>
      <c r="G43" s="31"/>
      <c r="H43" s="31"/>
      <c r="I43" s="38" t="s">
        <v>143</v>
      </c>
      <c r="J43" s="30"/>
      <c r="K43" s="15" t="s">
        <v>19</v>
      </c>
      <c r="L43" s="38" t="s">
        <v>20</v>
      </c>
      <c r="M43" s="17" t="s">
        <v>21</v>
      </c>
      <c r="N43" s="26">
        <v>45620</v>
      </c>
    </row>
    <row r="44" spans="2:14" x14ac:dyDescent="0.25">
      <c r="B44" s="86">
        <v>45623</v>
      </c>
      <c r="C44" s="8">
        <v>759</v>
      </c>
      <c r="D44" s="31" t="s">
        <v>135</v>
      </c>
      <c r="E44" s="31" t="s">
        <v>144</v>
      </c>
      <c r="F44" s="51">
        <v>2195.3000000000002</v>
      </c>
      <c r="G44" s="31"/>
      <c r="H44" s="31" t="s">
        <v>145</v>
      </c>
      <c r="I44" s="38" t="s">
        <v>146</v>
      </c>
      <c r="J44" s="14" t="s">
        <v>147</v>
      </c>
      <c r="K44" s="15" t="s">
        <v>19</v>
      </c>
      <c r="L44" s="38" t="s">
        <v>20</v>
      </c>
      <c r="M44" s="17" t="s">
        <v>21</v>
      </c>
      <c r="N44" s="26">
        <v>45621</v>
      </c>
    </row>
    <row r="45" spans="2:14" x14ac:dyDescent="0.25">
      <c r="B45" s="86">
        <v>45623</v>
      </c>
      <c r="C45" s="8">
        <v>759</v>
      </c>
      <c r="D45" s="31" t="s">
        <v>135</v>
      </c>
      <c r="E45" s="31" t="s">
        <v>148</v>
      </c>
      <c r="F45" s="51">
        <v>1926.76</v>
      </c>
      <c r="G45" s="31"/>
      <c r="H45" s="31" t="s">
        <v>149</v>
      </c>
      <c r="I45" s="38" t="s">
        <v>150</v>
      </c>
      <c r="J45" s="14" t="s">
        <v>151</v>
      </c>
      <c r="K45" s="15" t="s">
        <v>19</v>
      </c>
      <c r="L45" s="38" t="s">
        <v>20</v>
      </c>
      <c r="M45" s="17" t="s">
        <v>21</v>
      </c>
      <c r="N45" s="26">
        <v>45623</v>
      </c>
    </row>
    <row r="46" spans="2:14" x14ac:dyDescent="0.25">
      <c r="B46" s="86">
        <v>45623</v>
      </c>
      <c r="C46" s="8">
        <v>760</v>
      </c>
      <c r="D46" s="31" t="s">
        <v>135</v>
      </c>
      <c r="E46" s="31" t="s">
        <v>152</v>
      </c>
      <c r="F46" s="51">
        <v>309.63</v>
      </c>
      <c r="G46" s="31"/>
      <c r="H46" s="31"/>
      <c r="I46" s="38" t="s">
        <v>153</v>
      </c>
      <c r="J46" s="14" t="s">
        <v>154</v>
      </c>
      <c r="K46" s="15" t="s">
        <v>19</v>
      </c>
      <c r="L46" s="16" t="s">
        <v>20</v>
      </c>
      <c r="M46" s="17" t="s">
        <v>21</v>
      </c>
      <c r="N46" s="26">
        <v>45626</v>
      </c>
    </row>
    <row r="47" spans="2:14" x14ac:dyDescent="0.25">
      <c r="B47" s="86">
        <v>45623</v>
      </c>
      <c r="C47" s="8">
        <v>760</v>
      </c>
      <c r="D47" s="31" t="s">
        <v>135</v>
      </c>
      <c r="E47" s="31" t="s">
        <v>155</v>
      </c>
      <c r="F47" s="51">
        <v>16008</v>
      </c>
      <c r="G47" s="31"/>
      <c r="H47" s="31" t="s">
        <v>156</v>
      </c>
      <c r="I47" s="38" t="s">
        <v>157</v>
      </c>
      <c r="J47" s="14"/>
      <c r="K47" s="15" t="s">
        <v>19</v>
      </c>
      <c r="L47" s="14" t="s">
        <v>20</v>
      </c>
      <c r="M47" s="17" t="s">
        <v>21</v>
      </c>
      <c r="N47" s="26">
        <v>45626</v>
      </c>
    </row>
    <row r="48" spans="2:14" x14ac:dyDescent="0.25">
      <c r="B48" s="86">
        <v>45623</v>
      </c>
      <c r="C48" s="8">
        <v>760</v>
      </c>
      <c r="D48" s="31" t="s">
        <v>135</v>
      </c>
      <c r="E48" s="31" t="s">
        <v>158</v>
      </c>
      <c r="F48" s="51">
        <v>7121.47</v>
      </c>
      <c r="G48" s="31"/>
      <c r="H48" s="31" t="s">
        <v>159</v>
      </c>
      <c r="I48" s="38" t="s">
        <v>160</v>
      </c>
      <c r="J48" s="14"/>
      <c r="K48" s="15" t="s">
        <v>19</v>
      </c>
      <c r="L48" s="14" t="s">
        <v>20</v>
      </c>
      <c r="M48" s="17" t="s">
        <v>21</v>
      </c>
      <c r="N48" s="26">
        <v>45626</v>
      </c>
    </row>
    <row r="49" spans="2:14" x14ac:dyDescent="0.25">
      <c r="B49" s="86">
        <v>45623</v>
      </c>
      <c r="C49" s="8">
        <v>760</v>
      </c>
      <c r="D49" s="31" t="s">
        <v>135</v>
      </c>
      <c r="E49" s="31" t="s">
        <v>161</v>
      </c>
      <c r="F49" s="51">
        <v>18631.64</v>
      </c>
      <c r="G49" s="31"/>
      <c r="H49" s="31" t="s">
        <v>162</v>
      </c>
      <c r="I49" s="38" t="s">
        <v>163</v>
      </c>
      <c r="J49" s="14" t="s">
        <v>164</v>
      </c>
      <c r="K49" s="15" t="s">
        <v>19</v>
      </c>
      <c r="L49" s="14" t="s">
        <v>20</v>
      </c>
      <c r="M49" s="17" t="s">
        <v>21</v>
      </c>
      <c r="N49" s="26">
        <v>45627</v>
      </c>
    </row>
    <row r="50" spans="2:14" x14ac:dyDescent="0.25">
      <c r="B50" s="86">
        <v>45623</v>
      </c>
      <c r="C50" s="8">
        <v>760</v>
      </c>
      <c r="D50" s="31" t="s">
        <v>135</v>
      </c>
      <c r="E50" s="31" t="s">
        <v>161</v>
      </c>
      <c r="F50" s="51">
        <v>14126.13</v>
      </c>
      <c r="G50" s="31"/>
      <c r="H50" s="31" t="s">
        <v>165</v>
      </c>
      <c r="I50" s="38" t="s">
        <v>166</v>
      </c>
      <c r="J50" s="14" t="s">
        <v>167</v>
      </c>
      <c r="K50" s="15" t="s">
        <v>19</v>
      </c>
      <c r="L50" s="14" t="s">
        <v>20</v>
      </c>
      <c r="M50" s="17" t="s">
        <v>21</v>
      </c>
      <c r="N50" s="26">
        <v>45627</v>
      </c>
    </row>
    <row r="51" spans="2:14" x14ac:dyDescent="0.25">
      <c r="B51" s="86">
        <v>45624</v>
      </c>
      <c r="C51" s="8">
        <v>763</v>
      </c>
      <c r="D51" s="31" t="s">
        <v>74</v>
      </c>
      <c r="E51" s="71" t="s">
        <v>168</v>
      </c>
      <c r="F51" s="27">
        <v>38225.89</v>
      </c>
      <c r="G51" s="31"/>
      <c r="H51" s="31" t="s">
        <v>169</v>
      </c>
      <c r="I51" s="38">
        <v>25</v>
      </c>
      <c r="J51" s="14" t="s">
        <v>170</v>
      </c>
      <c r="K51" s="15" t="s">
        <v>19</v>
      </c>
      <c r="L51" s="14" t="s">
        <v>20</v>
      </c>
      <c r="M51" s="17" t="s">
        <v>21</v>
      </c>
      <c r="N51" s="26">
        <v>45620</v>
      </c>
    </row>
    <row r="52" spans="2:14" x14ac:dyDescent="0.25">
      <c r="B52" s="86">
        <v>45624</v>
      </c>
      <c r="C52" s="8">
        <v>764</v>
      </c>
      <c r="D52" s="31" t="s">
        <v>171</v>
      </c>
      <c r="E52" s="31" t="s">
        <v>172</v>
      </c>
      <c r="F52" s="27">
        <v>37700</v>
      </c>
      <c r="G52" s="31"/>
      <c r="H52" s="31" t="s">
        <v>173</v>
      </c>
      <c r="I52" s="38">
        <v>3633</v>
      </c>
      <c r="J52" s="32" t="s">
        <v>174</v>
      </c>
      <c r="K52" s="15" t="s">
        <v>19</v>
      </c>
      <c r="L52" s="14" t="s">
        <v>20</v>
      </c>
      <c r="M52" s="17" t="s">
        <v>21</v>
      </c>
      <c r="N52" s="26">
        <v>45607</v>
      </c>
    </row>
    <row r="53" spans="2:14" x14ac:dyDescent="0.25">
      <c r="B53" s="86">
        <v>45624</v>
      </c>
      <c r="C53" s="8">
        <v>764</v>
      </c>
      <c r="D53" s="31" t="s">
        <v>175</v>
      </c>
      <c r="E53" s="31" t="s">
        <v>176</v>
      </c>
      <c r="F53" s="27">
        <v>729350</v>
      </c>
      <c r="G53" s="31"/>
      <c r="H53" s="31" t="s">
        <v>177</v>
      </c>
      <c r="I53" s="38">
        <v>3625</v>
      </c>
      <c r="J53" s="14" t="s">
        <v>178</v>
      </c>
      <c r="K53" s="15" t="s">
        <v>19</v>
      </c>
      <c r="L53" s="16" t="s">
        <v>20</v>
      </c>
      <c r="M53" s="17" t="s">
        <v>21</v>
      </c>
      <c r="N53" s="26">
        <v>45607</v>
      </c>
    </row>
    <row r="54" spans="2:14" x14ac:dyDescent="0.25">
      <c r="B54" s="86">
        <v>45624</v>
      </c>
      <c r="C54" s="8">
        <v>765</v>
      </c>
      <c r="D54" s="31" t="s">
        <v>175</v>
      </c>
      <c r="E54" s="31" t="s">
        <v>179</v>
      </c>
      <c r="F54" s="42">
        <v>675700</v>
      </c>
      <c r="G54" s="28"/>
      <c r="H54" s="28" t="s">
        <v>47</v>
      </c>
      <c r="I54" s="38">
        <v>3652</v>
      </c>
      <c r="J54" s="38" t="s">
        <v>180</v>
      </c>
      <c r="K54" s="39" t="s">
        <v>19</v>
      </c>
      <c r="L54" s="40" t="s">
        <v>20</v>
      </c>
      <c r="M54" s="46" t="s">
        <v>21</v>
      </c>
      <c r="N54" s="47">
        <v>45627</v>
      </c>
    </row>
    <row r="55" spans="2:14" x14ac:dyDescent="0.25">
      <c r="B55" s="86">
        <v>45625</v>
      </c>
      <c r="C55" s="8">
        <v>766</v>
      </c>
      <c r="D55" s="31" t="s">
        <v>67</v>
      </c>
      <c r="E55" s="31" t="s">
        <v>181</v>
      </c>
      <c r="F55" s="42">
        <v>60319.999999999993</v>
      </c>
      <c r="G55" s="28"/>
      <c r="H55" s="28" t="s">
        <v>182</v>
      </c>
      <c r="I55" s="38" t="s">
        <v>183</v>
      </c>
      <c r="J55" s="38"/>
      <c r="K55" s="39" t="s">
        <v>34</v>
      </c>
      <c r="L55" s="40" t="s">
        <v>21</v>
      </c>
      <c r="M55" s="46" t="s">
        <v>21</v>
      </c>
      <c r="N55" s="47">
        <v>45611</v>
      </c>
    </row>
    <row r="56" spans="2:14" x14ac:dyDescent="0.25">
      <c r="B56" s="99">
        <v>45625</v>
      </c>
      <c r="C56" s="89">
        <v>768</v>
      </c>
      <c r="D56" s="50" t="s">
        <v>67</v>
      </c>
      <c r="E56" s="50" t="s">
        <v>184</v>
      </c>
      <c r="F56" s="60">
        <v>60319.999999999993</v>
      </c>
      <c r="G56" s="36"/>
      <c r="H56" s="36" t="s">
        <v>185</v>
      </c>
      <c r="I56" s="38" t="s">
        <v>183</v>
      </c>
      <c r="J56" s="38"/>
      <c r="K56" s="39" t="s">
        <v>34</v>
      </c>
      <c r="L56" s="40" t="s">
        <v>21</v>
      </c>
      <c r="M56" s="46" t="s">
        <v>21</v>
      </c>
      <c r="N56" s="47">
        <v>45611</v>
      </c>
    </row>
    <row r="57" spans="2:14" x14ac:dyDescent="0.25">
      <c r="B57" s="86">
        <v>45629</v>
      </c>
      <c r="C57" s="8">
        <v>776</v>
      </c>
      <c r="D57" s="31" t="s">
        <v>186</v>
      </c>
      <c r="E57" s="31" t="s">
        <v>187</v>
      </c>
      <c r="F57" s="42">
        <v>863.04</v>
      </c>
      <c r="G57" s="28"/>
      <c r="H57" s="28" t="s">
        <v>188</v>
      </c>
      <c r="I57" s="14" t="s">
        <v>189</v>
      </c>
      <c r="J57" s="74"/>
      <c r="K57" s="15" t="s">
        <v>19</v>
      </c>
      <c r="L57" s="31" t="s">
        <v>190</v>
      </c>
      <c r="M57" s="17">
        <v>45663</v>
      </c>
      <c r="N57" s="26">
        <v>45620</v>
      </c>
    </row>
    <row r="58" spans="2:14" x14ac:dyDescent="0.25">
      <c r="B58" s="86">
        <v>45629</v>
      </c>
      <c r="C58" s="8">
        <v>777</v>
      </c>
      <c r="D58" s="31" t="s">
        <v>63</v>
      </c>
      <c r="E58" s="31" t="s">
        <v>191</v>
      </c>
      <c r="F58" s="27">
        <v>7708.55</v>
      </c>
      <c r="G58" s="28"/>
      <c r="H58" s="28" t="s">
        <v>192</v>
      </c>
      <c r="I58" s="38" t="s">
        <v>193</v>
      </c>
      <c r="J58" s="37"/>
      <c r="K58" s="39" t="s">
        <v>19</v>
      </c>
      <c r="L58" s="38" t="s">
        <v>20</v>
      </c>
      <c r="M58" s="46" t="s">
        <v>21</v>
      </c>
      <c r="N58" s="47">
        <v>45606</v>
      </c>
    </row>
    <row r="59" spans="2:14" x14ac:dyDescent="0.25">
      <c r="B59" s="86">
        <v>45629</v>
      </c>
      <c r="C59" s="8">
        <v>777</v>
      </c>
      <c r="D59" s="31" t="s">
        <v>63</v>
      </c>
      <c r="E59" s="31" t="s">
        <v>194</v>
      </c>
      <c r="F59" s="42">
        <v>15950</v>
      </c>
      <c r="G59" s="28"/>
      <c r="H59" s="28" t="s">
        <v>195</v>
      </c>
      <c r="I59" s="38" t="s">
        <v>196</v>
      </c>
      <c r="J59" s="37"/>
      <c r="K59" s="39" t="s">
        <v>19</v>
      </c>
      <c r="L59" s="38" t="s">
        <v>20</v>
      </c>
      <c r="M59" s="46" t="s">
        <v>21</v>
      </c>
      <c r="N59" s="47">
        <v>45606</v>
      </c>
    </row>
    <row r="60" spans="2:14" x14ac:dyDescent="0.25">
      <c r="B60" s="86">
        <v>45629</v>
      </c>
      <c r="C60" s="8">
        <v>777</v>
      </c>
      <c r="D60" s="31" t="s">
        <v>197</v>
      </c>
      <c r="E60" s="31" t="s">
        <v>198</v>
      </c>
      <c r="F60" s="42">
        <f>41606.8*1.16</f>
        <v>48263.887999999999</v>
      </c>
      <c r="G60" s="28"/>
      <c r="H60" s="28" t="s">
        <v>199</v>
      </c>
      <c r="I60" s="38" t="s">
        <v>200</v>
      </c>
      <c r="J60" s="38" t="s">
        <v>201</v>
      </c>
      <c r="K60" s="39" t="s">
        <v>19</v>
      </c>
      <c r="L60" s="38" t="s">
        <v>20</v>
      </c>
      <c r="M60" s="46" t="s">
        <v>21</v>
      </c>
      <c r="N60" s="47">
        <v>45611</v>
      </c>
    </row>
    <row r="61" spans="2:14" x14ac:dyDescent="0.25">
      <c r="B61" s="86">
        <v>45629</v>
      </c>
      <c r="C61" s="8">
        <v>777</v>
      </c>
      <c r="D61" s="31" t="s">
        <v>197</v>
      </c>
      <c r="E61" s="31" t="s">
        <v>202</v>
      </c>
      <c r="F61" s="42">
        <v>12010.59</v>
      </c>
      <c r="G61" s="28"/>
      <c r="H61" s="38" t="s">
        <v>203</v>
      </c>
      <c r="I61" s="38" t="s">
        <v>204</v>
      </c>
      <c r="J61" s="38" t="s">
        <v>205</v>
      </c>
      <c r="K61" s="39" t="s">
        <v>19</v>
      </c>
      <c r="L61" s="38" t="s">
        <v>20</v>
      </c>
      <c r="M61" s="46" t="s">
        <v>21</v>
      </c>
      <c r="N61" s="47">
        <v>45631</v>
      </c>
    </row>
    <row r="62" spans="2:14" x14ac:dyDescent="0.25">
      <c r="B62" s="86">
        <v>45629</v>
      </c>
      <c r="C62" s="8">
        <v>777</v>
      </c>
      <c r="D62" s="50" t="s">
        <v>63</v>
      </c>
      <c r="E62" s="50" t="s">
        <v>206</v>
      </c>
      <c r="F62" s="34">
        <v>6038.73</v>
      </c>
      <c r="G62" s="50"/>
      <c r="H62" s="50" t="s">
        <v>207</v>
      </c>
      <c r="I62" s="38" t="s">
        <v>208</v>
      </c>
      <c r="J62" s="62" t="s">
        <v>209</v>
      </c>
      <c r="K62" s="39" t="s">
        <v>19</v>
      </c>
      <c r="L62" s="38" t="s">
        <v>20</v>
      </c>
      <c r="M62" s="46" t="s">
        <v>21</v>
      </c>
      <c r="N62" s="47">
        <v>45606</v>
      </c>
    </row>
    <row r="63" spans="2:14" x14ac:dyDescent="0.25">
      <c r="B63" s="87">
        <v>45629</v>
      </c>
      <c r="C63" s="18">
        <v>779</v>
      </c>
      <c r="D63" s="63" t="s">
        <v>210</v>
      </c>
      <c r="E63" s="63" t="s">
        <v>211</v>
      </c>
      <c r="F63" s="64">
        <v>135140</v>
      </c>
      <c r="G63" s="63"/>
      <c r="H63" s="63"/>
      <c r="I63" s="38" t="s">
        <v>212</v>
      </c>
      <c r="J63" s="56"/>
      <c r="K63" s="57" t="s">
        <v>19</v>
      </c>
      <c r="L63" s="56" t="s">
        <v>20</v>
      </c>
      <c r="M63" s="65" t="s">
        <v>21</v>
      </c>
      <c r="N63" s="66" t="s">
        <v>35</v>
      </c>
    </row>
    <row r="64" spans="2:14" x14ac:dyDescent="0.25">
      <c r="B64" s="87">
        <v>45630</v>
      </c>
      <c r="C64" s="18">
        <v>783</v>
      </c>
      <c r="D64" s="169" t="s">
        <v>213</v>
      </c>
      <c r="E64" s="169" t="s">
        <v>214</v>
      </c>
      <c r="F64" s="54">
        <v>15378</v>
      </c>
      <c r="G64" s="55"/>
      <c r="H64" s="55" t="s">
        <v>215</v>
      </c>
      <c r="I64" s="38" t="s">
        <v>216</v>
      </c>
      <c r="J64" s="67"/>
      <c r="K64" s="57" t="s">
        <v>34</v>
      </c>
      <c r="L64" s="56" t="s">
        <v>21</v>
      </c>
      <c r="M64" s="65">
        <v>45666</v>
      </c>
      <c r="N64" s="66" t="s">
        <v>35</v>
      </c>
    </row>
    <row r="65" spans="2:14" x14ac:dyDescent="0.25">
      <c r="B65" s="86">
        <v>45630</v>
      </c>
      <c r="C65" s="89">
        <v>784</v>
      </c>
      <c r="D65" s="50" t="s">
        <v>217</v>
      </c>
      <c r="E65" s="50" t="s">
        <v>218</v>
      </c>
      <c r="F65" s="60">
        <v>17168</v>
      </c>
      <c r="G65" s="36"/>
      <c r="H65" s="36" t="s">
        <v>219</v>
      </c>
      <c r="I65" s="38">
        <v>17</v>
      </c>
      <c r="J65" s="37" t="s">
        <v>220</v>
      </c>
      <c r="K65" s="39" t="s">
        <v>19</v>
      </c>
      <c r="L65" s="38" t="s">
        <v>20</v>
      </c>
      <c r="M65" s="46" t="s">
        <v>21</v>
      </c>
      <c r="N65" s="47" t="s">
        <v>35</v>
      </c>
    </row>
    <row r="66" spans="2:14" x14ac:dyDescent="0.25">
      <c r="B66" s="87">
        <v>45631</v>
      </c>
      <c r="C66" s="8">
        <v>787</v>
      </c>
      <c r="D66" s="31" t="s">
        <v>221</v>
      </c>
      <c r="E66" s="31" t="s">
        <v>222</v>
      </c>
      <c r="F66" s="42">
        <v>80917.7</v>
      </c>
      <c r="G66" s="28"/>
      <c r="H66" s="28"/>
      <c r="I66" s="14" t="s">
        <v>223</v>
      </c>
      <c r="J66" s="97"/>
      <c r="K66" s="15" t="s">
        <v>34</v>
      </c>
      <c r="L66" s="14" t="s">
        <v>21</v>
      </c>
      <c r="M66" s="17">
        <v>45659</v>
      </c>
      <c r="N66" s="26" t="s">
        <v>35</v>
      </c>
    </row>
    <row r="67" spans="2:14" x14ac:dyDescent="0.25">
      <c r="B67" s="87">
        <v>45631</v>
      </c>
      <c r="C67" s="8">
        <v>789</v>
      </c>
      <c r="D67" s="31" t="s">
        <v>224</v>
      </c>
      <c r="E67" s="31" t="s">
        <v>225</v>
      </c>
      <c r="F67" s="42">
        <v>430360</v>
      </c>
      <c r="G67" s="28"/>
      <c r="H67" s="28"/>
      <c r="I67" s="14" t="s">
        <v>226</v>
      </c>
      <c r="J67" s="29"/>
      <c r="K67" s="15" t="s">
        <v>19</v>
      </c>
      <c r="L67" s="14" t="s">
        <v>227</v>
      </c>
      <c r="M67" s="17">
        <v>45659</v>
      </c>
      <c r="N67" s="26" t="s">
        <v>35</v>
      </c>
    </row>
    <row r="68" spans="2:14" x14ac:dyDescent="0.25">
      <c r="B68" s="86">
        <v>45631</v>
      </c>
      <c r="C68" s="8">
        <v>790</v>
      </c>
      <c r="D68" s="31" t="s">
        <v>228</v>
      </c>
      <c r="E68" s="50" t="s">
        <v>229</v>
      </c>
      <c r="F68" s="60">
        <v>3712</v>
      </c>
      <c r="G68" s="36"/>
      <c r="H68" s="36" t="s">
        <v>230</v>
      </c>
      <c r="I68" s="38" t="s">
        <v>20</v>
      </c>
      <c r="J68" s="37"/>
      <c r="K68" s="39" t="s">
        <v>19</v>
      </c>
      <c r="L68" s="38" t="s">
        <v>20</v>
      </c>
      <c r="M68" s="46" t="s">
        <v>21</v>
      </c>
      <c r="N68" s="47" t="s">
        <v>35</v>
      </c>
    </row>
    <row r="69" spans="2:14" x14ac:dyDescent="0.25">
      <c r="B69" s="86">
        <v>45631</v>
      </c>
      <c r="C69" s="8">
        <v>791</v>
      </c>
      <c r="D69" s="31" t="s">
        <v>50</v>
      </c>
      <c r="E69" s="50" t="s">
        <v>231</v>
      </c>
      <c r="F69" s="60">
        <v>82990</v>
      </c>
      <c r="G69" s="36"/>
      <c r="H69" s="36" t="s">
        <v>232</v>
      </c>
      <c r="I69" s="38" t="s">
        <v>20</v>
      </c>
      <c r="J69" s="37"/>
      <c r="K69" s="39" t="s">
        <v>19</v>
      </c>
      <c r="L69" s="38" t="s">
        <v>20</v>
      </c>
      <c r="M69" s="46" t="s">
        <v>21</v>
      </c>
      <c r="N69" s="47" t="s">
        <v>233</v>
      </c>
    </row>
    <row r="70" spans="2:14" x14ac:dyDescent="0.25">
      <c r="B70" s="86">
        <v>45632</v>
      </c>
      <c r="C70" s="8">
        <v>794</v>
      </c>
      <c r="D70" s="31" t="s">
        <v>234</v>
      </c>
      <c r="E70" s="50" t="s">
        <v>235</v>
      </c>
      <c r="F70" s="60">
        <v>8431.75</v>
      </c>
      <c r="G70" s="36"/>
      <c r="H70" s="36" t="s">
        <v>236</v>
      </c>
      <c r="I70" s="38" t="s">
        <v>20</v>
      </c>
      <c r="J70" s="37"/>
      <c r="K70" s="39" t="s">
        <v>19</v>
      </c>
      <c r="L70" s="38" t="s">
        <v>20</v>
      </c>
      <c r="M70" s="46" t="s">
        <v>21</v>
      </c>
      <c r="N70" s="47" t="s">
        <v>35</v>
      </c>
    </row>
    <row r="71" spans="2:14" x14ac:dyDescent="0.25">
      <c r="B71" s="86">
        <v>45637</v>
      </c>
      <c r="C71" s="8">
        <v>797</v>
      </c>
      <c r="D71" s="9" t="s">
        <v>237</v>
      </c>
      <c r="E71" s="50" t="s">
        <v>238</v>
      </c>
      <c r="F71" s="60">
        <v>12528</v>
      </c>
      <c r="G71" s="36"/>
      <c r="H71" s="36" t="s">
        <v>239</v>
      </c>
      <c r="I71" s="38" t="s">
        <v>240</v>
      </c>
      <c r="J71" s="37" t="s">
        <v>241</v>
      </c>
      <c r="K71" s="39" t="s">
        <v>19</v>
      </c>
      <c r="L71" s="38" t="s">
        <v>242</v>
      </c>
      <c r="M71" s="46">
        <v>45659</v>
      </c>
      <c r="N71" s="47" t="s">
        <v>35</v>
      </c>
    </row>
    <row r="72" spans="2:14" x14ac:dyDescent="0.25">
      <c r="B72" s="86">
        <v>45638</v>
      </c>
      <c r="C72" s="8">
        <v>798</v>
      </c>
      <c r="D72" s="31" t="s">
        <v>243</v>
      </c>
      <c r="E72" s="31" t="s">
        <v>244</v>
      </c>
      <c r="F72" s="42">
        <v>15080</v>
      </c>
      <c r="G72" s="36"/>
      <c r="H72" s="36" t="s">
        <v>245</v>
      </c>
      <c r="I72" s="38">
        <v>710</v>
      </c>
      <c r="J72" s="37" t="s">
        <v>246</v>
      </c>
      <c r="K72" s="39" t="s">
        <v>19</v>
      </c>
      <c r="L72" s="38" t="s">
        <v>20</v>
      </c>
      <c r="M72" s="46" t="s">
        <v>21</v>
      </c>
      <c r="N72" s="47" t="s">
        <v>35</v>
      </c>
    </row>
    <row r="73" spans="2:14" x14ac:dyDescent="0.25">
      <c r="B73" s="86">
        <v>45639</v>
      </c>
      <c r="C73" s="8">
        <v>800</v>
      </c>
      <c r="D73" s="31" t="s">
        <v>247</v>
      </c>
      <c r="E73" s="50" t="s">
        <v>248</v>
      </c>
      <c r="F73" s="60">
        <f>24940-12470</f>
        <v>12470</v>
      </c>
      <c r="G73" s="36"/>
      <c r="H73" s="36" t="s">
        <v>249</v>
      </c>
      <c r="I73" s="38" t="s">
        <v>250</v>
      </c>
      <c r="J73" s="37"/>
      <c r="K73" s="39" t="s">
        <v>34</v>
      </c>
      <c r="L73" s="38" t="s">
        <v>21</v>
      </c>
      <c r="M73" s="46">
        <v>45659</v>
      </c>
      <c r="N73" s="47" t="s">
        <v>35</v>
      </c>
    </row>
    <row r="74" spans="2:14" x14ac:dyDescent="0.25">
      <c r="B74" s="86">
        <v>45639</v>
      </c>
      <c r="C74" s="8">
        <v>801</v>
      </c>
      <c r="D74" s="31" t="s">
        <v>243</v>
      </c>
      <c r="E74" s="50" t="s">
        <v>251</v>
      </c>
      <c r="F74" s="60">
        <v>7540</v>
      </c>
      <c r="G74" s="36"/>
      <c r="H74" s="36" t="s">
        <v>252</v>
      </c>
      <c r="I74" s="38">
        <v>732</v>
      </c>
      <c r="J74" s="37" t="s">
        <v>253</v>
      </c>
      <c r="K74" s="39" t="s">
        <v>19</v>
      </c>
      <c r="L74" s="38"/>
      <c r="M74" s="46" t="s">
        <v>21</v>
      </c>
      <c r="N74" s="47" t="s">
        <v>35</v>
      </c>
    </row>
    <row r="75" spans="2:14" x14ac:dyDescent="0.25">
      <c r="B75" s="86">
        <v>45639</v>
      </c>
      <c r="C75" s="8">
        <v>802</v>
      </c>
      <c r="D75" s="31" t="s">
        <v>254</v>
      </c>
      <c r="E75" s="31" t="s">
        <v>255</v>
      </c>
      <c r="F75" s="27">
        <v>17705.080000000002</v>
      </c>
      <c r="G75" s="31"/>
      <c r="H75" s="31" t="s">
        <v>256</v>
      </c>
      <c r="I75" s="38" t="s">
        <v>257</v>
      </c>
      <c r="J75" s="38" t="s">
        <v>258</v>
      </c>
      <c r="K75" s="39" t="s">
        <v>19</v>
      </c>
      <c r="L75" s="38" t="s">
        <v>20</v>
      </c>
      <c r="M75" s="46" t="s">
        <v>21</v>
      </c>
      <c r="N75" s="47" t="s">
        <v>35</v>
      </c>
    </row>
    <row r="76" spans="2:14" x14ac:dyDescent="0.25">
      <c r="B76" s="86">
        <v>45639</v>
      </c>
      <c r="C76" s="8">
        <v>803</v>
      </c>
      <c r="D76" s="31" t="s">
        <v>259</v>
      </c>
      <c r="E76" s="31" t="s">
        <v>260</v>
      </c>
      <c r="F76" s="42">
        <v>1972</v>
      </c>
      <c r="G76" s="28"/>
      <c r="H76" s="28" t="s">
        <v>261</v>
      </c>
      <c r="I76" s="38" t="s">
        <v>262</v>
      </c>
      <c r="J76" s="38"/>
      <c r="K76" s="39" t="s">
        <v>19</v>
      </c>
      <c r="L76" s="31" t="s">
        <v>263</v>
      </c>
      <c r="M76" s="46">
        <v>45663</v>
      </c>
      <c r="N76" s="47">
        <v>45632</v>
      </c>
    </row>
    <row r="77" spans="2:14" x14ac:dyDescent="0.25">
      <c r="B77" s="86">
        <v>45639</v>
      </c>
      <c r="C77" s="8">
        <v>804</v>
      </c>
      <c r="D77" s="31" t="s">
        <v>264</v>
      </c>
      <c r="E77" s="31" t="s">
        <v>265</v>
      </c>
      <c r="F77" s="42">
        <f>612.48*20.45</f>
        <v>12525.216</v>
      </c>
      <c r="G77" s="28"/>
      <c r="H77" s="28" t="s">
        <v>266</v>
      </c>
      <c r="I77" s="38" t="s">
        <v>20</v>
      </c>
      <c r="J77" s="38"/>
      <c r="K77" s="39" t="s">
        <v>19</v>
      </c>
      <c r="L77" s="38" t="s">
        <v>20</v>
      </c>
      <c r="M77" s="46" t="s">
        <v>21</v>
      </c>
      <c r="N77" s="47" t="s">
        <v>35</v>
      </c>
    </row>
    <row r="78" spans="2:14" x14ac:dyDescent="0.25">
      <c r="B78" s="86">
        <v>45639</v>
      </c>
      <c r="C78" s="8">
        <v>805</v>
      </c>
      <c r="D78" s="50" t="s">
        <v>171</v>
      </c>
      <c r="E78" s="50" t="s">
        <v>267</v>
      </c>
      <c r="F78" s="60">
        <v>522000</v>
      </c>
      <c r="G78" s="36"/>
      <c r="H78" s="36" t="s">
        <v>268</v>
      </c>
      <c r="I78" s="38" t="s">
        <v>269</v>
      </c>
      <c r="J78" s="38" t="s">
        <v>270</v>
      </c>
      <c r="K78" s="39" t="s">
        <v>19</v>
      </c>
      <c r="L78" s="38" t="s">
        <v>20</v>
      </c>
      <c r="M78" s="46" t="s">
        <v>21</v>
      </c>
      <c r="N78" s="47">
        <v>45646</v>
      </c>
    </row>
    <row r="79" spans="2:14" x14ac:dyDescent="0.25">
      <c r="B79" s="86">
        <v>45639</v>
      </c>
      <c r="C79" s="8">
        <v>806</v>
      </c>
      <c r="D79" s="31" t="s">
        <v>121</v>
      </c>
      <c r="E79" s="31" t="s">
        <v>271</v>
      </c>
      <c r="F79" s="42">
        <v>7498.01</v>
      </c>
      <c r="G79" s="28" t="s">
        <v>272</v>
      </c>
      <c r="H79" s="28" t="s">
        <v>272</v>
      </c>
      <c r="I79" s="14" t="s">
        <v>273</v>
      </c>
      <c r="J79" s="14"/>
      <c r="K79" s="15" t="s">
        <v>19</v>
      </c>
      <c r="L79" s="14" t="s">
        <v>125</v>
      </c>
      <c r="M79" s="46">
        <v>45663</v>
      </c>
      <c r="N79" s="47">
        <v>45639</v>
      </c>
    </row>
    <row r="80" spans="2:14" x14ac:dyDescent="0.25">
      <c r="B80" s="86">
        <v>45642</v>
      </c>
      <c r="C80" s="8">
        <v>807</v>
      </c>
      <c r="D80" s="31" t="s">
        <v>135</v>
      </c>
      <c r="E80" s="31" t="s">
        <v>274</v>
      </c>
      <c r="F80" s="27">
        <v>24026.43</v>
      </c>
      <c r="G80" s="68"/>
      <c r="H80" s="28" t="s">
        <v>275</v>
      </c>
      <c r="I80" s="38" t="s">
        <v>276</v>
      </c>
      <c r="J80" s="14" t="s">
        <v>277</v>
      </c>
      <c r="K80" s="15" t="s">
        <v>19</v>
      </c>
      <c r="L80" s="70" t="s">
        <v>20</v>
      </c>
      <c r="M80" s="46" t="s">
        <v>21</v>
      </c>
      <c r="N80" s="47">
        <v>45634</v>
      </c>
    </row>
    <row r="81" spans="2:14" x14ac:dyDescent="0.25">
      <c r="B81" s="86">
        <v>45642</v>
      </c>
      <c r="C81" s="8">
        <v>807</v>
      </c>
      <c r="D81" s="31" t="s">
        <v>135</v>
      </c>
      <c r="E81" s="71" t="s">
        <v>278</v>
      </c>
      <c r="F81" s="27">
        <v>12801.3</v>
      </c>
      <c r="G81" s="68"/>
      <c r="H81" s="28" t="s">
        <v>279</v>
      </c>
      <c r="I81" s="38" t="s">
        <v>280</v>
      </c>
      <c r="J81" s="14" t="s">
        <v>281</v>
      </c>
      <c r="K81" s="15" t="s">
        <v>19</v>
      </c>
      <c r="L81" s="70" t="s">
        <v>20</v>
      </c>
      <c r="M81" s="46" t="s">
        <v>21</v>
      </c>
      <c r="N81" s="47">
        <v>45635</v>
      </c>
    </row>
    <row r="82" spans="2:14" x14ac:dyDescent="0.25">
      <c r="B82" s="86">
        <v>45642</v>
      </c>
      <c r="C82" s="8">
        <v>807</v>
      </c>
      <c r="D82" s="31" t="s">
        <v>135</v>
      </c>
      <c r="E82" s="31" t="s">
        <v>282</v>
      </c>
      <c r="F82" s="27">
        <v>7011.33</v>
      </c>
      <c r="G82" s="68"/>
      <c r="H82" s="28" t="s">
        <v>283</v>
      </c>
      <c r="I82" s="38" t="s">
        <v>284</v>
      </c>
      <c r="J82" s="14"/>
      <c r="K82" s="15" t="s">
        <v>19</v>
      </c>
      <c r="L82" s="70" t="s">
        <v>20</v>
      </c>
      <c r="M82" s="46" t="s">
        <v>21</v>
      </c>
      <c r="N82" s="47">
        <v>45634</v>
      </c>
    </row>
    <row r="83" spans="2:14" x14ac:dyDescent="0.25">
      <c r="B83" s="86">
        <v>45642</v>
      </c>
      <c r="C83" s="8">
        <v>807</v>
      </c>
      <c r="D83" s="31" t="s">
        <v>135</v>
      </c>
      <c r="E83" s="31" t="s">
        <v>285</v>
      </c>
      <c r="F83" s="27">
        <v>54852.35</v>
      </c>
      <c r="G83" s="68"/>
      <c r="H83" s="28" t="s">
        <v>266</v>
      </c>
      <c r="I83" s="38" t="s">
        <v>286</v>
      </c>
      <c r="J83" s="14" t="s">
        <v>287</v>
      </c>
      <c r="K83" s="15" t="s">
        <v>19</v>
      </c>
      <c r="L83" s="70" t="s">
        <v>20</v>
      </c>
      <c r="M83" s="46" t="s">
        <v>21</v>
      </c>
      <c r="N83" s="47">
        <v>45635</v>
      </c>
    </row>
    <row r="84" spans="2:14" x14ac:dyDescent="0.25">
      <c r="B84" s="86">
        <v>45642</v>
      </c>
      <c r="C84" s="8">
        <v>807</v>
      </c>
      <c r="D84" s="31" t="s">
        <v>135</v>
      </c>
      <c r="E84" s="31" t="s">
        <v>288</v>
      </c>
      <c r="F84" s="27">
        <v>1329.64</v>
      </c>
      <c r="G84" s="68"/>
      <c r="H84" s="28"/>
      <c r="I84" s="38" t="s">
        <v>289</v>
      </c>
      <c r="J84" s="14" t="s">
        <v>290</v>
      </c>
      <c r="K84" s="15" t="s">
        <v>19</v>
      </c>
      <c r="L84" s="70" t="s">
        <v>20</v>
      </c>
      <c r="M84" s="46" t="s">
        <v>21</v>
      </c>
      <c r="N84" s="47">
        <v>45639</v>
      </c>
    </row>
    <row r="85" spans="2:14" x14ac:dyDescent="0.25">
      <c r="B85" s="86">
        <v>45642</v>
      </c>
      <c r="C85" s="8">
        <v>807</v>
      </c>
      <c r="D85" s="31" t="s">
        <v>135</v>
      </c>
      <c r="E85" s="31" t="s">
        <v>291</v>
      </c>
      <c r="F85" s="27">
        <v>20510.990000000002</v>
      </c>
      <c r="G85" s="72"/>
      <c r="H85" s="31" t="s">
        <v>292</v>
      </c>
      <c r="I85" s="38" t="s">
        <v>293</v>
      </c>
      <c r="J85" s="14" t="s">
        <v>294</v>
      </c>
      <c r="K85" s="15" t="s">
        <v>19</v>
      </c>
      <c r="L85" s="70" t="s">
        <v>20</v>
      </c>
      <c r="M85" s="46" t="s">
        <v>21</v>
      </c>
      <c r="N85" s="47">
        <v>45617</v>
      </c>
    </row>
    <row r="86" spans="2:14" x14ac:dyDescent="0.25">
      <c r="B86" s="86">
        <v>45643</v>
      </c>
      <c r="C86" s="8">
        <v>809</v>
      </c>
      <c r="D86" s="31" t="s">
        <v>295</v>
      </c>
      <c r="E86" s="31" t="s">
        <v>296</v>
      </c>
      <c r="F86" s="42">
        <v>2784</v>
      </c>
      <c r="G86" s="28"/>
      <c r="H86" s="28" t="s">
        <v>297</v>
      </c>
      <c r="I86" s="14" t="s">
        <v>298</v>
      </c>
      <c r="J86" s="14"/>
      <c r="K86" s="15" t="s">
        <v>34</v>
      </c>
      <c r="L86" s="14" t="s">
        <v>21</v>
      </c>
      <c r="M86" s="17">
        <v>45663</v>
      </c>
      <c r="N86" s="26" t="s">
        <v>35</v>
      </c>
    </row>
    <row r="87" spans="2:14" x14ac:dyDescent="0.25">
      <c r="B87" s="86">
        <v>45643</v>
      </c>
      <c r="C87" s="8">
        <v>810</v>
      </c>
      <c r="D87" s="50" t="s">
        <v>67</v>
      </c>
      <c r="E87" s="50" t="s">
        <v>299</v>
      </c>
      <c r="F87" s="60">
        <v>60320</v>
      </c>
      <c r="G87" s="36"/>
      <c r="H87" s="36" t="s">
        <v>300</v>
      </c>
      <c r="I87" s="38" t="s">
        <v>20</v>
      </c>
      <c r="J87" s="38"/>
      <c r="K87" s="39" t="s">
        <v>34</v>
      </c>
      <c r="L87" s="38" t="s">
        <v>21</v>
      </c>
      <c r="M87" s="46" t="s">
        <v>21</v>
      </c>
      <c r="N87" s="47">
        <v>45641</v>
      </c>
    </row>
    <row r="88" spans="2:14" x14ac:dyDescent="0.25">
      <c r="B88" s="86">
        <v>45643</v>
      </c>
      <c r="C88" s="8">
        <v>811</v>
      </c>
      <c r="D88" s="50" t="s">
        <v>301</v>
      </c>
      <c r="E88" s="50" t="s">
        <v>302</v>
      </c>
      <c r="F88" s="60">
        <v>35380</v>
      </c>
      <c r="G88" s="36"/>
      <c r="H88" s="36"/>
      <c r="I88" s="38" t="s">
        <v>303</v>
      </c>
      <c r="J88" s="38" t="s">
        <v>304</v>
      </c>
      <c r="K88" s="39" t="s">
        <v>19</v>
      </c>
      <c r="L88" s="31" t="s">
        <v>305</v>
      </c>
      <c r="M88" s="46">
        <v>45659</v>
      </c>
      <c r="N88" s="47" t="s">
        <v>35</v>
      </c>
    </row>
    <row r="89" spans="2:14" x14ac:dyDescent="0.25">
      <c r="B89" s="86">
        <v>45643</v>
      </c>
      <c r="C89" s="8">
        <v>812</v>
      </c>
      <c r="D89" s="50" t="s">
        <v>45</v>
      </c>
      <c r="E89" s="50" t="s">
        <v>306</v>
      </c>
      <c r="F89" s="60">
        <v>31900</v>
      </c>
      <c r="G89" s="36"/>
      <c r="H89" s="36" t="s">
        <v>307</v>
      </c>
      <c r="I89" s="38">
        <v>3706</v>
      </c>
      <c r="J89" s="38" t="s">
        <v>308</v>
      </c>
      <c r="K89" s="39" t="s">
        <v>19</v>
      </c>
      <c r="L89" s="38" t="s">
        <v>20</v>
      </c>
      <c r="M89" s="46" t="s">
        <v>21</v>
      </c>
      <c r="N89" s="47" t="s">
        <v>35</v>
      </c>
    </row>
    <row r="90" spans="2:14" x14ac:dyDescent="0.25">
      <c r="B90" s="86">
        <v>45643</v>
      </c>
      <c r="C90" s="8">
        <v>813</v>
      </c>
      <c r="D90" s="50" t="s">
        <v>309</v>
      </c>
      <c r="E90" s="50" t="s">
        <v>310</v>
      </c>
      <c r="F90" s="60">
        <v>11426</v>
      </c>
      <c r="G90" s="36"/>
      <c r="H90" s="36" t="s">
        <v>311</v>
      </c>
      <c r="I90" s="38" t="s">
        <v>312</v>
      </c>
      <c r="J90" s="38" t="s">
        <v>313</v>
      </c>
      <c r="K90" s="39" t="s">
        <v>19</v>
      </c>
      <c r="L90" s="38" t="s">
        <v>20</v>
      </c>
      <c r="M90" s="46" t="s">
        <v>21</v>
      </c>
      <c r="N90" s="47" t="s">
        <v>35</v>
      </c>
    </row>
    <row r="91" spans="2:14" x14ac:dyDescent="0.25">
      <c r="B91" s="86">
        <v>45643</v>
      </c>
      <c r="C91" s="8">
        <v>814</v>
      </c>
      <c r="D91" s="50" t="s">
        <v>314</v>
      </c>
      <c r="E91" s="50" t="s">
        <v>315</v>
      </c>
      <c r="F91" s="60">
        <v>3016</v>
      </c>
      <c r="G91" s="36"/>
      <c r="H91" s="61" t="s">
        <v>316</v>
      </c>
      <c r="I91" s="38" t="s">
        <v>20</v>
      </c>
      <c r="J91" s="38"/>
      <c r="K91" s="39" t="s">
        <v>34</v>
      </c>
      <c r="L91" s="38" t="s">
        <v>21</v>
      </c>
      <c r="M91" s="46" t="s">
        <v>21</v>
      </c>
      <c r="N91" s="47" t="s">
        <v>35</v>
      </c>
    </row>
    <row r="92" spans="2:14" x14ac:dyDescent="0.25">
      <c r="B92" s="86">
        <v>45644</v>
      </c>
      <c r="C92" s="8">
        <v>815</v>
      </c>
      <c r="D92" s="50" t="s">
        <v>317</v>
      </c>
      <c r="E92" s="50" t="s">
        <v>318</v>
      </c>
      <c r="F92" s="60">
        <v>89605.05</v>
      </c>
      <c r="G92" s="36"/>
      <c r="H92" s="61" t="s">
        <v>319</v>
      </c>
      <c r="I92" s="38" t="s">
        <v>320</v>
      </c>
      <c r="J92" s="38"/>
      <c r="K92" s="39" t="s">
        <v>34</v>
      </c>
      <c r="L92" s="38" t="s">
        <v>21</v>
      </c>
      <c r="M92" s="46">
        <v>45659</v>
      </c>
      <c r="N92" s="47" t="s">
        <v>35</v>
      </c>
    </row>
    <row r="93" spans="2:14" x14ac:dyDescent="0.25">
      <c r="B93" s="86">
        <v>45644</v>
      </c>
      <c r="C93" s="8">
        <v>817</v>
      </c>
      <c r="D93" s="50" t="s">
        <v>321</v>
      </c>
      <c r="E93" s="50" t="s">
        <v>322</v>
      </c>
      <c r="F93" s="60">
        <v>13446.72</v>
      </c>
      <c r="G93" s="36"/>
      <c r="H93" s="61" t="s">
        <v>323</v>
      </c>
      <c r="I93" s="38" t="s">
        <v>324</v>
      </c>
      <c r="J93" s="38"/>
      <c r="K93" s="39" t="s">
        <v>34</v>
      </c>
      <c r="L93" s="38" t="s">
        <v>21</v>
      </c>
      <c r="M93" s="46">
        <v>45659</v>
      </c>
      <c r="N93" s="47" t="s">
        <v>35</v>
      </c>
    </row>
    <row r="94" spans="2:14" x14ac:dyDescent="0.25">
      <c r="B94" s="99">
        <v>45644</v>
      </c>
      <c r="C94" s="89">
        <v>818</v>
      </c>
      <c r="D94" s="50" t="s">
        <v>325</v>
      </c>
      <c r="E94" s="50" t="s">
        <v>326</v>
      </c>
      <c r="F94" s="60">
        <v>6879.7</v>
      </c>
      <c r="G94" s="36"/>
      <c r="H94" s="61" t="s">
        <v>327</v>
      </c>
      <c r="I94" s="38">
        <v>12231144</v>
      </c>
      <c r="J94" s="38" t="s">
        <v>328</v>
      </c>
      <c r="K94" s="39" t="s">
        <v>19</v>
      </c>
      <c r="L94" s="31" t="s">
        <v>329</v>
      </c>
      <c r="M94" s="46">
        <v>45663</v>
      </c>
      <c r="N94" s="47" t="s">
        <v>35</v>
      </c>
    </row>
    <row r="95" spans="2:14" x14ac:dyDescent="0.25">
      <c r="B95" s="86">
        <v>45644</v>
      </c>
      <c r="C95" s="8">
        <v>819</v>
      </c>
      <c r="D95" s="31" t="s">
        <v>186</v>
      </c>
      <c r="E95" s="31" t="s">
        <v>330</v>
      </c>
      <c r="F95" s="42">
        <v>3470.72</v>
      </c>
      <c r="G95" s="28"/>
      <c r="H95" s="74" t="s">
        <v>331</v>
      </c>
      <c r="I95" s="14" t="s">
        <v>332</v>
      </c>
      <c r="J95" s="14" t="s">
        <v>333</v>
      </c>
      <c r="K95" s="15" t="s">
        <v>19</v>
      </c>
      <c r="L95" s="31" t="s">
        <v>190</v>
      </c>
      <c r="M95" s="17">
        <v>45663</v>
      </c>
      <c r="N95" s="47" t="s">
        <v>35</v>
      </c>
    </row>
    <row r="96" spans="2:14" x14ac:dyDescent="0.25">
      <c r="B96" s="86">
        <v>45644</v>
      </c>
      <c r="C96" s="8">
        <v>820</v>
      </c>
      <c r="D96" s="50" t="s">
        <v>334</v>
      </c>
      <c r="E96" s="50" t="s">
        <v>335</v>
      </c>
      <c r="F96" s="60">
        <v>38280</v>
      </c>
      <c r="G96" s="36"/>
      <c r="H96" s="61" t="s">
        <v>336</v>
      </c>
      <c r="I96" s="38" t="s">
        <v>337</v>
      </c>
      <c r="J96" s="38" t="s">
        <v>338</v>
      </c>
      <c r="K96" s="39" t="s">
        <v>19</v>
      </c>
      <c r="L96" s="38" t="s">
        <v>20</v>
      </c>
      <c r="M96" s="46" t="s">
        <v>21</v>
      </c>
      <c r="N96" s="47" t="s">
        <v>35</v>
      </c>
    </row>
    <row r="97" spans="2:14" x14ac:dyDescent="0.25">
      <c r="B97" s="86">
        <v>45644</v>
      </c>
      <c r="C97" s="8">
        <v>821</v>
      </c>
      <c r="D97" s="31" t="s">
        <v>87</v>
      </c>
      <c r="E97" s="31" t="s">
        <v>339</v>
      </c>
      <c r="F97" s="42">
        <v>3323.83</v>
      </c>
      <c r="G97" s="28"/>
      <c r="H97" s="74"/>
      <c r="I97" s="38" t="s">
        <v>340</v>
      </c>
      <c r="J97" s="14"/>
      <c r="K97" s="15" t="s">
        <v>34</v>
      </c>
      <c r="L97" s="14"/>
      <c r="M97" s="17" t="s">
        <v>21</v>
      </c>
      <c r="N97" s="26" t="s">
        <v>35</v>
      </c>
    </row>
    <row r="98" spans="2:14" x14ac:dyDescent="0.25">
      <c r="B98" s="86">
        <v>45644</v>
      </c>
      <c r="C98" s="8">
        <v>822</v>
      </c>
      <c r="D98" s="50" t="s">
        <v>100</v>
      </c>
      <c r="E98" s="50" t="s">
        <v>341</v>
      </c>
      <c r="F98" s="60">
        <v>2812.54</v>
      </c>
      <c r="G98" s="36"/>
      <c r="H98" s="61" t="s">
        <v>115</v>
      </c>
      <c r="I98" s="38" t="s">
        <v>342</v>
      </c>
      <c r="J98" s="38" t="s">
        <v>343</v>
      </c>
      <c r="K98" s="39" t="s">
        <v>19</v>
      </c>
      <c r="L98" s="38" t="s">
        <v>20</v>
      </c>
      <c r="M98" s="46" t="s">
        <v>21</v>
      </c>
      <c r="N98" s="47" t="s">
        <v>35</v>
      </c>
    </row>
    <row r="99" spans="2:14" x14ac:dyDescent="0.25">
      <c r="B99" s="86">
        <v>45644</v>
      </c>
      <c r="C99" s="8">
        <v>822</v>
      </c>
      <c r="D99" s="50" t="s">
        <v>100</v>
      </c>
      <c r="E99" s="50" t="s">
        <v>344</v>
      </c>
      <c r="F99" s="60">
        <v>24808.22</v>
      </c>
      <c r="G99" s="36"/>
      <c r="H99" s="61" t="s">
        <v>345</v>
      </c>
      <c r="I99" s="38" t="s">
        <v>346</v>
      </c>
      <c r="J99" s="38" t="s">
        <v>347</v>
      </c>
      <c r="K99" s="39" t="s">
        <v>19</v>
      </c>
      <c r="L99" s="38" t="s">
        <v>20</v>
      </c>
      <c r="M99" s="46" t="s">
        <v>21</v>
      </c>
      <c r="N99" s="47" t="s">
        <v>35</v>
      </c>
    </row>
    <row r="100" spans="2:14" x14ac:dyDescent="0.25">
      <c r="B100" s="86">
        <v>45644</v>
      </c>
      <c r="C100" s="8">
        <v>823</v>
      </c>
      <c r="D100" s="50" t="s">
        <v>348</v>
      </c>
      <c r="E100" s="50" t="s">
        <v>349</v>
      </c>
      <c r="F100" s="60">
        <v>26413.200000000001</v>
      </c>
      <c r="G100" s="36"/>
      <c r="H100" s="61" t="s">
        <v>350</v>
      </c>
      <c r="I100" s="38" t="s">
        <v>20</v>
      </c>
      <c r="J100" s="38"/>
      <c r="K100" s="39" t="s">
        <v>34</v>
      </c>
      <c r="L100" s="38"/>
      <c r="M100" s="46" t="s">
        <v>21</v>
      </c>
      <c r="N100" s="47" t="s">
        <v>35</v>
      </c>
    </row>
    <row r="101" spans="2:14" x14ac:dyDescent="0.25">
      <c r="B101" s="86">
        <v>45644</v>
      </c>
      <c r="C101" s="8">
        <v>824</v>
      </c>
      <c r="D101" s="50" t="s">
        <v>348</v>
      </c>
      <c r="E101" s="50" t="s">
        <v>351</v>
      </c>
      <c r="F101" s="60">
        <v>11484</v>
      </c>
      <c r="G101" s="36"/>
      <c r="H101" s="61" t="s">
        <v>352</v>
      </c>
      <c r="I101" s="38" t="s">
        <v>20</v>
      </c>
      <c r="J101" s="38"/>
      <c r="K101" s="39" t="s">
        <v>34</v>
      </c>
      <c r="L101" s="38"/>
      <c r="M101" s="46" t="s">
        <v>21</v>
      </c>
      <c r="N101" s="47" t="s">
        <v>35</v>
      </c>
    </row>
    <row r="102" spans="2:14" x14ac:dyDescent="0.25">
      <c r="B102" s="86">
        <v>45644</v>
      </c>
      <c r="C102" s="8">
        <v>825</v>
      </c>
      <c r="D102" s="50" t="s">
        <v>348</v>
      </c>
      <c r="E102" s="50" t="s">
        <v>353</v>
      </c>
      <c r="F102" s="60">
        <v>11716</v>
      </c>
      <c r="G102" s="36"/>
      <c r="H102" s="61" t="s">
        <v>354</v>
      </c>
      <c r="I102" s="38" t="s">
        <v>20</v>
      </c>
      <c r="J102" s="38"/>
      <c r="K102" s="39" t="s">
        <v>34</v>
      </c>
      <c r="L102" s="38"/>
      <c r="M102" s="46" t="s">
        <v>21</v>
      </c>
      <c r="N102" s="47" t="s">
        <v>35</v>
      </c>
    </row>
    <row r="103" spans="2:14" x14ac:dyDescent="0.25">
      <c r="B103" s="86">
        <v>45645</v>
      </c>
      <c r="C103" s="8">
        <v>827</v>
      </c>
      <c r="D103" s="50" t="s">
        <v>355</v>
      </c>
      <c r="E103" s="50" t="s">
        <v>356</v>
      </c>
      <c r="F103" s="60">
        <v>154976</v>
      </c>
      <c r="G103" s="36"/>
      <c r="H103" s="61"/>
      <c r="I103" s="38">
        <v>2825</v>
      </c>
      <c r="J103" s="38"/>
      <c r="K103" s="39" t="s">
        <v>19</v>
      </c>
      <c r="L103" s="38" t="s">
        <v>357</v>
      </c>
      <c r="M103" s="46">
        <v>45659</v>
      </c>
      <c r="N103" s="47">
        <v>45657</v>
      </c>
    </row>
    <row r="104" spans="2:14" x14ac:dyDescent="0.25">
      <c r="B104" s="86">
        <v>45645</v>
      </c>
      <c r="C104" s="8">
        <v>828</v>
      </c>
      <c r="D104" s="50" t="s">
        <v>358</v>
      </c>
      <c r="E104" s="50" t="s">
        <v>359</v>
      </c>
      <c r="F104" s="60">
        <v>56305.45</v>
      </c>
      <c r="G104" s="36"/>
      <c r="H104" s="61"/>
      <c r="I104" s="38" t="s">
        <v>360</v>
      </c>
      <c r="J104" s="38"/>
      <c r="K104" s="39" t="s">
        <v>19</v>
      </c>
      <c r="L104" s="114" t="s">
        <v>361</v>
      </c>
      <c r="M104" s="46">
        <v>45659</v>
      </c>
      <c r="N104" s="47">
        <v>45656</v>
      </c>
    </row>
    <row r="105" spans="2:14" x14ac:dyDescent="0.25">
      <c r="B105" s="86">
        <v>45645</v>
      </c>
      <c r="C105" s="8">
        <v>828</v>
      </c>
      <c r="D105" s="50" t="s">
        <v>358</v>
      </c>
      <c r="E105" s="50" t="s">
        <v>362</v>
      </c>
      <c r="F105" s="34">
        <f>114131.81-56305.45</f>
        <v>57826.36</v>
      </c>
      <c r="G105" s="50"/>
      <c r="H105" s="62"/>
      <c r="I105" s="38" t="s">
        <v>363</v>
      </c>
      <c r="J105" s="38"/>
      <c r="K105" s="39" t="s">
        <v>19</v>
      </c>
      <c r="L105" s="38" t="s">
        <v>20</v>
      </c>
      <c r="M105" s="46" t="s">
        <v>21</v>
      </c>
      <c r="N105" s="47">
        <v>45656</v>
      </c>
    </row>
    <row r="106" spans="2:14" x14ac:dyDescent="0.25">
      <c r="B106" s="86">
        <v>45645</v>
      </c>
      <c r="C106" s="8">
        <v>829</v>
      </c>
      <c r="D106" s="50" t="s">
        <v>364</v>
      </c>
      <c r="E106" s="50" t="s">
        <v>365</v>
      </c>
      <c r="F106" s="60">
        <v>6580.32</v>
      </c>
      <c r="G106" s="36"/>
      <c r="H106" s="61"/>
      <c r="I106" s="38" t="s">
        <v>366</v>
      </c>
      <c r="J106" s="38" t="s">
        <v>367</v>
      </c>
      <c r="K106" s="39" t="s">
        <v>19</v>
      </c>
      <c r="L106" s="38" t="s">
        <v>368</v>
      </c>
      <c r="M106" s="46">
        <v>45659</v>
      </c>
      <c r="N106" s="47">
        <v>45656</v>
      </c>
    </row>
    <row r="107" spans="2:14" x14ac:dyDescent="0.25">
      <c r="B107" s="86">
        <v>45645</v>
      </c>
      <c r="C107" s="8">
        <v>830</v>
      </c>
      <c r="D107" s="50" t="s">
        <v>369</v>
      </c>
      <c r="E107" s="50" t="s">
        <v>370</v>
      </c>
      <c r="F107" s="34">
        <v>1485.83</v>
      </c>
      <c r="G107" s="36"/>
      <c r="H107" s="61"/>
      <c r="I107" s="38" t="s">
        <v>371</v>
      </c>
      <c r="J107" s="38" t="s">
        <v>372</v>
      </c>
      <c r="K107" s="39" t="s">
        <v>19</v>
      </c>
      <c r="L107" s="38" t="s">
        <v>20</v>
      </c>
      <c r="M107" s="46" t="s">
        <v>21</v>
      </c>
      <c r="N107" s="47">
        <v>45649</v>
      </c>
    </row>
    <row r="108" spans="2:14" x14ac:dyDescent="0.25">
      <c r="B108" s="86">
        <v>45645</v>
      </c>
      <c r="C108" s="8">
        <v>830</v>
      </c>
      <c r="D108" s="50" t="s">
        <v>369</v>
      </c>
      <c r="E108" s="50" t="s">
        <v>373</v>
      </c>
      <c r="F108" s="34">
        <v>109476.26</v>
      </c>
      <c r="G108" s="36"/>
      <c r="H108" s="61" t="s">
        <v>374</v>
      </c>
      <c r="I108" s="38" t="s">
        <v>375</v>
      </c>
      <c r="J108" s="38" t="s">
        <v>376</v>
      </c>
      <c r="K108" s="39" t="s">
        <v>19</v>
      </c>
      <c r="L108" s="38" t="s">
        <v>20</v>
      </c>
      <c r="M108" s="46" t="s">
        <v>21</v>
      </c>
      <c r="N108" s="47">
        <v>45649</v>
      </c>
    </row>
    <row r="109" spans="2:14" x14ac:dyDescent="0.25">
      <c r="B109" s="86">
        <v>45645</v>
      </c>
      <c r="C109" s="8">
        <v>831</v>
      </c>
      <c r="D109" s="50" t="s">
        <v>377</v>
      </c>
      <c r="E109" s="50" t="s">
        <v>378</v>
      </c>
      <c r="F109" s="60">
        <v>14129.99</v>
      </c>
      <c r="G109" s="36"/>
      <c r="H109" s="61"/>
      <c r="I109" s="38" t="s">
        <v>379</v>
      </c>
      <c r="J109" s="38"/>
      <c r="K109" s="39" t="s">
        <v>19</v>
      </c>
      <c r="L109" s="38" t="s">
        <v>380</v>
      </c>
      <c r="M109" s="46">
        <v>45663</v>
      </c>
      <c r="N109" s="47">
        <v>45651</v>
      </c>
    </row>
    <row r="110" spans="2:14" x14ac:dyDescent="0.25">
      <c r="B110" s="86">
        <v>45645</v>
      </c>
      <c r="C110" s="8">
        <v>832</v>
      </c>
      <c r="D110" s="50" t="s">
        <v>325</v>
      </c>
      <c r="E110" s="50" t="s">
        <v>381</v>
      </c>
      <c r="F110" s="60">
        <v>7201.24</v>
      </c>
      <c r="G110" s="36"/>
      <c r="H110" s="61"/>
      <c r="I110" s="38" t="s">
        <v>382</v>
      </c>
      <c r="J110" s="38" t="s">
        <v>383</v>
      </c>
      <c r="K110" s="39" t="s">
        <v>19</v>
      </c>
      <c r="L110" s="31" t="s">
        <v>329</v>
      </c>
      <c r="M110" s="46">
        <v>45663</v>
      </c>
      <c r="N110" s="47">
        <v>45647</v>
      </c>
    </row>
    <row r="111" spans="2:14" x14ac:dyDescent="0.25">
      <c r="B111" s="86">
        <v>45645</v>
      </c>
      <c r="C111" s="8">
        <v>833</v>
      </c>
      <c r="D111" s="50" t="s">
        <v>384</v>
      </c>
      <c r="E111" s="50" t="s">
        <v>385</v>
      </c>
      <c r="F111" s="60">
        <v>522000</v>
      </c>
      <c r="G111" s="36"/>
      <c r="H111" s="61"/>
      <c r="I111" s="38" t="s">
        <v>386</v>
      </c>
      <c r="J111" s="38"/>
      <c r="K111" s="39" t="s">
        <v>34</v>
      </c>
      <c r="L111" s="46" t="s">
        <v>21</v>
      </c>
      <c r="M111" s="46" t="s">
        <v>21</v>
      </c>
      <c r="N111" s="47">
        <v>45656</v>
      </c>
    </row>
    <row r="112" spans="2:14" x14ac:dyDescent="0.25">
      <c r="B112" s="86">
        <v>45645</v>
      </c>
      <c r="C112" s="8">
        <v>834</v>
      </c>
      <c r="D112" s="50" t="s">
        <v>387</v>
      </c>
      <c r="E112" s="50" t="s">
        <v>388</v>
      </c>
      <c r="F112" s="60">
        <v>8244.0300000000007</v>
      </c>
      <c r="G112" s="36"/>
      <c r="H112" s="61" t="s">
        <v>389</v>
      </c>
      <c r="I112" s="38">
        <v>4300</v>
      </c>
      <c r="J112" s="38" t="s">
        <v>390</v>
      </c>
      <c r="K112" s="39" t="s">
        <v>19</v>
      </c>
      <c r="L112" s="38" t="s">
        <v>391</v>
      </c>
      <c r="M112" s="46">
        <v>45659</v>
      </c>
      <c r="N112" s="47">
        <v>45653</v>
      </c>
    </row>
    <row r="113" spans="2:14" x14ac:dyDescent="0.25">
      <c r="B113" s="86">
        <v>45645</v>
      </c>
      <c r="C113" s="8">
        <v>835</v>
      </c>
      <c r="D113" s="50" t="s">
        <v>67</v>
      </c>
      <c r="E113" s="50" t="s">
        <v>392</v>
      </c>
      <c r="F113" s="60">
        <v>60320</v>
      </c>
      <c r="G113" s="36"/>
      <c r="H113" s="61" t="s">
        <v>393</v>
      </c>
      <c r="I113" s="38" t="s">
        <v>183</v>
      </c>
      <c r="J113" s="38"/>
      <c r="K113" s="39" t="s">
        <v>34</v>
      </c>
      <c r="L113" s="46" t="s">
        <v>21</v>
      </c>
      <c r="M113" s="46" t="s">
        <v>21</v>
      </c>
      <c r="N113" s="47">
        <v>45656</v>
      </c>
    </row>
    <row r="114" spans="2:14" x14ac:dyDescent="0.25">
      <c r="B114" s="86">
        <v>45646</v>
      </c>
      <c r="C114" s="8">
        <v>836</v>
      </c>
      <c r="D114" s="50" t="s">
        <v>259</v>
      </c>
      <c r="E114" s="50" t="s">
        <v>394</v>
      </c>
      <c r="F114" s="60">
        <v>7818.4</v>
      </c>
      <c r="G114" s="36"/>
      <c r="H114" s="61" t="s">
        <v>395</v>
      </c>
      <c r="I114" s="38" t="s">
        <v>396</v>
      </c>
      <c r="J114" s="38"/>
      <c r="K114" s="39" t="s">
        <v>19</v>
      </c>
      <c r="L114" s="38" t="s">
        <v>397</v>
      </c>
      <c r="M114" s="46">
        <v>45659</v>
      </c>
      <c r="N114" s="47">
        <v>45657</v>
      </c>
    </row>
    <row r="115" spans="2:14" x14ac:dyDescent="0.25">
      <c r="B115" s="86">
        <v>45656</v>
      </c>
      <c r="C115" s="8">
        <v>840</v>
      </c>
      <c r="D115" s="50" t="s">
        <v>398</v>
      </c>
      <c r="E115" s="50" t="s">
        <v>399</v>
      </c>
      <c r="F115" s="60">
        <v>803.25</v>
      </c>
      <c r="G115" s="36"/>
      <c r="H115" s="61"/>
      <c r="I115" s="38" t="s">
        <v>400</v>
      </c>
      <c r="J115" s="38"/>
      <c r="K115" s="39" t="s">
        <v>34</v>
      </c>
      <c r="L115" s="46" t="s">
        <v>21</v>
      </c>
      <c r="M115" s="46" t="s">
        <v>21</v>
      </c>
      <c r="N115" s="47" t="s">
        <v>35</v>
      </c>
    </row>
    <row r="116" spans="2:14" x14ac:dyDescent="0.25">
      <c r="B116" s="59">
        <v>45659</v>
      </c>
      <c r="C116" s="8">
        <v>1</v>
      </c>
      <c r="D116" s="50" t="s">
        <v>401</v>
      </c>
      <c r="E116" s="50" t="s">
        <v>402</v>
      </c>
      <c r="F116" s="60">
        <v>393590.72</v>
      </c>
      <c r="G116" s="36"/>
      <c r="H116" s="61"/>
      <c r="I116" s="38" t="s">
        <v>403</v>
      </c>
      <c r="J116" s="38"/>
      <c r="K116" s="39" t="s">
        <v>19</v>
      </c>
      <c r="L116" s="38" t="s">
        <v>20</v>
      </c>
      <c r="M116" s="46" t="s">
        <v>21</v>
      </c>
      <c r="N116" s="47" t="s">
        <v>40</v>
      </c>
    </row>
    <row r="117" spans="2:14" x14ac:dyDescent="0.25">
      <c r="B117" s="59">
        <v>45659</v>
      </c>
      <c r="C117" s="8">
        <v>2</v>
      </c>
      <c r="D117" s="50" t="s">
        <v>404</v>
      </c>
      <c r="E117" s="50" t="s">
        <v>405</v>
      </c>
      <c r="F117" s="60">
        <v>6820</v>
      </c>
      <c r="G117" s="36"/>
      <c r="H117" s="61"/>
      <c r="I117" s="38" t="s">
        <v>406</v>
      </c>
      <c r="J117" s="38"/>
      <c r="K117" s="39" t="s">
        <v>34</v>
      </c>
      <c r="L117" s="38" t="s">
        <v>21</v>
      </c>
      <c r="M117" s="46">
        <v>45674</v>
      </c>
      <c r="N117" s="47" t="s">
        <v>40</v>
      </c>
    </row>
    <row r="118" spans="2:14" x14ac:dyDescent="0.25">
      <c r="B118" s="59">
        <v>45659</v>
      </c>
      <c r="C118" s="8">
        <v>3</v>
      </c>
      <c r="D118" s="50" t="s">
        <v>87</v>
      </c>
      <c r="E118" s="50" t="s">
        <v>407</v>
      </c>
      <c r="F118" s="60">
        <v>1100</v>
      </c>
      <c r="G118" s="36"/>
      <c r="H118" s="61"/>
      <c r="I118" s="38" t="s">
        <v>408</v>
      </c>
      <c r="J118" s="38"/>
      <c r="K118" s="39" t="s">
        <v>34</v>
      </c>
      <c r="L118" s="38" t="s">
        <v>21</v>
      </c>
      <c r="M118" s="46" t="s">
        <v>21</v>
      </c>
      <c r="N118" s="47" t="s">
        <v>40</v>
      </c>
    </row>
    <row r="119" spans="2:14" x14ac:dyDescent="0.25">
      <c r="B119" s="59">
        <v>45659</v>
      </c>
      <c r="C119" s="8">
        <v>4</v>
      </c>
      <c r="D119" s="50" t="s">
        <v>409</v>
      </c>
      <c r="E119" s="50" t="s">
        <v>410</v>
      </c>
      <c r="F119" s="60">
        <v>1705</v>
      </c>
      <c r="G119" s="36"/>
      <c r="H119" s="61"/>
      <c r="I119" s="38" t="s">
        <v>411</v>
      </c>
      <c r="J119" s="38"/>
      <c r="K119" s="39" t="s">
        <v>411</v>
      </c>
      <c r="L119" s="38" t="s">
        <v>21</v>
      </c>
      <c r="M119" s="46">
        <v>45688</v>
      </c>
      <c r="N119" s="47" t="s">
        <v>40</v>
      </c>
    </row>
    <row r="120" spans="2:14" x14ac:dyDescent="0.25">
      <c r="B120" s="59">
        <v>45659</v>
      </c>
      <c r="C120" s="8">
        <v>5</v>
      </c>
      <c r="D120" s="50" t="s">
        <v>45</v>
      </c>
      <c r="E120" s="50" t="s">
        <v>412</v>
      </c>
      <c r="F120" s="60">
        <v>678600</v>
      </c>
      <c r="G120" s="36"/>
      <c r="H120" s="61" t="s">
        <v>413</v>
      </c>
      <c r="I120" s="38">
        <v>3723</v>
      </c>
      <c r="J120" s="38" t="s">
        <v>414</v>
      </c>
      <c r="K120" s="39" t="s">
        <v>19</v>
      </c>
      <c r="L120" s="38" t="s">
        <v>20</v>
      </c>
      <c r="M120" s="46" t="s">
        <v>21</v>
      </c>
      <c r="N120" s="47">
        <v>45665</v>
      </c>
    </row>
    <row r="121" spans="2:14" x14ac:dyDescent="0.25">
      <c r="B121" s="59">
        <v>45659</v>
      </c>
      <c r="C121" s="8">
        <v>6</v>
      </c>
      <c r="D121" s="50" t="s">
        <v>45</v>
      </c>
      <c r="E121" s="50" t="s">
        <v>415</v>
      </c>
      <c r="F121" s="60">
        <v>11600</v>
      </c>
      <c r="G121" s="36"/>
      <c r="H121" s="61" t="s">
        <v>416</v>
      </c>
      <c r="I121" s="38" t="s">
        <v>417</v>
      </c>
      <c r="J121" s="38"/>
      <c r="K121" s="39" t="s">
        <v>19</v>
      </c>
      <c r="L121" s="38" t="s">
        <v>20</v>
      </c>
      <c r="M121" s="46" t="s">
        <v>21</v>
      </c>
      <c r="N121" s="47">
        <v>45665</v>
      </c>
    </row>
    <row r="122" spans="2:14" x14ac:dyDescent="0.25">
      <c r="B122" s="59">
        <v>45659</v>
      </c>
      <c r="C122" s="8">
        <v>6</v>
      </c>
      <c r="D122" s="50" t="s">
        <v>45</v>
      </c>
      <c r="E122" s="50" t="s">
        <v>415</v>
      </c>
      <c r="F122" s="60">
        <v>11600</v>
      </c>
      <c r="G122" s="36"/>
      <c r="H122" s="61" t="s">
        <v>418</v>
      </c>
      <c r="I122" s="38" t="s">
        <v>419</v>
      </c>
      <c r="J122" s="38"/>
      <c r="K122" s="39" t="s">
        <v>19</v>
      </c>
      <c r="L122" s="38" t="s">
        <v>20</v>
      </c>
      <c r="M122" s="46" t="s">
        <v>21</v>
      </c>
      <c r="N122" s="47">
        <v>45665</v>
      </c>
    </row>
    <row r="123" spans="2:14" x14ac:dyDescent="0.25">
      <c r="B123" s="59">
        <v>45659</v>
      </c>
      <c r="C123" s="8">
        <v>7</v>
      </c>
      <c r="D123" s="50" t="s">
        <v>309</v>
      </c>
      <c r="E123" s="50" t="s">
        <v>420</v>
      </c>
      <c r="F123" s="60">
        <v>1128.68</v>
      </c>
      <c r="G123" s="36"/>
      <c r="H123" s="61" t="s">
        <v>421</v>
      </c>
      <c r="I123" s="38" t="s">
        <v>422</v>
      </c>
      <c r="J123" s="38" t="s">
        <v>423</v>
      </c>
      <c r="K123" s="39" t="s">
        <v>19</v>
      </c>
      <c r="L123" s="38" t="s">
        <v>20</v>
      </c>
      <c r="M123" s="46" t="s">
        <v>21</v>
      </c>
      <c r="N123" s="47">
        <v>45660</v>
      </c>
    </row>
    <row r="124" spans="2:14" x14ac:dyDescent="0.25">
      <c r="B124" s="59">
        <v>45659</v>
      </c>
      <c r="C124" s="8">
        <v>8</v>
      </c>
      <c r="D124" s="50" t="s">
        <v>325</v>
      </c>
      <c r="E124" s="50" t="s">
        <v>424</v>
      </c>
      <c r="F124" s="60">
        <v>2418.6</v>
      </c>
      <c r="G124" s="36"/>
      <c r="H124" s="61"/>
      <c r="I124" s="38" t="s">
        <v>425</v>
      </c>
      <c r="J124" s="38" t="s">
        <v>426</v>
      </c>
      <c r="K124" s="39" t="s">
        <v>19</v>
      </c>
      <c r="L124" s="31" t="s">
        <v>427</v>
      </c>
      <c r="M124" s="46">
        <v>45674</v>
      </c>
      <c r="N124" s="47">
        <v>46019</v>
      </c>
    </row>
    <row r="125" spans="2:14" x14ac:dyDescent="0.25">
      <c r="B125" s="59">
        <v>45659</v>
      </c>
      <c r="C125" s="8">
        <v>9</v>
      </c>
      <c r="D125" s="50" t="s">
        <v>325</v>
      </c>
      <c r="E125" s="50" t="s">
        <v>428</v>
      </c>
      <c r="F125" s="60">
        <v>1417.98</v>
      </c>
      <c r="G125" s="36"/>
      <c r="H125" s="61"/>
      <c r="I125" s="38" t="s">
        <v>429</v>
      </c>
      <c r="J125" s="38" t="s">
        <v>430</v>
      </c>
      <c r="K125" s="39" t="s">
        <v>19</v>
      </c>
      <c r="L125" s="31" t="s">
        <v>427</v>
      </c>
      <c r="M125" s="46">
        <v>45674</v>
      </c>
      <c r="N125" s="47">
        <v>45669</v>
      </c>
    </row>
    <row r="126" spans="2:14" x14ac:dyDescent="0.25">
      <c r="B126" s="59">
        <v>45659</v>
      </c>
      <c r="C126" s="8">
        <v>10</v>
      </c>
      <c r="D126" s="50" t="s">
        <v>377</v>
      </c>
      <c r="E126" s="50" t="s">
        <v>431</v>
      </c>
      <c r="F126" s="60">
        <v>3766.76</v>
      </c>
      <c r="G126" s="36"/>
      <c r="H126" s="61"/>
      <c r="I126" s="38" t="s">
        <v>432</v>
      </c>
      <c r="J126" s="38"/>
      <c r="K126" s="39" t="s">
        <v>19</v>
      </c>
      <c r="L126" s="38" t="s">
        <v>20</v>
      </c>
      <c r="M126" s="46" t="s">
        <v>21</v>
      </c>
      <c r="N126" s="47">
        <v>45667</v>
      </c>
    </row>
    <row r="127" spans="2:14" x14ac:dyDescent="0.25">
      <c r="B127" s="59">
        <v>45659</v>
      </c>
      <c r="C127" s="8">
        <v>10</v>
      </c>
      <c r="D127" s="50" t="s">
        <v>377</v>
      </c>
      <c r="E127" s="50" t="s">
        <v>431</v>
      </c>
      <c r="F127" s="60">
        <v>9268.2000000000007</v>
      </c>
      <c r="G127" s="36"/>
      <c r="H127" s="61"/>
      <c r="I127" s="38" t="s">
        <v>433</v>
      </c>
      <c r="J127" s="38"/>
      <c r="K127" s="39" t="s">
        <v>19</v>
      </c>
      <c r="L127" s="38" t="s">
        <v>20</v>
      </c>
      <c r="M127" s="46" t="s">
        <v>21</v>
      </c>
      <c r="N127" s="47">
        <v>45667</v>
      </c>
    </row>
    <row r="128" spans="2:14" x14ac:dyDescent="0.25">
      <c r="B128" s="59">
        <v>45659</v>
      </c>
      <c r="C128" s="8">
        <v>11</v>
      </c>
      <c r="D128" s="50" t="s">
        <v>22</v>
      </c>
      <c r="E128" s="50" t="s">
        <v>434</v>
      </c>
      <c r="F128" s="60">
        <v>26490.57</v>
      </c>
      <c r="G128" s="36"/>
      <c r="H128" s="61" t="s">
        <v>435</v>
      </c>
      <c r="I128" s="38" t="s">
        <v>436</v>
      </c>
      <c r="J128" s="38" t="s">
        <v>437</v>
      </c>
      <c r="K128" s="39" t="s">
        <v>19</v>
      </c>
      <c r="L128" s="38" t="s">
        <v>20</v>
      </c>
      <c r="M128" s="46" t="s">
        <v>21</v>
      </c>
      <c r="N128" s="47">
        <v>45672</v>
      </c>
    </row>
    <row r="129" spans="2:14" x14ac:dyDescent="0.25">
      <c r="B129" s="59">
        <v>45659</v>
      </c>
      <c r="C129" s="8">
        <v>12</v>
      </c>
      <c r="D129" s="50" t="s">
        <v>89</v>
      </c>
      <c r="E129" s="50" t="s">
        <v>438</v>
      </c>
      <c r="F129" s="60">
        <v>14092.61</v>
      </c>
      <c r="G129" s="36"/>
      <c r="H129" s="61" t="s">
        <v>439</v>
      </c>
      <c r="I129" s="38" t="s">
        <v>440</v>
      </c>
      <c r="J129" s="38" t="s">
        <v>441</v>
      </c>
      <c r="K129" s="39" t="s">
        <v>19</v>
      </c>
      <c r="L129" s="38" t="s">
        <v>442</v>
      </c>
      <c r="M129" s="46">
        <v>45674</v>
      </c>
      <c r="N129" s="47" t="s">
        <v>40</v>
      </c>
    </row>
    <row r="130" spans="2:14" x14ac:dyDescent="0.25">
      <c r="B130" s="59">
        <v>45659</v>
      </c>
      <c r="C130" s="8">
        <v>13</v>
      </c>
      <c r="D130" s="31" t="s">
        <v>121</v>
      </c>
      <c r="E130" s="31" t="s">
        <v>443</v>
      </c>
      <c r="F130" s="27">
        <v>7435.13</v>
      </c>
      <c r="G130" s="28"/>
      <c r="H130" s="74" t="s">
        <v>444</v>
      </c>
      <c r="I130" s="14" t="s">
        <v>445</v>
      </c>
      <c r="J130" s="14"/>
      <c r="K130" s="15" t="s">
        <v>19</v>
      </c>
      <c r="L130" s="31" t="s">
        <v>446</v>
      </c>
      <c r="M130" s="46">
        <v>45674</v>
      </c>
      <c r="N130" s="47">
        <v>45660</v>
      </c>
    </row>
    <row r="131" spans="2:14" x14ac:dyDescent="0.25">
      <c r="B131" s="59">
        <v>45659</v>
      </c>
      <c r="C131" s="8">
        <v>13</v>
      </c>
      <c r="D131" s="31" t="s">
        <v>121</v>
      </c>
      <c r="E131" s="31" t="s">
        <v>443</v>
      </c>
      <c r="F131" s="27">
        <v>3774.41</v>
      </c>
      <c r="G131" s="28"/>
      <c r="H131" s="74" t="s">
        <v>447</v>
      </c>
      <c r="I131" s="14" t="s">
        <v>448</v>
      </c>
      <c r="J131" s="14"/>
      <c r="K131" s="15" t="s">
        <v>19</v>
      </c>
      <c r="L131" s="31" t="s">
        <v>446</v>
      </c>
      <c r="M131" s="46">
        <v>45674</v>
      </c>
      <c r="N131" s="47">
        <v>45660</v>
      </c>
    </row>
    <row r="132" spans="2:14" x14ac:dyDescent="0.25">
      <c r="B132" s="59">
        <v>45659</v>
      </c>
      <c r="C132" s="8">
        <v>14</v>
      </c>
      <c r="D132" s="31" t="s">
        <v>121</v>
      </c>
      <c r="E132" s="31" t="s">
        <v>449</v>
      </c>
      <c r="F132" s="27">
        <v>3724.3</v>
      </c>
      <c r="G132" s="28"/>
      <c r="H132" s="74" t="s">
        <v>450</v>
      </c>
      <c r="I132" s="14" t="s">
        <v>451</v>
      </c>
      <c r="J132" s="14"/>
      <c r="K132" s="15" t="s">
        <v>19</v>
      </c>
      <c r="L132" s="31" t="s">
        <v>446</v>
      </c>
      <c r="M132" s="46">
        <v>45674</v>
      </c>
      <c r="N132" s="47">
        <v>45669</v>
      </c>
    </row>
    <row r="133" spans="2:14" x14ac:dyDescent="0.25">
      <c r="B133" s="59">
        <v>45659</v>
      </c>
      <c r="C133" s="8">
        <v>15</v>
      </c>
      <c r="D133" s="50" t="s">
        <v>84</v>
      </c>
      <c r="E133" s="50" t="s">
        <v>452</v>
      </c>
      <c r="F133" s="60">
        <v>4016.25</v>
      </c>
      <c r="G133" s="36"/>
      <c r="H133" s="61" t="s">
        <v>453</v>
      </c>
      <c r="I133" s="38" t="s">
        <v>183</v>
      </c>
      <c r="J133" s="38"/>
      <c r="K133" s="39" t="s">
        <v>34</v>
      </c>
      <c r="L133" s="38" t="s">
        <v>21</v>
      </c>
      <c r="M133" s="46" t="s">
        <v>21</v>
      </c>
      <c r="N133" s="47" t="s">
        <v>40</v>
      </c>
    </row>
    <row r="134" spans="2:14" x14ac:dyDescent="0.25">
      <c r="B134" s="59">
        <v>45659</v>
      </c>
      <c r="C134" s="8">
        <v>16</v>
      </c>
      <c r="D134" s="50" t="s">
        <v>369</v>
      </c>
      <c r="E134" s="50" t="s">
        <v>454</v>
      </c>
      <c r="F134" s="34">
        <v>133714.35999999999</v>
      </c>
      <c r="G134" s="36"/>
      <c r="H134" s="61" t="s">
        <v>455</v>
      </c>
      <c r="I134" s="38" t="s">
        <v>456</v>
      </c>
      <c r="J134" s="38" t="s">
        <v>457</v>
      </c>
      <c r="K134" s="39" t="s">
        <v>19</v>
      </c>
      <c r="L134" s="38" t="s">
        <v>20</v>
      </c>
      <c r="M134" s="46" t="s">
        <v>21</v>
      </c>
      <c r="N134" s="47">
        <v>45669</v>
      </c>
    </row>
    <row r="135" spans="2:14" x14ac:dyDescent="0.25">
      <c r="B135" s="59">
        <v>45659</v>
      </c>
      <c r="C135" s="8">
        <v>16</v>
      </c>
      <c r="D135" s="50" t="s">
        <v>369</v>
      </c>
      <c r="E135" s="50" t="s">
        <v>458</v>
      </c>
      <c r="F135" s="34">
        <v>5923.86</v>
      </c>
      <c r="G135" s="36"/>
      <c r="H135" s="61" t="s">
        <v>459</v>
      </c>
      <c r="I135" s="38" t="s">
        <v>460</v>
      </c>
      <c r="J135" s="38" t="s">
        <v>461</v>
      </c>
      <c r="K135" s="39" t="s">
        <v>19</v>
      </c>
      <c r="L135" s="38" t="s">
        <v>20</v>
      </c>
      <c r="M135" s="46" t="s">
        <v>21</v>
      </c>
      <c r="N135" s="47">
        <v>45669</v>
      </c>
    </row>
    <row r="136" spans="2:14" x14ac:dyDescent="0.25">
      <c r="B136" s="59">
        <v>45659</v>
      </c>
      <c r="C136" s="8">
        <v>16</v>
      </c>
      <c r="D136" s="50" t="s">
        <v>369</v>
      </c>
      <c r="E136" s="50" t="s">
        <v>462</v>
      </c>
      <c r="F136" s="34">
        <v>11761.92</v>
      </c>
      <c r="G136" s="36"/>
      <c r="H136" s="61" t="s">
        <v>463</v>
      </c>
      <c r="I136" s="38" t="s">
        <v>464</v>
      </c>
      <c r="J136" s="38" t="s">
        <v>465</v>
      </c>
      <c r="K136" s="39" t="s">
        <v>19</v>
      </c>
      <c r="L136" s="38" t="s">
        <v>20</v>
      </c>
      <c r="M136" s="46" t="s">
        <v>21</v>
      </c>
      <c r="N136" s="47">
        <v>45669</v>
      </c>
    </row>
    <row r="137" spans="2:14" x14ac:dyDescent="0.25">
      <c r="B137" s="59">
        <v>45659</v>
      </c>
      <c r="C137" s="8">
        <v>17</v>
      </c>
      <c r="D137" s="50" t="s">
        <v>369</v>
      </c>
      <c r="E137" s="50" t="s">
        <v>466</v>
      </c>
      <c r="F137" s="34">
        <v>19035.95</v>
      </c>
      <c r="G137" s="36"/>
      <c r="H137" s="61" t="s">
        <v>467</v>
      </c>
      <c r="I137" s="38" t="s">
        <v>468</v>
      </c>
      <c r="J137" s="38" t="s">
        <v>469</v>
      </c>
      <c r="K137" s="39" t="s">
        <v>19</v>
      </c>
      <c r="L137" s="38" t="s">
        <v>20</v>
      </c>
      <c r="M137" s="46" t="s">
        <v>21</v>
      </c>
      <c r="N137" s="47">
        <v>45676</v>
      </c>
    </row>
    <row r="138" spans="2:14" x14ac:dyDescent="0.25">
      <c r="B138" s="59">
        <v>45659</v>
      </c>
      <c r="C138" s="8">
        <v>17</v>
      </c>
      <c r="D138" s="50" t="s">
        <v>369</v>
      </c>
      <c r="E138" s="50" t="s">
        <v>470</v>
      </c>
      <c r="F138" s="34">
        <v>3771.45</v>
      </c>
      <c r="G138" s="36"/>
      <c r="H138" s="61" t="s">
        <v>471</v>
      </c>
      <c r="I138" s="38" t="s">
        <v>472</v>
      </c>
      <c r="J138" s="38" t="s">
        <v>473</v>
      </c>
      <c r="K138" s="39" t="s">
        <v>19</v>
      </c>
      <c r="L138" s="38" t="s">
        <v>20</v>
      </c>
      <c r="M138" s="46" t="s">
        <v>21</v>
      </c>
      <c r="N138" s="47">
        <v>45676</v>
      </c>
    </row>
    <row r="139" spans="2:14" x14ac:dyDescent="0.25">
      <c r="B139" s="59">
        <v>45659</v>
      </c>
      <c r="C139" s="8">
        <v>18</v>
      </c>
      <c r="D139" s="50" t="s">
        <v>474</v>
      </c>
      <c r="E139" s="50" t="s">
        <v>475</v>
      </c>
      <c r="F139" s="60">
        <v>15800</v>
      </c>
      <c r="G139" s="36"/>
      <c r="H139" s="61" t="s">
        <v>476</v>
      </c>
      <c r="I139" s="38" t="s">
        <v>477</v>
      </c>
      <c r="J139" s="38" t="s">
        <v>478</v>
      </c>
      <c r="K139" s="39" t="s">
        <v>19</v>
      </c>
      <c r="L139" s="38" t="s">
        <v>20</v>
      </c>
      <c r="M139" s="46" t="s">
        <v>21</v>
      </c>
      <c r="N139" s="47">
        <v>45674</v>
      </c>
    </row>
    <row r="140" spans="2:14" x14ac:dyDescent="0.25">
      <c r="B140" s="59">
        <v>45659</v>
      </c>
      <c r="C140" s="8">
        <v>18</v>
      </c>
      <c r="D140" s="50" t="s">
        <v>474</v>
      </c>
      <c r="E140" s="50" t="s">
        <v>479</v>
      </c>
      <c r="F140" s="60">
        <v>1660</v>
      </c>
      <c r="G140" s="36"/>
      <c r="H140" s="61" t="s">
        <v>480</v>
      </c>
      <c r="I140" s="38" t="s">
        <v>481</v>
      </c>
      <c r="J140" s="38" t="s">
        <v>482</v>
      </c>
      <c r="K140" s="39" t="s">
        <v>19</v>
      </c>
      <c r="L140" s="38" t="s">
        <v>20</v>
      </c>
      <c r="M140" s="46" t="s">
        <v>21</v>
      </c>
      <c r="N140" s="47">
        <v>45674</v>
      </c>
    </row>
    <row r="141" spans="2:14" x14ac:dyDescent="0.25">
      <c r="B141" s="59">
        <v>45663</v>
      </c>
      <c r="C141" s="8">
        <v>19</v>
      </c>
      <c r="D141" s="50" t="s">
        <v>247</v>
      </c>
      <c r="E141" s="50" t="s">
        <v>483</v>
      </c>
      <c r="F141" s="60">
        <v>24940</v>
      </c>
      <c r="G141" s="36"/>
      <c r="H141" s="61" t="s">
        <v>484</v>
      </c>
      <c r="I141" s="38" t="s">
        <v>485</v>
      </c>
      <c r="J141" s="38" t="s">
        <v>486</v>
      </c>
      <c r="K141" s="39" t="s">
        <v>34</v>
      </c>
      <c r="L141" s="38" t="s">
        <v>21</v>
      </c>
      <c r="M141" s="46">
        <v>45663</v>
      </c>
      <c r="N141" s="47" t="s">
        <v>35</v>
      </c>
    </row>
    <row r="142" spans="2:14" x14ac:dyDescent="0.25">
      <c r="B142" s="59">
        <v>45665</v>
      </c>
      <c r="C142" s="8">
        <v>20</v>
      </c>
      <c r="D142" s="50" t="s">
        <v>247</v>
      </c>
      <c r="E142" s="50" t="s">
        <v>487</v>
      </c>
      <c r="F142" s="60">
        <v>29928</v>
      </c>
      <c r="G142" s="36"/>
      <c r="H142" s="61" t="s">
        <v>488</v>
      </c>
      <c r="I142" s="38" t="s">
        <v>489</v>
      </c>
      <c r="J142" s="38" t="s">
        <v>490</v>
      </c>
      <c r="K142" s="39" t="s">
        <v>34</v>
      </c>
      <c r="L142" s="38" t="s">
        <v>21</v>
      </c>
      <c r="M142" s="46">
        <v>45674</v>
      </c>
      <c r="N142" s="47" t="s">
        <v>35</v>
      </c>
    </row>
    <row r="143" spans="2:14" ht="14.45" customHeight="1" x14ac:dyDescent="0.25">
      <c r="B143" s="59">
        <v>45665</v>
      </c>
      <c r="C143" s="8">
        <v>21</v>
      </c>
      <c r="D143" s="50" t="s">
        <v>404</v>
      </c>
      <c r="E143" s="50" t="s">
        <v>491</v>
      </c>
      <c r="F143" s="60">
        <v>8836</v>
      </c>
      <c r="G143" s="36"/>
      <c r="H143" s="61"/>
      <c r="I143" s="38" t="s">
        <v>492</v>
      </c>
      <c r="J143" s="38"/>
      <c r="K143" s="39" t="s">
        <v>34</v>
      </c>
      <c r="L143" s="38" t="s">
        <v>21</v>
      </c>
      <c r="M143" s="46">
        <v>45674</v>
      </c>
      <c r="N143" s="47" t="s">
        <v>35</v>
      </c>
    </row>
    <row r="144" spans="2:14" ht="14.45" customHeight="1" x14ac:dyDescent="0.25">
      <c r="B144" s="59">
        <v>45666</v>
      </c>
      <c r="C144" s="8">
        <v>22</v>
      </c>
      <c r="D144" s="50" t="s">
        <v>221</v>
      </c>
      <c r="E144" s="50" t="s">
        <v>493</v>
      </c>
      <c r="F144" s="60">
        <v>80917.7</v>
      </c>
      <c r="G144" s="36"/>
      <c r="H144" s="61"/>
      <c r="I144" s="38" t="s">
        <v>494</v>
      </c>
      <c r="J144" s="38"/>
      <c r="K144" s="39" t="s">
        <v>34</v>
      </c>
      <c r="L144" s="38" t="s">
        <v>21</v>
      </c>
      <c r="M144" s="46">
        <v>45674</v>
      </c>
      <c r="N144" s="47" t="s">
        <v>35</v>
      </c>
    </row>
    <row r="145" spans="1:14" ht="14.45" customHeight="1" x14ac:dyDescent="0.25">
      <c r="B145" s="59">
        <v>45666</v>
      </c>
      <c r="C145" s="8">
        <v>23</v>
      </c>
      <c r="D145" s="50" t="s">
        <v>224</v>
      </c>
      <c r="E145" s="50" t="s">
        <v>495</v>
      </c>
      <c r="F145" s="60">
        <v>430360</v>
      </c>
      <c r="G145" s="36"/>
      <c r="H145" s="61"/>
      <c r="I145" s="38" t="s">
        <v>496</v>
      </c>
      <c r="J145" s="38"/>
      <c r="K145" s="39" t="s">
        <v>19</v>
      </c>
      <c r="L145" s="38" t="s">
        <v>497</v>
      </c>
      <c r="M145" s="46">
        <v>45687</v>
      </c>
      <c r="N145" s="47" t="s">
        <v>35</v>
      </c>
    </row>
    <row r="146" spans="1:14" ht="14.45" customHeight="1" x14ac:dyDescent="0.25">
      <c r="B146" s="59">
        <v>45666</v>
      </c>
      <c r="C146" s="8">
        <v>24</v>
      </c>
      <c r="D146" s="50" t="s">
        <v>498</v>
      </c>
      <c r="E146" s="50" t="s">
        <v>499</v>
      </c>
      <c r="F146" s="60">
        <v>649</v>
      </c>
      <c r="G146" s="36"/>
      <c r="H146" s="61"/>
      <c r="I146" s="114" t="s">
        <v>500</v>
      </c>
      <c r="J146" s="38"/>
      <c r="K146" s="39" t="s">
        <v>19</v>
      </c>
      <c r="L146" t="s">
        <v>501</v>
      </c>
      <c r="M146" s="46">
        <v>45674</v>
      </c>
      <c r="N146" s="47" t="s">
        <v>35</v>
      </c>
    </row>
    <row r="147" spans="1:14" x14ac:dyDescent="0.25">
      <c r="B147" s="59">
        <v>45666</v>
      </c>
      <c r="C147" s="8">
        <v>25</v>
      </c>
      <c r="D147" s="50" t="s">
        <v>474</v>
      </c>
      <c r="E147" s="50" t="s">
        <v>502</v>
      </c>
      <c r="F147" s="60">
        <v>14371.5</v>
      </c>
      <c r="G147" s="36"/>
      <c r="H147" s="61" t="s">
        <v>503</v>
      </c>
      <c r="I147" s="38">
        <v>2759</v>
      </c>
      <c r="J147" s="38"/>
      <c r="K147" s="39" t="s">
        <v>19</v>
      </c>
      <c r="L147" s="38" t="s">
        <v>20</v>
      </c>
      <c r="M147" s="46" t="s">
        <v>21</v>
      </c>
      <c r="N147" s="47" t="s">
        <v>35</v>
      </c>
    </row>
    <row r="148" spans="1:14" x14ac:dyDescent="0.25">
      <c r="B148" s="59">
        <v>45666</v>
      </c>
      <c r="C148" s="8">
        <v>26</v>
      </c>
      <c r="D148" s="50" t="s">
        <v>45</v>
      </c>
      <c r="E148" s="50" t="s">
        <v>504</v>
      </c>
      <c r="F148" s="60">
        <v>587250</v>
      </c>
      <c r="G148" s="36"/>
      <c r="H148" s="61" t="s">
        <v>505</v>
      </c>
      <c r="I148" s="38">
        <v>3748</v>
      </c>
      <c r="J148" s="38"/>
      <c r="K148" s="39" t="s">
        <v>19</v>
      </c>
      <c r="L148" s="38" t="s">
        <v>20</v>
      </c>
      <c r="M148" s="46" t="s">
        <v>21</v>
      </c>
      <c r="N148" s="47">
        <v>45683</v>
      </c>
    </row>
    <row r="149" spans="1:14" x14ac:dyDescent="0.25">
      <c r="B149" s="59">
        <v>45666</v>
      </c>
      <c r="C149" s="8">
        <v>27</v>
      </c>
      <c r="D149" s="50" t="s">
        <v>506</v>
      </c>
      <c r="E149" s="50" t="s">
        <v>507</v>
      </c>
      <c r="F149" s="60">
        <v>6928</v>
      </c>
      <c r="G149" s="36"/>
      <c r="H149" s="61" t="s">
        <v>508</v>
      </c>
      <c r="I149" s="14" t="s">
        <v>509</v>
      </c>
      <c r="J149" s="14"/>
      <c r="K149" s="15" t="s">
        <v>34</v>
      </c>
      <c r="L149" s="14" t="s">
        <v>21</v>
      </c>
      <c r="M149" s="17">
        <v>45674</v>
      </c>
      <c r="N149" s="26" t="s">
        <v>35</v>
      </c>
    </row>
    <row r="150" spans="1:14" x14ac:dyDescent="0.25">
      <c r="B150" s="59">
        <v>45667</v>
      </c>
      <c r="C150" s="8">
        <v>28</v>
      </c>
      <c r="D150" s="31" t="s">
        <v>510</v>
      </c>
      <c r="E150" s="31" t="s">
        <v>511</v>
      </c>
      <c r="F150" s="42">
        <v>2754</v>
      </c>
      <c r="G150" s="28"/>
      <c r="H150" s="98" t="s">
        <v>512</v>
      </c>
      <c r="I150" s="9" t="s">
        <v>513</v>
      </c>
      <c r="J150" s="31" t="s">
        <v>514</v>
      </c>
      <c r="K150" s="15" t="s">
        <v>34</v>
      </c>
      <c r="L150" s="14" t="s">
        <v>21</v>
      </c>
      <c r="M150" s="17">
        <v>45674</v>
      </c>
      <c r="N150" s="26" t="s">
        <v>35</v>
      </c>
    </row>
    <row r="151" spans="1:14" x14ac:dyDescent="0.25">
      <c r="B151" s="59">
        <v>45667</v>
      </c>
      <c r="C151" s="8">
        <v>29</v>
      </c>
      <c r="D151" s="50" t="s">
        <v>515</v>
      </c>
      <c r="E151" s="50" t="s">
        <v>516</v>
      </c>
      <c r="F151" s="60">
        <v>6255.2</v>
      </c>
      <c r="G151" s="36"/>
      <c r="H151" s="61" t="s">
        <v>517</v>
      </c>
      <c r="I151" s="38" t="s">
        <v>518</v>
      </c>
      <c r="J151" s="38"/>
      <c r="K151" s="39" t="s">
        <v>34</v>
      </c>
      <c r="L151" s="38" t="s">
        <v>21</v>
      </c>
      <c r="M151" s="46">
        <v>45667</v>
      </c>
      <c r="N151" s="47" t="s">
        <v>35</v>
      </c>
    </row>
    <row r="152" spans="1:14" x14ac:dyDescent="0.25">
      <c r="A152" s="1" t="s">
        <v>519</v>
      </c>
      <c r="B152" s="59">
        <v>45670</v>
      </c>
      <c r="C152" s="8">
        <v>30</v>
      </c>
      <c r="D152" s="50" t="s">
        <v>243</v>
      </c>
      <c r="E152" s="50" t="s">
        <v>520</v>
      </c>
      <c r="F152" s="60">
        <v>7540</v>
      </c>
      <c r="G152" s="36"/>
      <c r="H152" s="61" t="s">
        <v>521</v>
      </c>
      <c r="I152" s="38">
        <v>748</v>
      </c>
      <c r="J152" s="38" t="s">
        <v>522</v>
      </c>
      <c r="K152" s="39" t="s">
        <v>34</v>
      </c>
      <c r="L152" s="38" t="s">
        <v>21</v>
      </c>
      <c r="M152" s="46">
        <v>45674</v>
      </c>
      <c r="N152" s="47" t="s">
        <v>35</v>
      </c>
    </row>
    <row r="153" spans="1:14" x14ac:dyDescent="0.25">
      <c r="B153" s="59">
        <v>45672</v>
      </c>
      <c r="C153" s="8">
        <v>31</v>
      </c>
      <c r="D153" s="50" t="s">
        <v>523</v>
      </c>
      <c r="E153" s="50" t="s">
        <v>524</v>
      </c>
      <c r="F153" s="60">
        <v>31224.42</v>
      </c>
      <c r="G153" s="36"/>
      <c r="H153" s="61" t="s">
        <v>525</v>
      </c>
      <c r="I153" s="38">
        <v>19123</v>
      </c>
      <c r="J153" s="38" t="s">
        <v>526</v>
      </c>
      <c r="K153" s="39" t="s">
        <v>34</v>
      </c>
      <c r="L153" s="38" t="s">
        <v>21</v>
      </c>
      <c r="M153" s="46">
        <v>45677</v>
      </c>
      <c r="N153" s="47" t="s">
        <v>35</v>
      </c>
    </row>
    <row r="154" spans="1:14" x14ac:dyDescent="0.25">
      <c r="B154" s="59">
        <v>45672</v>
      </c>
      <c r="C154" s="8">
        <v>32</v>
      </c>
      <c r="D154" s="50" t="s">
        <v>213</v>
      </c>
      <c r="E154" s="50" t="s">
        <v>527</v>
      </c>
      <c r="F154" s="60">
        <v>13980</v>
      </c>
      <c r="G154" s="36"/>
      <c r="H154" s="61" t="s">
        <v>528</v>
      </c>
      <c r="I154" s="38" t="s">
        <v>183</v>
      </c>
      <c r="J154" s="38"/>
      <c r="K154" s="39" t="s">
        <v>34</v>
      </c>
      <c r="L154" s="38" t="s">
        <v>21</v>
      </c>
      <c r="M154" s="46" t="s">
        <v>21</v>
      </c>
      <c r="N154" s="47" t="s">
        <v>35</v>
      </c>
    </row>
    <row r="155" spans="1:14" x14ac:dyDescent="0.25">
      <c r="B155" s="59">
        <v>45673</v>
      </c>
      <c r="C155" s="8">
        <v>33</v>
      </c>
      <c r="D155" s="50" t="s">
        <v>529</v>
      </c>
      <c r="E155" s="50" t="s">
        <v>530</v>
      </c>
      <c r="F155" s="60">
        <v>2206.3200000000002</v>
      </c>
      <c r="G155" s="36"/>
      <c r="H155" s="61" t="s">
        <v>531</v>
      </c>
      <c r="I155" s="38" t="s">
        <v>532</v>
      </c>
      <c r="J155" s="38" t="s">
        <v>533</v>
      </c>
      <c r="K155" s="39" t="s">
        <v>34</v>
      </c>
      <c r="L155" s="38" t="s">
        <v>21</v>
      </c>
      <c r="M155" s="46">
        <v>45674</v>
      </c>
      <c r="N155" s="47" t="s">
        <v>35</v>
      </c>
    </row>
    <row r="156" spans="1:14" x14ac:dyDescent="0.25">
      <c r="B156" s="59">
        <v>45673</v>
      </c>
      <c r="C156" s="8">
        <v>34</v>
      </c>
      <c r="D156" s="50" t="s">
        <v>534</v>
      </c>
      <c r="E156" s="50" t="s">
        <v>535</v>
      </c>
      <c r="F156" s="60">
        <v>2550</v>
      </c>
      <c r="G156" s="36"/>
      <c r="H156" s="61" t="s">
        <v>536</v>
      </c>
      <c r="I156" s="38" t="s">
        <v>537</v>
      </c>
      <c r="J156" s="38"/>
      <c r="K156" s="39" t="s">
        <v>34</v>
      </c>
      <c r="L156" s="38" t="s">
        <v>21</v>
      </c>
      <c r="M156" s="46">
        <v>45674</v>
      </c>
      <c r="N156" s="47" t="s">
        <v>35</v>
      </c>
    </row>
    <row r="157" spans="1:14" x14ac:dyDescent="0.25">
      <c r="B157" s="59">
        <v>45673</v>
      </c>
      <c r="C157" s="8">
        <v>35</v>
      </c>
      <c r="D157" s="50" t="s">
        <v>538</v>
      </c>
      <c r="E157" s="50" t="s">
        <v>539</v>
      </c>
      <c r="F157" s="60">
        <v>15189.87</v>
      </c>
      <c r="G157" s="36"/>
      <c r="H157" s="61"/>
      <c r="I157" s="38" t="s">
        <v>540</v>
      </c>
      <c r="J157" s="38"/>
      <c r="K157" s="39" t="s">
        <v>34</v>
      </c>
      <c r="L157" s="38" t="s">
        <v>21</v>
      </c>
      <c r="M157" s="46">
        <v>45674</v>
      </c>
      <c r="N157" s="47" t="s">
        <v>35</v>
      </c>
    </row>
    <row r="158" spans="1:14" x14ac:dyDescent="0.25">
      <c r="B158" s="59">
        <v>45674</v>
      </c>
      <c r="C158" s="8">
        <v>36</v>
      </c>
      <c r="D158" s="50" t="s">
        <v>369</v>
      </c>
      <c r="E158" s="50" t="s">
        <v>541</v>
      </c>
      <c r="F158" s="34">
        <v>11669.14</v>
      </c>
      <c r="G158" s="36"/>
      <c r="H158" s="61" t="s">
        <v>542</v>
      </c>
      <c r="I158" s="38" t="s">
        <v>543</v>
      </c>
      <c r="J158" s="38" t="s">
        <v>544</v>
      </c>
      <c r="K158" s="39" t="s">
        <v>19</v>
      </c>
      <c r="L158" s="38" t="s">
        <v>20</v>
      </c>
      <c r="M158" s="46" t="s">
        <v>21</v>
      </c>
      <c r="N158" s="47">
        <v>45683</v>
      </c>
    </row>
    <row r="159" spans="1:14" x14ac:dyDescent="0.25">
      <c r="B159" s="59">
        <v>45674</v>
      </c>
      <c r="C159" s="8">
        <v>36</v>
      </c>
      <c r="D159" s="50" t="s">
        <v>369</v>
      </c>
      <c r="E159" s="50" t="s">
        <v>545</v>
      </c>
      <c r="F159" s="34">
        <v>17485.68</v>
      </c>
      <c r="G159" s="36"/>
      <c r="H159" s="61" t="s">
        <v>546</v>
      </c>
      <c r="I159" s="38" t="s">
        <v>547</v>
      </c>
      <c r="J159" s="38" t="s">
        <v>548</v>
      </c>
      <c r="K159" s="39" t="s">
        <v>19</v>
      </c>
      <c r="L159" s="38" t="s">
        <v>20</v>
      </c>
      <c r="M159" s="46" t="s">
        <v>21</v>
      </c>
      <c r="N159" s="47">
        <v>45683</v>
      </c>
    </row>
    <row r="160" spans="1:14" x14ac:dyDescent="0.25">
      <c r="B160" s="59">
        <v>45677</v>
      </c>
      <c r="C160" s="8">
        <v>37</v>
      </c>
      <c r="D160" s="50" t="s">
        <v>549</v>
      </c>
      <c r="E160" s="170" t="s">
        <v>550</v>
      </c>
      <c r="F160" s="60">
        <v>35853.980000000003</v>
      </c>
      <c r="G160" s="36"/>
      <c r="H160" s="61"/>
      <c r="I160" s="38" t="s">
        <v>551</v>
      </c>
      <c r="J160" s="38" t="s">
        <v>552</v>
      </c>
      <c r="K160" s="39" t="s">
        <v>19</v>
      </c>
      <c r="L160" s="38" t="s">
        <v>553</v>
      </c>
      <c r="M160" s="46">
        <v>45674</v>
      </c>
      <c r="N160" s="47" t="s">
        <v>35</v>
      </c>
    </row>
    <row r="161" spans="2:14" x14ac:dyDescent="0.25">
      <c r="B161" s="59">
        <v>45677</v>
      </c>
      <c r="C161" s="8">
        <v>38</v>
      </c>
      <c r="D161" s="50" t="s">
        <v>498</v>
      </c>
      <c r="E161" s="50" t="s">
        <v>554</v>
      </c>
      <c r="F161" s="60">
        <v>1772</v>
      </c>
      <c r="G161" s="36"/>
      <c r="H161" s="61"/>
      <c r="I161" s="38" t="s">
        <v>555</v>
      </c>
      <c r="J161" s="38"/>
      <c r="K161" s="39" t="s">
        <v>19</v>
      </c>
      <c r="L161" s="38" t="s">
        <v>555</v>
      </c>
      <c r="M161" s="46">
        <v>45681</v>
      </c>
      <c r="N161" s="47">
        <v>45679</v>
      </c>
    </row>
    <row r="162" spans="2:14" x14ac:dyDescent="0.25">
      <c r="B162" s="59">
        <v>45677</v>
      </c>
      <c r="C162" s="8">
        <v>39</v>
      </c>
      <c r="D162" s="50" t="s">
        <v>358</v>
      </c>
      <c r="E162" s="50" t="s">
        <v>556</v>
      </c>
      <c r="F162" s="60">
        <v>30552.28</v>
      </c>
      <c r="G162" s="36"/>
      <c r="H162" s="61"/>
      <c r="I162" s="38">
        <v>1943</v>
      </c>
      <c r="J162" s="38" t="s">
        <v>557</v>
      </c>
      <c r="K162" s="39" t="s">
        <v>19</v>
      </c>
      <c r="L162" s="38" t="s">
        <v>20</v>
      </c>
      <c r="M162" s="46" t="s">
        <v>21</v>
      </c>
      <c r="N162" s="47">
        <v>45687</v>
      </c>
    </row>
    <row r="163" spans="2:14" x14ac:dyDescent="0.25">
      <c r="B163" s="59">
        <v>45677</v>
      </c>
      <c r="C163" s="8">
        <v>40</v>
      </c>
      <c r="D163" s="50" t="s">
        <v>409</v>
      </c>
      <c r="E163" s="50" t="s">
        <v>558</v>
      </c>
      <c r="F163" s="60">
        <v>2000</v>
      </c>
      <c r="G163" s="36"/>
      <c r="H163" s="61"/>
      <c r="I163" s="38" t="s">
        <v>559</v>
      </c>
      <c r="J163" s="38"/>
      <c r="K163" s="39" t="s">
        <v>411</v>
      </c>
      <c r="L163" s="38"/>
      <c r="M163" s="46">
        <v>45688</v>
      </c>
      <c r="N163" s="47" t="s">
        <v>35</v>
      </c>
    </row>
    <row r="164" spans="2:14" customFormat="1" x14ac:dyDescent="0.25">
      <c r="B164" s="59">
        <v>45677</v>
      </c>
      <c r="C164" s="8">
        <v>41</v>
      </c>
      <c r="D164" s="50" t="s">
        <v>301</v>
      </c>
      <c r="E164" s="50" t="s">
        <v>560</v>
      </c>
      <c r="F164" s="34">
        <v>29556.799999999999</v>
      </c>
      <c r="G164" s="50"/>
      <c r="H164" s="62"/>
      <c r="I164" s="38">
        <v>3233</v>
      </c>
      <c r="J164" s="38" t="s">
        <v>561</v>
      </c>
      <c r="K164" s="39" t="s">
        <v>19</v>
      </c>
      <c r="L164" s="38" t="s">
        <v>562</v>
      </c>
      <c r="M164" s="46">
        <v>45688</v>
      </c>
      <c r="N164" s="47" t="s">
        <v>35</v>
      </c>
    </row>
    <row r="165" spans="2:14" x14ac:dyDescent="0.25">
      <c r="B165" s="59">
        <v>45677</v>
      </c>
      <c r="C165" s="8">
        <v>42</v>
      </c>
      <c r="D165" s="50" t="s">
        <v>121</v>
      </c>
      <c r="E165" s="50" t="s">
        <v>563</v>
      </c>
      <c r="F165" s="60">
        <v>21198.42</v>
      </c>
      <c r="G165" s="36"/>
      <c r="H165" s="61" t="s">
        <v>564</v>
      </c>
      <c r="I165" s="38" t="s">
        <v>183</v>
      </c>
      <c r="J165" s="38"/>
      <c r="K165" s="39" t="s">
        <v>34</v>
      </c>
      <c r="L165" s="38" t="s">
        <v>21</v>
      </c>
      <c r="M165" s="46" t="s">
        <v>21</v>
      </c>
      <c r="N165" s="47" t="s">
        <v>35</v>
      </c>
    </row>
    <row r="166" spans="2:14" x14ac:dyDescent="0.25">
      <c r="B166" s="59">
        <v>45678</v>
      </c>
      <c r="C166" s="8">
        <v>43</v>
      </c>
      <c r="D166" s="50" t="s">
        <v>565</v>
      </c>
      <c r="E166" s="50" t="s">
        <v>566</v>
      </c>
      <c r="F166" s="60">
        <v>24391</v>
      </c>
      <c r="G166" s="36"/>
      <c r="H166" s="61"/>
      <c r="I166" s="38" t="s">
        <v>567</v>
      </c>
      <c r="J166" s="38"/>
      <c r="K166" s="39" t="s">
        <v>411</v>
      </c>
      <c r="L166" s="38"/>
      <c r="M166" s="46">
        <v>45679</v>
      </c>
      <c r="N166" s="47">
        <v>45685</v>
      </c>
    </row>
    <row r="167" spans="2:14" x14ac:dyDescent="0.25">
      <c r="B167" s="59">
        <v>45678</v>
      </c>
      <c r="C167" s="8">
        <v>44</v>
      </c>
      <c r="D167" s="50" t="s">
        <v>387</v>
      </c>
      <c r="E167" s="50" t="s">
        <v>568</v>
      </c>
      <c r="F167" s="60">
        <v>9699.32</v>
      </c>
      <c r="G167" s="36"/>
      <c r="H167" s="61" t="s">
        <v>569</v>
      </c>
      <c r="I167" s="38">
        <v>4451</v>
      </c>
      <c r="J167" s="38" t="s">
        <v>570</v>
      </c>
      <c r="K167" s="39" t="s">
        <v>19</v>
      </c>
      <c r="L167" s="38" t="s">
        <v>20</v>
      </c>
      <c r="M167" s="46" t="s">
        <v>21</v>
      </c>
      <c r="N167" s="47">
        <v>45683</v>
      </c>
    </row>
    <row r="168" spans="2:14" x14ac:dyDescent="0.25">
      <c r="B168" s="59">
        <v>45678</v>
      </c>
      <c r="C168" s="8">
        <v>45</v>
      </c>
      <c r="D168" s="50" t="s">
        <v>364</v>
      </c>
      <c r="E168" s="50" t="s">
        <v>571</v>
      </c>
      <c r="F168" s="60">
        <v>6105.02</v>
      </c>
      <c r="G168" s="36"/>
      <c r="H168" s="61"/>
      <c r="I168" s="38" t="s">
        <v>572</v>
      </c>
      <c r="J168" s="38" t="s">
        <v>573</v>
      </c>
      <c r="K168" s="39" t="s">
        <v>19</v>
      </c>
      <c r="L168" s="38" t="s">
        <v>574</v>
      </c>
      <c r="M168" s="46">
        <v>45679</v>
      </c>
      <c r="N168" s="47">
        <v>45688</v>
      </c>
    </row>
    <row r="169" spans="2:14" x14ac:dyDescent="0.25">
      <c r="B169" s="59">
        <v>45678</v>
      </c>
      <c r="C169" s="8">
        <v>46</v>
      </c>
      <c r="D169" s="50" t="s">
        <v>259</v>
      </c>
      <c r="E169" s="50" t="s">
        <v>575</v>
      </c>
      <c r="F169" s="60">
        <v>7830</v>
      </c>
      <c r="G169" s="36"/>
      <c r="H169" s="36" t="s">
        <v>576</v>
      </c>
      <c r="I169" s="38" t="s">
        <v>577</v>
      </c>
      <c r="J169" s="38"/>
      <c r="K169" s="39" t="s">
        <v>19</v>
      </c>
      <c r="L169" s="38" t="s">
        <v>20</v>
      </c>
      <c r="M169" s="46" t="s">
        <v>21</v>
      </c>
      <c r="N169" s="47">
        <v>45688</v>
      </c>
    </row>
    <row r="170" spans="2:14" x14ac:dyDescent="0.25">
      <c r="B170" s="59">
        <v>45678</v>
      </c>
      <c r="C170" s="8">
        <v>47</v>
      </c>
      <c r="D170" s="50" t="s">
        <v>45</v>
      </c>
      <c r="E170" s="50" t="s">
        <v>578</v>
      </c>
      <c r="F170" s="60">
        <v>417600</v>
      </c>
      <c r="G170" s="36"/>
      <c r="H170" s="36" t="s">
        <v>579</v>
      </c>
      <c r="I170" s="38">
        <v>3763</v>
      </c>
      <c r="J170" s="38" t="s">
        <v>580</v>
      </c>
      <c r="K170" s="39" t="s">
        <v>19</v>
      </c>
      <c r="L170" s="38" t="s">
        <v>20</v>
      </c>
      <c r="M170" s="46" t="s">
        <v>21</v>
      </c>
      <c r="N170" s="47">
        <v>45697</v>
      </c>
    </row>
    <row r="171" spans="2:14" x14ac:dyDescent="0.25">
      <c r="B171" s="59">
        <v>45681</v>
      </c>
      <c r="C171" s="8">
        <v>48</v>
      </c>
      <c r="D171" s="50" t="s">
        <v>87</v>
      </c>
      <c r="E171" s="50" t="s">
        <v>581</v>
      </c>
      <c r="F171" s="60">
        <v>1506.99</v>
      </c>
      <c r="G171" s="36"/>
      <c r="H171" s="36"/>
      <c r="I171" s="38" t="s">
        <v>582</v>
      </c>
      <c r="J171" s="38"/>
      <c r="K171" s="39" t="s">
        <v>34</v>
      </c>
      <c r="L171" s="38" t="s">
        <v>21</v>
      </c>
      <c r="M171" s="46" t="s">
        <v>21</v>
      </c>
      <c r="N171" s="47" t="s">
        <v>35</v>
      </c>
    </row>
    <row r="172" spans="2:14" x14ac:dyDescent="0.25">
      <c r="B172" s="59">
        <v>45681</v>
      </c>
      <c r="C172" s="8">
        <v>49</v>
      </c>
      <c r="D172" s="50" t="s">
        <v>369</v>
      </c>
      <c r="E172" s="50" t="s">
        <v>583</v>
      </c>
      <c r="F172" s="34">
        <v>6579.1</v>
      </c>
      <c r="G172" s="50"/>
      <c r="H172" s="50" t="s">
        <v>140</v>
      </c>
      <c r="I172" s="38" t="s">
        <v>584</v>
      </c>
      <c r="J172" s="38" t="s">
        <v>585</v>
      </c>
      <c r="K172" s="39" t="s">
        <v>19</v>
      </c>
      <c r="L172" s="38" t="s">
        <v>20</v>
      </c>
      <c r="M172" s="46" t="s">
        <v>21</v>
      </c>
      <c r="N172" s="47" t="s">
        <v>35</v>
      </c>
    </row>
    <row r="173" spans="2:14" x14ac:dyDescent="0.25">
      <c r="B173" s="59">
        <v>45681</v>
      </c>
      <c r="C173" s="8">
        <v>50</v>
      </c>
      <c r="D173" s="50" t="s">
        <v>321</v>
      </c>
      <c r="E173" s="50" t="s">
        <v>586</v>
      </c>
      <c r="F173" s="34">
        <v>11692.8</v>
      </c>
      <c r="G173" s="50"/>
      <c r="H173" s="50" t="s">
        <v>587</v>
      </c>
      <c r="I173" s="38" t="s">
        <v>20</v>
      </c>
      <c r="J173" s="38"/>
      <c r="K173" s="39" t="s">
        <v>34</v>
      </c>
      <c r="L173" s="38" t="s">
        <v>21</v>
      </c>
      <c r="M173" s="46" t="s">
        <v>21</v>
      </c>
      <c r="N173" s="47" t="s">
        <v>35</v>
      </c>
    </row>
    <row r="174" spans="2:14" x14ac:dyDescent="0.25">
      <c r="B174" s="59">
        <v>45681</v>
      </c>
      <c r="C174" s="8">
        <v>51</v>
      </c>
      <c r="D174" s="50" t="s">
        <v>384</v>
      </c>
      <c r="E174" s="50" t="s">
        <v>588</v>
      </c>
      <c r="F174" s="34">
        <v>522000</v>
      </c>
      <c r="G174" s="50"/>
      <c r="H174" s="50"/>
      <c r="I174" s="38" t="s">
        <v>589</v>
      </c>
      <c r="J174" s="38" t="s">
        <v>590</v>
      </c>
      <c r="K174" s="39" t="s">
        <v>34</v>
      </c>
      <c r="L174" s="38" t="s">
        <v>21</v>
      </c>
      <c r="M174" s="46">
        <v>45687</v>
      </c>
      <c r="N174" s="47" t="s">
        <v>35</v>
      </c>
    </row>
    <row r="175" spans="2:14" x14ac:dyDescent="0.25">
      <c r="B175" s="59">
        <v>45681</v>
      </c>
      <c r="C175" s="8">
        <v>52</v>
      </c>
      <c r="D175" s="50" t="s">
        <v>401</v>
      </c>
      <c r="E175" s="50" t="s">
        <v>591</v>
      </c>
      <c r="F175" s="34">
        <v>393590.72</v>
      </c>
      <c r="G175" s="50"/>
      <c r="H175" s="50"/>
      <c r="I175" s="38" t="s">
        <v>592</v>
      </c>
      <c r="J175" s="38"/>
      <c r="K175" s="39" t="s">
        <v>19</v>
      </c>
      <c r="L175" s="38" t="s">
        <v>20</v>
      </c>
      <c r="M175" s="46" t="s">
        <v>21</v>
      </c>
      <c r="N175" s="47" t="s">
        <v>35</v>
      </c>
    </row>
    <row r="176" spans="2:14" x14ac:dyDescent="0.25">
      <c r="B176" s="59">
        <v>45684</v>
      </c>
      <c r="C176" s="8">
        <v>53</v>
      </c>
      <c r="D176" s="50" t="s">
        <v>593</v>
      </c>
      <c r="E176" s="50" t="s">
        <v>594</v>
      </c>
      <c r="F176" s="34">
        <v>4060</v>
      </c>
      <c r="G176" s="50"/>
      <c r="H176" s="62"/>
      <c r="I176" s="38" t="s">
        <v>595</v>
      </c>
      <c r="J176" s="38"/>
      <c r="K176" s="39" t="s">
        <v>34</v>
      </c>
      <c r="L176" s="38" t="s">
        <v>21</v>
      </c>
      <c r="M176" s="46">
        <v>45684</v>
      </c>
      <c r="N176" s="47" t="s">
        <v>35</v>
      </c>
    </row>
    <row r="177" spans="2:14" x14ac:dyDescent="0.25">
      <c r="B177" s="59">
        <v>45684</v>
      </c>
      <c r="C177" s="8">
        <v>54</v>
      </c>
      <c r="D177" s="50" t="s">
        <v>596</v>
      </c>
      <c r="E177" s="50" t="s">
        <v>597</v>
      </c>
      <c r="F177" s="34">
        <v>6960</v>
      </c>
      <c r="G177" s="50"/>
      <c r="H177" s="62" t="s">
        <v>598</v>
      </c>
      <c r="I177" s="38" t="s">
        <v>599</v>
      </c>
      <c r="J177" s="38"/>
      <c r="K177" s="39" t="s">
        <v>34</v>
      </c>
      <c r="L177" s="38" t="s">
        <v>21</v>
      </c>
      <c r="M177" s="46">
        <v>45684</v>
      </c>
      <c r="N177" s="47" t="s">
        <v>35</v>
      </c>
    </row>
    <row r="178" spans="2:14" x14ac:dyDescent="0.25">
      <c r="B178" s="59">
        <v>45685</v>
      </c>
      <c r="C178" s="8">
        <v>55</v>
      </c>
      <c r="D178" s="50" t="s">
        <v>600</v>
      </c>
      <c r="E178" s="50" t="s">
        <v>601</v>
      </c>
      <c r="F178" s="60">
        <v>4489.2</v>
      </c>
      <c r="G178" s="36"/>
      <c r="H178" s="61" t="s">
        <v>602</v>
      </c>
      <c r="I178" s="38" t="s">
        <v>603</v>
      </c>
      <c r="J178" s="38" t="s">
        <v>604</v>
      </c>
      <c r="K178" s="39" t="s">
        <v>34</v>
      </c>
      <c r="L178" s="38" t="s">
        <v>21</v>
      </c>
      <c r="M178" s="46">
        <v>45685</v>
      </c>
      <c r="N178" s="47" t="s">
        <v>35</v>
      </c>
    </row>
    <row r="179" spans="2:14" customFormat="1" x14ac:dyDescent="0.25">
      <c r="B179" s="59">
        <v>45686</v>
      </c>
      <c r="C179" s="8">
        <v>56</v>
      </c>
      <c r="D179" s="31" t="s">
        <v>237</v>
      </c>
      <c r="E179" s="31" t="s">
        <v>605</v>
      </c>
      <c r="F179" s="27">
        <v>4176</v>
      </c>
      <c r="G179" s="31"/>
      <c r="H179" s="30" t="s">
        <v>606</v>
      </c>
      <c r="I179" s="14" t="s">
        <v>607</v>
      </c>
      <c r="J179" s="38" t="s">
        <v>608</v>
      </c>
      <c r="K179" s="15" t="s">
        <v>19</v>
      </c>
      <c r="L179" s="14" t="s">
        <v>609</v>
      </c>
      <c r="M179" s="17">
        <v>45688</v>
      </c>
      <c r="N179" s="26">
        <v>45686</v>
      </c>
    </row>
    <row r="180" spans="2:14" x14ac:dyDescent="0.25">
      <c r="B180" s="59">
        <v>45686</v>
      </c>
      <c r="C180" s="8">
        <v>57</v>
      </c>
      <c r="D180" s="50" t="s">
        <v>84</v>
      </c>
      <c r="E180" s="50" t="s">
        <v>610</v>
      </c>
      <c r="F180" s="60">
        <v>4303.13</v>
      </c>
      <c r="G180" s="36"/>
      <c r="H180" s="61" t="s">
        <v>611</v>
      </c>
      <c r="I180" s="38" t="s">
        <v>20</v>
      </c>
      <c r="J180" s="38"/>
      <c r="K180" s="39" t="s">
        <v>34</v>
      </c>
      <c r="L180" s="38" t="s">
        <v>21</v>
      </c>
      <c r="M180" s="46" t="s">
        <v>21</v>
      </c>
      <c r="N180" s="47" t="s">
        <v>35</v>
      </c>
    </row>
    <row r="181" spans="2:14" x14ac:dyDescent="0.25">
      <c r="B181" s="59">
        <v>45686</v>
      </c>
      <c r="C181" s="8">
        <v>58</v>
      </c>
      <c r="D181" s="50" t="s">
        <v>309</v>
      </c>
      <c r="E181" s="50" t="s">
        <v>612</v>
      </c>
      <c r="F181" s="60">
        <v>4524</v>
      </c>
      <c r="G181" s="36"/>
      <c r="H181" s="61" t="s">
        <v>613</v>
      </c>
      <c r="I181" s="38">
        <v>163133</v>
      </c>
      <c r="J181" s="38" t="s">
        <v>614</v>
      </c>
      <c r="K181" s="39" t="s">
        <v>19</v>
      </c>
      <c r="L181" s="38" t="s">
        <v>20</v>
      </c>
      <c r="M181" s="46" t="s">
        <v>21</v>
      </c>
      <c r="N181" s="47" t="s">
        <v>35</v>
      </c>
    </row>
    <row r="182" spans="2:14" x14ac:dyDescent="0.25">
      <c r="B182" s="59">
        <v>45686</v>
      </c>
      <c r="C182" s="8">
        <v>59</v>
      </c>
      <c r="D182" s="31" t="s">
        <v>615</v>
      </c>
      <c r="E182" s="31" t="s">
        <v>616</v>
      </c>
      <c r="F182" s="42">
        <v>22910</v>
      </c>
      <c r="G182" s="28"/>
      <c r="H182" s="74" t="s">
        <v>617</v>
      </c>
      <c r="I182" s="14" t="s">
        <v>618</v>
      </c>
      <c r="J182" s="38" t="s">
        <v>619</v>
      </c>
      <c r="K182" s="15" t="s">
        <v>34</v>
      </c>
      <c r="L182" s="14" t="s">
        <v>21</v>
      </c>
      <c r="M182" s="17">
        <v>45688</v>
      </c>
      <c r="N182" s="26" t="s">
        <v>35</v>
      </c>
    </row>
    <row r="183" spans="2:14" x14ac:dyDescent="0.25">
      <c r="B183" s="59">
        <v>45686</v>
      </c>
      <c r="C183" s="8">
        <v>60</v>
      </c>
      <c r="D183" s="50" t="s">
        <v>620</v>
      </c>
      <c r="E183" s="50" t="s">
        <v>621</v>
      </c>
      <c r="F183" s="60">
        <v>169360</v>
      </c>
      <c r="G183" s="36"/>
      <c r="H183" s="61"/>
      <c r="I183" s="38" t="s">
        <v>20</v>
      </c>
      <c r="J183" s="38"/>
      <c r="K183" s="39" t="s">
        <v>34</v>
      </c>
      <c r="L183" s="38" t="s">
        <v>21</v>
      </c>
      <c r="M183" s="46" t="s">
        <v>21</v>
      </c>
      <c r="N183" s="47" t="s">
        <v>35</v>
      </c>
    </row>
    <row r="184" spans="2:14" x14ac:dyDescent="0.25">
      <c r="B184" s="59">
        <v>45686</v>
      </c>
      <c r="C184" s="8">
        <v>61</v>
      </c>
      <c r="D184" s="50" t="s">
        <v>121</v>
      </c>
      <c r="E184" s="50" t="s">
        <v>622</v>
      </c>
      <c r="F184" s="60">
        <v>13512.6</v>
      </c>
      <c r="G184" s="36"/>
      <c r="H184" s="61" t="s">
        <v>623</v>
      </c>
      <c r="I184" s="38" t="s">
        <v>624</v>
      </c>
      <c r="J184" s="38" t="s">
        <v>625</v>
      </c>
      <c r="K184" s="39" t="s">
        <v>19</v>
      </c>
      <c r="L184" s="38" t="s">
        <v>20</v>
      </c>
      <c r="M184" s="46" t="s">
        <v>21</v>
      </c>
      <c r="N184" s="47">
        <v>45700</v>
      </c>
    </row>
    <row r="185" spans="2:14" x14ac:dyDescent="0.25">
      <c r="B185" s="59">
        <v>45686</v>
      </c>
      <c r="C185" s="8">
        <v>62</v>
      </c>
      <c r="D185" s="50" t="s">
        <v>121</v>
      </c>
      <c r="E185" s="50" t="s">
        <v>626</v>
      </c>
      <c r="F185" s="60">
        <v>7772.3</v>
      </c>
      <c r="G185" s="36"/>
      <c r="H185" s="61" t="s">
        <v>627</v>
      </c>
      <c r="I185" s="38" t="s">
        <v>628</v>
      </c>
      <c r="J185" s="38" t="s">
        <v>629</v>
      </c>
      <c r="K185" s="39" t="s">
        <v>19</v>
      </c>
      <c r="L185" s="38" t="s">
        <v>20</v>
      </c>
      <c r="M185" s="46" t="s">
        <v>21</v>
      </c>
      <c r="N185" s="47">
        <v>45709</v>
      </c>
    </row>
    <row r="186" spans="2:14" x14ac:dyDescent="0.25">
      <c r="B186" s="59">
        <v>45686</v>
      </c>
      <c r="C186" s="8">
        <v>62</v>
      </c>
      <c r="D186" s="50" t="s">
        <v>121</v>
      </c>
      <c r="E186" s="50" t="s">
        <v>630</v>
      </c>
      <c r="F186" s="60">
        <v>40699.74</v>
      </c>
      <c r="G186" s="36"/>
      <c r="H186" s="61" t="s">
        <v>631</v>
      </c>
      <c r="I186" s="38" t="s">
        <v>632</v>
      </c>
      <c r="J186" s="38" t="s">
        <v>633</v>
      </c>
      <c r="K186" s="39" t="s">
        <v>19</v>
      </c>
      <c r="L186" s="38" t="s">
        <v>20</v>
      </c>
      <c r="M186" s="46" t="s">
        <v>21</v>
      </c>
      <c r="N186" s="47">
        <v>45709</v>
      </c>
    </row>
    <row r="187" spans="2:14" x14ac:dyDescent="0.25">
      <c r="B187" s="59">
        <v>45686</v>
      </c>
      <c r="C187" s="8">
        <v>63</v>
      </c>
      <c r="D187" s="50" t="s">
        <v>474</v>
      </c>
      <c r="E187" s="50" t="s">
        <v>634</v>
      </c>
      <c r="F187" s="60">
        <v>35565.800000000003</v>
      </c>
      <c r="G187" s="36"/>
      <c r="H187" s="61" t="s">
        <v>635</v>
      </c>
      <c r="I187" s="38" t="s">
        <v>636</v>
      </c>
      <c r="J187" s="38" t="s">
        <v>637</v>
      </c>
      <c r="K187" s="39" t="s">
        <v>19</v>
      </c>
      <c r="L187" s="38" t="s">
        <v>20</v>
      </c>
      <c r="M187" s="46" t="s">
        <v>21</v>
      </c>
      <c r="N187" s="47">
        <v>45692</v>
      </c>
    </row>
    <row r="188" spans="2:14" x14ac:dyDescent="0.25">
      <c r="B188" s="59">
        <v>45686</v>
      </c>
      <c r="C188" s="8">
        <v>63</v>
      </c>
      <c r="D188" s="50" t="s">
        <v>474</v>
      </c>
      <c r="E188" s="50" t="s">
        <v>638</v>
      </c>
      <c r="F188" s="60">
        <v>16025</v>
      </c>
      <c r="G188" s="36"/>
      <c r="H188" s="61" t="s">
        <v>639</v>
      </c>
      <c r="I188" s="38" t="s">
        <v>640</v>
      </c>
      <c r="J188" s="38" t="s">
        <v>641</v>
      </c>
      <c r="K188" s="39" t="s">
        <v>19</v>
      </c>
      <c r="L188" s="38" t="s">
        <v>20</v>
      </c>
      <c r="M188" s="46" t="s">
        <v>21</v>
      </c>
      <c r="N188" s="47">
        <v>45692</v>
      </c>
    </row>
    <row r="189" spans="2:14" x14ac:dyDescent="0.25">
      <c r="B189" s="59">
        <v>45686</v>
      </c>
      <c r="C189" s="8">
        <v>64</v>
      </c>
      <c r="D189" s="50" t="s">
        <v>89</v>
      </c>
      <c r="E189" s="170" t="s">
        <v>642</v>
      </c>
      <c r="F189" s="60">
        <v>17290.04</v>
      </c>
      <c r="G189" s="36"/>
      <c r="H189" s="61" t="s">
        <v>643</v>
      </c>
      <c r="I189" s="38" t="s">
        <v>644</v>
      </c>
      <c r="J189" s="38" t="s">
        <v>645</v>
      </c>
      <c r="K189" s="39" t="s">
        <v>19</v>
      </c>
      <c r="L189" s="38" t="s">
        <v>20</v>
      </c>
      <c r="M189" s="46" t="s">
        <v>21</v>
      </c>
      <c r="N189" s="47">
        <v>45692</v>
      </c>
    </row>
    <row r="190" spans="2:14" x14ac:dyDescent="0.25">
      <c r="B190" s="59">
        <v>45686</v>
      </c>
      <c r="C190" s="8">
        <v>65</v>
      </c>
      <c r="D190" s="50" t="s">
        <v>325</v>
      </c>
      <c r="E190" s="50" t="s">
        <v>646</v>
      </c>
      <c r="F190" s="60">
        <v>20501.75</v>
      </c>
      <c r="G190" s="36"/>
      <c r="H190" s="61" t="s">
        <v>647</v>
      </c>
      <c r="I190" s="38" t="s">
        <v>648</v>
      </c>
      <c r="J190" s="38" t="s">
        <v>649</v>
      </c>
      <c r="K190" s="39" t="s">
        <v>19</v>
      </c>
      <c r="L190" s="38" t="s">
        <v>20</v>
      </c>
      <c r="M190" s="46" t="s">
        <v>21</v>
      </c>
      <c r="N190" s="47">
        <v>45702</v>
      </c>
    </row>
    <row r="191" spans="2:14" x14ac:dyDescent="0.25">
      <c r="B191" s="59">
        <v>45686</v>
      </c>
      <c r="C191" s="8">
        <v>66</v>
      </c>
      <c r="D191" s="50" t="s">
        <v>474</v>
      </c>
      <c r="E191" s="50" t="s">
        <v>650</v>
      </c>
      <c r="F191" s="60">
        <v>9965</v>
      </c>
      <c r="G191" s="36"/>
      <c r="H191" s="61" t="s">
        <v>651</v>
      </c>
      <c r="I191" s="38" t="s">
        <v>652</v>
      </c>
      <c r="J191" s="38" t="s">
        <v>653</v>
      </c>
      <c r="K191" s="39" t="s">
        <v>19</v>
      </c>
      <c r="L191" s="38" t="s">
        <v>20</v>
      </c>
      <c r="M191" s="46" t="s">
        <v>21</v>
      </c>
      <c r="N191" s="47">
        <v>45703</v>
      </c>
    </row>
    <row r="192" spans="2:14" x14ac:dyDescent="0.25">
      <c r="B192" s="59">
        <v>45686</v>
      </c>
      <c r="C192" s="8">
        <v>67</v>
      </c>
      <c r="D192" s="50" t="s">
        <v>369</v>
      </c>
      <c r="E192" s="50" t="s">
        <v>654</v>
      </c>
      <c r="F192" s="60">
        <v>21770.62</v>
      </c>
      <c r="G192" s="36"/>
      <c r="H192" s="61" t="s">
        <v>655</v>
      </c>
      <c r="I192" s="38" t="s">
        <v>656</v>
      </c>
      <c r="J192" s="38" t="s">
        <v>657</v>
      </c>
      <c r="K192" s="39" t="s">
        <v>19</v>
      </c>
      <c r="L192" s="38" t="s">
        <v>20</v>
      </c>
      <c r="M192" s="46" t="s">
        <v>21</v>
      </c>
      <c r="N192" s="47">
        <v>45703</v>
      </c>
    </row>
    <row r="193" spans="2:16" x14ac:dyDescent="0.25">
      <c r="B193" s="59">
        <v>45686</v>
      </c>
      <c r="C193" s="8">
        <v>68</v>
      </c>
      <c r="D193" s="50" t="s">
        <v>377</v>
      </c>
      <c r="E193" s="50" t="s">
        <v>658</v>
      </c>
      <c r="F193" s="60">
        <v>12386.51</v>
      </c>
      <c r="G193" s="36"/>
      <c r="H193" s="61"/>
      <c r="I193" s="38" t="s">
        <v>659</v>
      </c>
      <c r="J193" s="38" t="s">
        <v>660</v>
      </c>
      <c r="K193" s="39" t="s">
        <v>19</v>
      </c>
      <c r="L193" s="38" t="s">
        <v>20</v>
      </c>
      <c r="M193" s="46" t="s">
        <v>21</v>
      </c>
      <c r="N193" s="47">
        <v>45707</v>
      </c>
    </row>
    <row r="194" spans="2:16" x14ac:dyDescent="0.25">
      <c r="B194" s="59">
        <v>45686</v>
      </c>
      <c r="C194" s="8">
        <v>69</v>
      </c>
      <c r="D194" s="31" t="s">
        <v>661</v>
      </c>
      <c r="E194" s="31" t="s">
        <v>662</v>
      </c>
      <c r="F194" s="42"/>
      <c r="G194" s="171">
        <v>4273.1499999999996</v>
      </c>
      <c r="H194" s="74"/>
      <c r="I194" s="14" t="s">
        <v>663</v>
      </c>
      <c r="J194" s="38" t="s">
        <v>664</v>
      </c>
      <c r="K194" s="15" t="s">
        <v>19</v>
      </c>
      <c r="L194" s="14" t="s">
        <v>665</v>
      </c>
      <c r="M194" s="17">
        <v>45688</v>
      </c>
      <c r="N194" s="26" t="s">
        <v>35</v>
      </c>
    </row>
    <row r="195" spans="2:16" x14ac:dyDescent="0.25">
      <c r="B195" s="59">
        <v>45688</v>
      </c>
      <c r="C195" s="8">
        <v>70</v>
      </c>
      <c r="D195" s="31" t="s">
        <v>666</v>
      </c>
      <c r="E195" s="31" t="s">
        <v>667</v>
      </c>
      <c r="F195" s="42">
        <v>2056</v>
      </c>
      <c r="G195" s="171"/>
      <c r="H195" s="74"/>
      <c r="I195" s="14" t="s">
        <v>668</v>
      </c>
      <c r="J195" s="38"/>
      <c r="K195" s="15" t="s">
        <v>34</v>
      </c>
      <c r="L195" s="14" t="s">
        <v>411</v>
      </c>
      <c r="M195" s="17">
        <v>45688</v>
      </c>
      <c r="N195" s="26" t="s">
        <v>35</v>
      </c>
    </row>
    <row r="196" spans="2:16" x14ac:dyDescent="0.25">
      <c r="B196" s="59">
        <v>45687</v>
      </c>
      <c r="C196" s="8">
        <v>71</v>
      </c>
      <c r="D196" s="31" t="s">
        <v>348</v>
      </c>
      <c r="E196" s="31" t="s">
        <v>669</v>
      </c>
      <c r="F196" s="42">
        <v>20042.48</v>
      </c>
      <c r="G196" s="28"/>
      <c r="H196" s="74" t="s">
        <v>670</v>
      </c>
      <c r="I196" s="14" t="s">
        <v>183</v>
      </c>
      <c r="J196" s="14"/>
      <c r="K196" s="15" t="s">
        <v>34</v>
      </c>
      <c r="L196" s="14" t="s">
        <v>411</v>
      </c>
      <c r="M196" s="17" t="s">
        <v>21</v>
      </c>
      <c r="N196" s="26" t="s">
        <v>35</v>
      </c>
    </row>
    <row r="197" spans="2:16" x14ac:dyDescent="0.25">
      <c r="F197" s="75"/>
      <c r="G197" s="75"/>
      <c r="N197" s="45"/>
    </row>
    <row r="198" spans="2:16" x14ac:dyDescent="0.25">
      <c r="E198" s="1" t="s">
        <v>519</v>
      </c>
      <c r="F198" s="100"/>
    </row>
    <row r="199" spans="2:16" ht="15.75" hidden="1" x14ac:dyDescent="0.25">
      <c r="B199" s="285" t="s">
        <v>671</v>
      </c>
      <c r="C199" s="286"/>
      <c r="D199" s="286"/>
      <c r="E199" s="286"/>
      <c r="F199" s="286"/>
      <c r="G199" s="286"/>
      <c r="H199" s="286"/>
      <c r="I199" s="286"/>
      <c r="J199" s="286"/>
      <c r="K199" s="286"/>
      <c r="L199" s="286"/>
      <c r="M199" s="286"/>
      <c r="N199" s="287"/>
    </row>
    <row r="200" spans="2:16" hidden="1" x14ac:dyDescent="0.25">
      <c r="B200" s="76" t="s">
        <v>672</v>
      </c>
      <c r="C200" s="76" t="s">
        <v>3</v>
      </c>
      <c r="D200" s="76" t="s">
        <v>4</v>
      </c>
      <c r="E200" s="76" t="s">
        <v>5</v>
      </c>
      <c r="F200" s="76" t="s">
        <v>673</v>
      </c>
      <c r="G200" s="76"/>
      <c r="H200" s="76" t="s">
        <v>8</v>
      </c>
      <c r="I200" s="76" t="s">
        <v>9</v>
      </c>
      <c r="J200" s="76"/>
      <c r="K200" s="76" t="s">
        <v>11</v>
      </c>
      <c r="L200" s="76" t="s">
        <v>12</v>
      </c>
      <c r="M200" s="76" t="s">
        <v>13</v>
      </c>
      <c r="N200" s="76" t="s">
        <v>674</v>
      </c>
    </row>
    <row r="201" spans="2:16" hidden="1" x14ac:dyDescent="0.25"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</row>
    <row r="202" spans="2:16" hidden="1" x14ac:dyDescent="0.25">
      <c r="B202" s="90">
        <v>45673</v>
      </c>
      <c r="C202" s="77"/>
      <c r="D202" s="77"/>
      <c r="E202" s="77"/>
      <c r="F202" s="101"/>
      <c r="G202" s="77"/>
      <c r="H202" s="77"/>
      <c r="I202" s="77"/>
      <c r="J202" s="77"/>
      <c r="K202" s="77"/>
      <c r="L202" s="77"/>
      <c r="M202" s="77"/>
      <c r="N202" s="77"/>
    </row>
    <row r="203" spans="2:16" s="2" customFormat="1" hidden="1" x14ac:dyDescent="0.25">
      <c r="B203" s="91">
        <v>15</v>
      </c>
      <c r="C203" s="88"/>
      <c r="D203" s="1"/>
      <c r="E203" s="78"/>
      <c r="F203" s="100"/>
      <c r="G203" s="79"/>
      <c r="H203" s="1"/>
      <c r="L203" s="1"/>
      <c r="M203" s="3"/>
      <c r="O203" s="1"/>
      <c r="P203" s="1"/>
    </row>
    <row r="204" spans="2:16" s="2" customFormat="1" hidden="1" x14ac:dyDescent="0.25">
      <c r="B204" s="92">
        <f>B202+B203</f>
        <v>45688</v>
      </c>
      <c r="C204" s="1"/>
      <c r="D204" s="1"/>
      <c r="E204" s="1"/>
      <c r="F204" s="102"/>
      <c r="G204" s="80"/>
      <c r="H204" s="1"/>
      <c r="L204" s="1"/>
      <c r="M204" s="3"/>
      <c r="O204" s="1"/>
      <c r="P204" s="1"/>
    </row>
    <row r="205" spans="2:16" s="2" customFormat="1" hidden="1" x14ac:dyDescent="0.25">
      <c r="B205" s="91"/>
      <c r="C205" s="1"/>
      <c r="D205" s="1"/>
      <c r="E205" s="1"/>
      <c r="F205" s="80"/>
      <c r="G205" s="80"/>
      <c r="H205" s="1"/>
      <c r="L205" s="1"/>
      <c r="M205" s="81"/>
      <c r="O205" s="1"/>
      <c r="P205" s="1"/>
    </row>
    <row r="206" spans="2:16" s="2" customFormat="1" x14ac:dyDescent="0.25">
      <c r="B206" s="91"/>
      <c r="C206" s="1"/>
      <c r="D206" s="1"/>
      <c r="E206" s="1"/>
      <c r="F206" s="80"/>
      <c r="G206" s="80"/>
      <c r="H206" s="1"/>
      <c r="L206" s="1"/>
      <c r="M206" s="3"/>
      <c r="O206" s="1"/>
      <c r="P206" s="1"/>
    </row>
    <row r="207" spans="2:16" s="2" customFormat="1" x14ac:dyDescent="0.25">
      <c r="B207" s="1"/>
      <c r="C207" s="1"/>
      <c r="D207" s="1"/>
      <c r="E207" s="1"/>
      <c r="F207" s="80"/>
      <c r="G207" s="80"/>
      <c r="H207" s="1"/>
      <c r="L207" s="1"/>
      <c r="M207" s="3"/>
      <c r="O207" s="1"/>
      <c r="P207" s="1"/>
    </row>
    <row r="214" spans="12:12" x14ac:dyDescent="0.25">
      <c r="L214"/>
    </row>
  </sheetData>
  <autoFilter ref="B8:N196" xr:uid="{2CC7390A-7A59-4B4D-A0C9-AAE22A803C18}"/>
  <mergeCells count="3">
    <mergeCell ref="B199:N199"/>
    <mergeCell ref="B7:N7"/>
    <mergeCell ref="B3:N5"/>
  </mergeCells>
  <conditionalFormatting sqref="F14">
    <cfRule type="duplicateValues" dxfId="531" priority="188"/>
  </conditionalFormatting>
  <conditionalFormatting sqref="F15">
    <cfRule type="duplicateValues" dxfId="530" priority="178"/>
  </conditionalFormatting>
  <conditionalFormatting sqref="F16">
    <cfRule type="duplicateValues" dxfId="529" priority="260"/>
  </conditionalFormatting>
  <conditionalFormatting sqref="F17">
    <cfRule type="duplicateValues" dxfId="528" priority="187"/>
  </conditionalFormatting>
  <conditionalFormatting sqref="F21">
    <cfRule type="duplicateValues" dxfId="527" priority="313"/>
  </conditionalFormatting>
  <conditionalFormatting sqref="F22">
    <cfRule type="duplicateValues" dxfId="526" priority="156"/>
  </conditionalFormatting>
  <conditionalFormatting sqref="F23">
    <cfRule type="duplicateValues" dxfId="525" priority="153"/>
  </conditionalFormatting>
  <conditionalFormatting sqref="F24">
    <cfRule type="duplicateValues" dxfId="524" priority="150"/>
  </conditionalFormatting>
  <conditionalFormatting sqref="F29">
    <cfRule type="duplicateValues" dxfId="523" priority="143"/>
  </conditionalFormatting>
  <conditionalFormatting sqref="F41:F42">
    <cfRule type="duplicateValues" dxfId="522" priority="129"/>
  </conditionalFormatting>
  <conditionalFormatting sqref="F57">
    <cfRule type="duplicateValues" dxfId="521" priority="98"/>
  </conditionalFormatting>
  <conditionalFormatting sqref="G61">
    <cfRule type="duplicateValues" dxfId="520" priority="90"/>
  </conditionalFormatting>
  <conditionalFormatting sqref="G79 G86:G90">
    <cfRule type="duplicateValues" dxfId="519" priority="739"/>
  </conditionalFormatting>
  <conditionalFormatting sqref="H10:H13">
    <cfRule type="duplicateValues" dxfId="518" priority="3286"/>
  </conditionalFormatting>
  <conditionalFormatting sqref="H10:H50">
    <cfRule type="duplicateValues" dxfId="517" priority="796"/>
  </conditionalFormatting>
  <conditionalFormatting sqref="H14">
    <cfRule type="duplicateValues" dxfId="516" priority="190"/>
    <cfRule type="duplicateValues" dxfId="515" priority="189"/>
  </conditionalFormatting>
  <conditionalFormatting sqref="H15">
    <cfRule type="containsText" dxfId="514" priority="175" operator="containsText" text="PENDIENTE">
      <formula>NOT(ISERROR(SEARCH("PENDIENTE",H15)))</formula>
    </cfRule>
    <cfRule type="containsText" dxfId="513" priority="174" operator="containsText" text="PENDIENTE">
      <formula>NOT(ISERROR(SEARCH("PENDIENTE",H15)))</formula>
    </cfRule>
    <cfRule type="containsText" dxfId="512" priority="173" operator="containsText" text="PENDIENTE">
      <formula>NOT(ISERROR(SEARCH("PENDIENTE",H15)))</formula>
    </cfRule>
  </conditionalFormatting>
  <conditionalFormatting sqref="H16">
    <cfRule type="duplicateValues" dxfId="511" priority="267"/>
    <cfRule type="duplicateValues" dxfId="510" priority="266"/>
  </conditionalFormatting>
  <conditionalFormatting sqref="H21">
    <cfRule type="duplicateValues" dxfId="509" priority="320"/>
    <cfRule type="duplicateValues" dxfId="508" priority="319"/>
  </conditionalFormatting>
  <conditionalFormatting sqref="H22">
    <cfRule type="duplicateValues" dxfId="507" priority="158"/>
    <cfRule type="duplicateValues" dxfId="506" priority="157"/>
  </conditionalFormatting>
  <conditionalFormatting sqref="H23">
    <cfRule type="duplicateValues" dxfId="505" priority="155"/>
    <cfRule type="duplicateValues" dxfId="504" priority="154"/>
  </conditionalFormatting>
  <conditionalFormatting sqref="H24">
    <cfRule type="duplicateValues" dxfId="503" priority="152"/>
    <cfRule type="duplicateValues" dxfId="502" priority="151"/>
  </conditionalFormatting>
  <conditionalFormatting sqref="H29 J29">
    <cfRule type="duplicateValues" dxfId="501" priority="142"/>
  </conditionalFormatting>
  <conditionalFormatting sqref="H29">
    <cfRule type="duplicateValues" dxfId="500" priority="144"/>
  </conditionalFormatting>
  <conditionalFormatting sqref="H30:H37">
    <cfRule type="duplicateValues" dxfId="499" priority="798"/>
  </conditionalFormatting>
  <conditionalFormatting sqref="H38">
    <cfRule type="duplicateValues" dxfId="498" priority="136"/>
  </conditionalFormatting>
  <conditionalFormatting sqref="H39:H40">
    <cfRule type="duplicateValues" dxfId="497" priority="134"/>
  </conditionalFormatting>
  <conditionalFormatting sqref="H41 J41:J42">
    <cfRule type="duplicateValues" dxfId="496" priority="128"/>
  </conditionalFormatting>
  <conditionalFormatting sqref="H41:H45">
    <cfRule type="duplicateValues" dxfId="495" priority="415"/>
  </conditionalFormatting>
  <conditionalFormatting sqref="H46:H50">
    <cfRule type="duplicateValues" dxfId="494" priority="126"/>
  </conditionalFormatting>
  <conditionalFormatting sqref="H51">
    <cfRule type="duplicateValues" dxfId="493" priority="113"/>
  </conditionalFormatting>
  <conditionalFormatting sqref="H52:H53">
    <cfRule type="duplicateValues" dxfId="492" priority="109"/>
  </conditionalFormatting>
  <conditionalFormatting sqref="H54">
    <cfRule type="duplicateValues" dxfId="491" priority="108"/>
  </conditionalFormatting>
  <conditionalFormatting sqref="H55:H56">
    <cfRule type="duplicateValues" dxfId="490" priority="185"/>
  </conditionalFormatting>
  <conditionalFormatting sqref="H57">
    <cfRule type="duplicateValues" dxfId="489" priority="99"/>
  </conditionalFormatting>
  <conditionalFormatting sqref="H58:H59">
    <cfRule type="duplicateValues" dxfId="488" priority="96"/>
  </conditionalFormatting>
  <conditionalFormatting sqref="H60">
    <cfRule type="duplicateValues" dxfId="487" priority="92"/>
  </conditionalFormatting>
  <conditionalFormatting sqref="H61">
    <cfRule type="containsText" dxfId="486" priority="3287" operator="containsText" text="PENDIENTE">
      <formula>NOT(ISERROR(SEARCH("PENDIENTE",H61)))</formula>
    </cfRule>
    <cfRule type="containsText" dxfId="485" priority="3288" operator="containsText" text="PENDIENTE">
      <formula>NOT(ISERROR(SEARCH("PENDIENTE",H61)))</formula>
    </cfRule>
    <cfRule type="containsText" dxfId="484" priority="3289" operator="containsText" text="PENDIENTE">
      <formula>NOT(ISERROR(SEARCH("PENDIENTE",H61)))</formula>
    </cfRule>
    <cfRule type="duplicateValues" dxfId="483" priority="3290"/>
  </conditionalFormatting>
  <conditionalFormatting sqref="H62">
    <cfRule type="duplicateValues" dxfId="482" priority="83"/>
  </conditionalFormatting>
  <conditionalFormatting sqref="H63">
    <cfRule type="duplicateValues" dxfId="481" priority="79"/>
  </conditionalFormatting>
  <conditionalFormatting sqref="H64:H74">
    <cfRule type="duplicateValues" dxfId="480" priority="649"/>
  </conditionalFormatting>
  <conditionalFormatting sqref="H75">
    <cfRule type="duplicateValues" dxfId="479" priority="50"/>
  </conditionalFormatting>
  <conditionalFormatting sqref="H76">
    <cfRule type="duplicateValues" dxfId="478" priority="48"/>
  </conditionalFormatting>
  <conditionalFormatting sqref="H77">
    <cfRule type="duplicateValues" dxfId="477" priority="46"/>
  </conditionalFormatting>
  <conditionalFormatting sqref="H78">
    <cfRule type="duplicateValues" dxfId="476" priority="44"/>
  </conditionalFormatting>
  <conditionalFormatting sqref="H79 H86:H90">
    <cfRule type="duplicateValues" dxfId="475" priority="749"/>
  </conditionalFormatting>
  <conditionalFormatting sqref="H80:H84">
    <cfRule type="duplicateValues" dxfId="474" priority="41"/>
  </conditionalFormatting>
  <conditionalFormatting sqref="H85">
    <cfRule type="duplicateValues" dxfId="473" priority="31"/>
  </conditionalFormatting>
  <conditionalFormatting sqref="H91:H168 H176:H196">
    <cfRule type="containsText" dxfId="472" priority="28" operator="containsText" text="PENDIENTE">
      <formula>NOT(ISERROR(SEARCH("PENDIENTE",H91)))</formula>
    </cfRule>
    <cfRule type="containsText" dxfId="471" priority="27" operator="containsText" text="PENDIENTE">
      <formula>NOT(ISERROR(SEARCH("PENDIENTE",H91)))</formula>
    </cfRule>
    <cfRule type="containsText" dxfId="470" priority="26" operator="containsText" text="PENDIENTE">
      <formula>NOT(ISERROR(SEARCH("PENDIENTE",H91)))</formula>
    </cfRule>
  </conditionalFormatting>
  <conditionalFormatting sqref="I9:I108 J43:J56 I151:J196 L21:L56 L147:L196">
    <cfRule type="containsText" dxfId="469" priority="125" operator="containsText" text="PENDIENTE">
      <formula>NOT(ISERROR(SEARCH("PENDIENTE",I9)))</formula>
    </cfRule>
  </conditionalFormatting>
  <conditionalFormatting sqref="I9:I145 I147:I149 I151:I196">
    <cfRule type="duplicateValues" dxfId="468" priority="3291"/>
  </conditionalFormatting>
  <conditionalFormatting sqref="J25">
    <cfRule type="containsText" dxfId="467" priority="182" operator="containsText" text="PENDIENTE">
      <formula>NOT(ISERROR(SEARCH("PENDIENTE",J25)))</formula>
    </cfRule>
    <cfRule type="containsText" dxfId="466" priority="183" operator="containsText" text="PENDIENTE">
      <formula>NOT(ISERROR(SEARCH("PENDIENTE",J25)))</formula>
    </cfRule>
  </conditionalFormatting>
  <conditionalFormatting sqref="J29">
    <cfRule type="duplicateValues" dxfId="465" priority="145"/>
  </conditionalFormatting>
  <conditionalFormatting sqref="J30:J37">
    <cfRule type="duplicateValues" dxfId="464" priority="804"/>
  </conditionalFormatting>
  <conditionalFormatting sqref="J30:J40 L21:L56 L147:L196 L9:L19 J9:J24 J26:J28 L58:L75 L77:L87 L89:L93 L96:L103 L105:L109 L116:L123 L126:L129 L133:L145">
    <cfRule type="containsText" dxfId="463" priority="180" operator="containsText" text="PENDIENTE">
      <formula>NOT(ISERROR(SEARCH("PENDIENTE",J9)))</formula>
    </cfRule>
  </conditionalFormatting>
  <conditionalFormatting sqref="J30:J40">
    <cfRule type="containsText" dxfId="462" priority="132" operator="containsText" text="PENDIENTE">
      <formula>NOT(ISERROR(SEARCH("PENDIENTE",J30)))</formula>
    </cfRule>
  </conditionalFormatting>
  <conditionalFormatting sqref="J32:J40">
    <cfRule type="containsText" dxfId="461" priority="133" operator="containsText" text="PENDIENTE">
      <formula>NOT(ISERROR(SEARCH("PENDIENTE",J32)))</formula>
    </cfRule>
  </conditionalFormatting>
  <conditionalFormatting sqref="J38">
    <cfRule type="duplicateValues" dxfId="460" priority="137"/>
  </conditionalFormatting>
  <conditionalFormatting sqref="J39:J40">
    <cfRule type="duplicateValues" dxfId="459" priority="135"/>
  </conditionalFormatting>
  <conditionalFormatting sqref="J41:J45">
    <cfRule type="duplicateValues" dxfId="458" priority="420"/>
  </conditionalFormatting>
  <conditionalFormatting sqref="J43:J56 J58:J72 I9:I108 I109:J145 J146 I147:J149 I151:J196">
    <cfRule type="containsText" dxfId="457" priority="123" operator="containsText" text="PENDIENTE">
      <formula>NOT(ISERROR(SEARCH("PENDIENTE",I9)))</formula>
    </cfRule>
    <cfRule type="containsText" dxfId="456" priority="124" operator="containsText" text="PENDIENTE">
      <formula>NOT(ISERROR(SEARCH("PENDIENTE",I9)))</formula>
    </cfRule>
  </conditionalFormatting>
  <conditionalFormatting sqref="J46:J50">
    <cfRule type="duplicateValues" dxfId="455" priority="127"/>
  </conditionalFormatting>
  <conditionalFormatting sqref="J51">
    <cfRule type="duplicateValues" dxfId="454" priority="114"/>
  </conditionalFormatting>
  <conditionalFormatting sqref="J52:J53">
    <cfRule type="duplicateValues" dxfId="453" priority="110"/>
  </conditionalFormatting>
  <conditionalFormatting sqref="J54">
    <cfRule type="duplicateValues" dxfId="452" priority="107"/>
  </conditionalFormatting>
  <conditionalFormatting sqref="J55">
    <cfRule type="duplicateValues" dxfId="451" priority="186"/>
  </conditionalFormatting>
  <conditionalFormatting sqref="J56">
    <cfRule type="duplicateValues" dxfId="450" priority="106"/>
  </conditionalFormatting>
  <conditionalFormatting sqref="J57">
    <cfRule type="duplicateValues" dxfId="449" priority="100"/>
    <cfRule type="duplicateValues" dxfId="448" priority="97"/>
  </conditionalFormatting>
  <conditionalFormatting sqref="J58:J59 H91:H168 H176:H196">
    <cfRule type="duplicateValues" dxfId="447" priority="3294"/>
  </conditionalFormatting>
  <conditionalFormatting sqref="J60">
    <cfRule type="duplicateValues" dxfId="446" priority="93"/>
  </conditionalFormatting>
  <conditionalFormatting sqref="J61">
    <cfRule type="duplicateValues" dxfId="445" priority="85"/>
  </conditionalFormatting>
  <conditionalFormatting sqref="J62">
    <cfRule type="duplicateValues" dxfId="444" priority="84"/>
  </conditionalFormatting>
  <conditionalFormatting sqref="J63">
    <cfRule type="duplicateValues" dxfId="443" priority="80"/>
  </conditionalFormatting>
  <conditionalFormatting sqref="J64:J74">
    <cfRule type="duplicateValues" dxfId="442" priority="82"/>
  </conditionalFormatting>
  <conditionalFormatting sqref="J73:J108">
    <cfRule type="containsText" dxfId="441" priority="37" operator="containsText" text="PENDIENTE">
      <formula>NOT(ISERROR(SEARCH("PENDIENTE",J73)))</formula>
    </cfRule>
    <cfRule type="containsText" dxfId="440" priority="40" operator="containsText" text="PENDIENTE">
      <formula>NOT(ISERROR(SEARCH("PENDIENTE",J73)))</formula>
    </cfRule>
    <cfRule type="containsText" dxfId="439" priority="39" operator="containsText" text="PENDIENTE">
      <formula>NOT(ISERROR(SEARCH("PENDIENTE",J73)))</formula>
    </cfRule>
  </conditionalFormatting>
  <conditionalFormatting sqref="J75">
    <cfRule type="duplicateValues" dxfId="438" priority="51"/>
  </conditionalFormatting>
  <conditionalFormatting sqref="J76">
    <cfRule type="duplicateValues" dxfId="437" priority="49"/>
  </conditionalFormatting>
  <conditionalFormatting sqref="J77">
    <cfRule type="duplicateValues" dxfId="436" priority="47"/>
  </conditionalFormatting>
  <conditionalFormatting sqref="J78">
    <cfRule type="duplicateValues" dxfId="435" priority="45"/>
  </conditionalFormatting>
  <conditionalFormatting sqref="J79 J86:J149 J151:J196">
    <cfRule type="duplicateValues" dxfId="434" priority="3297"/>
  </conditionalFormatting>
  <conditionalFormatting sqref="J80:J84">
    <cfRule type="duplicateValues" dxfId="433" priority="42"/>
  </conditionalFormatting>
  <conditionalFormatting sqref="J85">
    <cfRule type="duplicateValues" dxfId="432" priority="32"/>
  </conditionalFormatting>
  <conditionalFormatting sqref="J86">
    <cfRule type="duplicateValues" dxfId="431" priority="30"/>
  </conditionalFormatting>
  <conditionalFormatting sqref="J87">
    <cfRule type="duplicateValues" dxfId="430" priority="29"/>
  </conditionalFormatting>
  <conditionalFormatting sqref="J91:J104 I9:I104 I105:J145 I147:J149 J146 I151:J196">
    <cfRule type="duplicateValues" dxfId="429" priority="3300"/>
  </conditionalFormatting>
  <conditionalFormatting sqref="L9:L19 J9:J28 J30:J31 L58:L75 L77:L87 L89:L93 L96:L103 L105:L109 L116:L123 L126:L129 L133:L145 J58:J72 I109:J145 J146 I147:J149 L114">
    <cfRule type="containsText" dxfId="428" priority="181" operator="containsText" text="PENDIENTE">
      <formula>NOT(ISERROR(SEARCH("PENDIENTE",I9)))</formula>
    </cfRule>
  </conditionalFormatting>
  <conditionalFormatting sqref="L18:L19">
    <cfRule type="containsText" dxfId="427" priority="162" operator="containsText" text="PENDIENTE">
      <formula>NOT(ISERROR(SEARCH("PENDIENTE",L18)))</formula>
    </cfRule>
  </conditionalFormatting>
  <conditionalFormatting sqref="L29:L30 J9:J24 J26:J28">
    <cfRule type="containsText" dxfId="426" priority="179" operator="containsText" text="PENDIENTE">
      <formula>NOT(ISERROR(SEARCH("PENDIENTE",J9)))</formula>
    </cfRule>
  </conditionalFormatting>
  <conditionalFormatting sqref="L51">
    <cfRule type="containsText" dxfId="425" priority="111" operator="containsText" text="PENDIENTE">
      <formula>NOT(ISERROR(SEARCH("PENDIENTE",L51)))</formula>
    </cfRule>
  </conditionalFormatting>
  <conditionalFormatting sqref="L58">
    <cfRule type="containsText" dxfId="424" priority="94" operator="containsText" text="PENDIENTE">
      <formula>NOT(ISERROR(SEARCH("PENDIENTE",L58)))</formula>
    </cfRule>
  </conditionalFormatting>
  <conditionalFormatting sqref="L112">
    <cfRule type="containsText" dxfId="423" priority="33" operator="containsText" text="PENDIENTE">
      <formula>NOT(ISERROR(SEARCH("PENDIENTE",L112)))</formula>
    </cfRule>
    <cfRule type="containsText" dxfId="422" priority="38" operator="containsText" text="PENDIENTE">
      <formula>NOT(ISERROR(SEARCH("PENDIENTE",L112)))</formula>
    </cfRule>
  </conditionalFormatting>
  <conditionalFormatting sqref="L113">
    <cfRule type="timePeriod" dxfId="421" priority="6" timePeriod="lastMonth">
      <formula>AND(MONTH(L113)=MONTH(EDATE(TODAY(),0-1)),YEAR(L113)=YEAR(EDATE(TODAY(),0-1)))</formula>
    </cfRule>
    <cfRule type="containsText" dxfId="420" priority="8" operator="containsText" text="SI">
      <formula>NOT(ISERROR(SEARCH("SI",L113)))</formula>
    </cfRule>
    <cfRule type="timePeriod" dxfId="419" priority="7" timePeriod="last7Days">
      <formula>AND(TODAY()-FLOOR(L113,1)&lt;=6,FLOOR(L113,1)&lt;=TODAY())</formula>
    </cfRule>
    <cfRule type="timePeriod" dxfId="418" priority="5" timePeriod="thisMonth">
      <formula>AND(MONTH(L113)=MONTH(TODAY()),YEAR(L113)=YEAR(TODAY()))</formula>
    </cfRule>
  </conditionalFormatting>
  <conditionalFormatting sqref="L114">
    <cfRule type="containsText" dxfId="417" priority="64" operator="containsText" text="PENDIENTE">
      <formula>NOT(ISERROR(SEARCH("PENDIENTE",L114)))</formula>
    </cfRule>
  </conditionalFormatting>
  <conditionalFormatting sqref="L115">
    <cfRule type="containsText" dxfId="416" priority="4" operator="containsText" text="SI">
      <formula>NOT(ISERROR(SEARCH("SI",L115)))</formula>
    </cfRule>
    <cfRule type="timePeriod" dxfId="415" priority="3" timePeriod="last7Days">
      <formula>AND(TODAY()-FLOOR(L115,1)&lt;=6,FLOOR(L115,1)&lt;=TODAY())</formula>
    </cfRule>
    <cfRule type="timePeriod" dxfId="414" priority="2" timePeriod="lastMonth">
      <formula>AND(MONTH(L115)=MONTH(EDATE(TODAY(),0-1)),YEAR(L115)=YEAR(EDATE(TODAY(),0-1)))</formula>
    </cfRule>
    <cfRule type="timePeriod" dxfId="413" priority="1" timePeriod="thisMonth">
      <formula>AND(MONTH(L115)=MONTH(TODAY()),YEAR(L115)=YEAR(TODAY()))</formula>
    </cfRule>
  </conditionalFormatting>
  <conditionalFormatting sqref="M9:M196 L111">
    <cfRule type="timePeriod" dxfId="412" priority="11" timePeriod="last7Days">
      <formula>AND(TODAY()-FLOOR(L9,1)&lt;=6,FLOOR(L9,1)&lt;=TODAY())</formula>
    </cfRule>
    <cfRule type="timePeriod" dxfId="411" priority="10" timePeriod="lastMonth">
      <formula>AND(MONTH(L9)=MONTH(EDATE(TODAY(),0-1)),YEAR(L9)=YEAR(EDATE(TODAY(),0-1)))</formula>
    </cfRule>
    <cfRule type="timePeriod" dxfId="410" priority="9" timePeriod="thisMonth">
      <formula>AND(MONTH(L9)=MONTH(TODAY()),YEAR(L9)=YEAR(TODAY()))</formula>
    </cfRule>
    <cfRule type="containsText" dxfId="409" priority="12" operator="containsText" text="SI">
      <formula>NOT(ISERROR(SEARCH("SI",L9)))</formula>
    </cfRule>
  </conditionalFormatting>
  <conditionalFormatting sqref="N9:N196">
    <cfRule type="timePeriod" dxfId="408" priority="34" timePeriod="nextMonth">
      <formula>AND(MONTH(N9)=MONTH(EDATE(TODAY(),0+1)),YEAR(N9)=YEAR(EDATE(TODAY(),0+1)))</formula>
    </cfRule>
    <cfRule type="timePeriod" dxfId="407" priority="35" timePeriod="last7Days">
      <formula>AND(TODAY()-FLOOR(N9,1)&lt;=6,FLOOR(N9,1)&lt;=TODAY())</formula>
    </cfRule>
    <cfRule type="timePeriod" dxfId="406" priority="36" timePeriod="thisMonth">
      <formula>AND(MONTH(N9)=MONTH(TODAY()),YEAR(N9)=YEAR(TODAY()))</formula>
    </cfRule>
  </conditionalFormatting>
  <dataValidations count="1">
    <dataValidation type="list" allowBlank="1" showInputMessage="1" showErrorMessage="1" sqref="K9:K196" xr:uid="{BF680E32-9966-4657-9692-ADB476BECF4F}">
      <formula1>"PUE, PPD, NA, ,"</formula1>
    </dataValidation>
  </dataValidations>
  <pageMargins left="0.70866141732283472" right="0.70866141732283472" top="0.74803149606299213" bottom="0.74803149606299213" header="0.31496062992125984" footer="0.31496062992125984"/>
  <pageSetup scale="73" orientation="landscape" r:id="rId1"/>
  <colBreaks count="1" manualBreakCount="1">
    <brk id="14" max="62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ECEE-FAB9-4E62-AB94-376E3C2C43F6}">
  <sheetPr codeName="Hoja2" filterMode="1">
    <tabColor theme="8" tint="0.39997558519241921"/>
  </sheetPr>
  <dimension ref="A1:R198"/>
  <sheetViews>
    <sheetView topLeftCell="E2" zoomScale="115" zoomScaleNormal="115" workbookViewId="0">
      <pane ySplit="7" topLeftCell="A116" activePane="bottomLeft" state="frozen"/>
      <selection activeCell="A2" sqref="A2"/>
      <selection pane="bottomLeft" activeCell="A118" sqref="A118:XFD118"/>
    </sheetView>
  </sheetViews>
  <sheetFormatPr baseColWidth="10" defaultColWidth="11.42578125" defaultRowHeight="15" x14ac:dyDescent="0.25"/>
  <cols>
    <col min="1" max="1" width="1.140625" style="1" customWidth="1"/>
    <col min="2" max="2" width="11.42578125" style="1"/>
    <col min="3" max="3" width="8.85546875" style="1" customWidth="1"/>
    <col min="4" max="4" width="33.85546875" style="1" customWidth="1"/>
    <col min="5" max="5" width="32.7109375" style="1" customWidth="1"/>
    <col min="6" max="6" width="18" style="1" bestFit="1" customWidth="1"/>
    <col min="7" max="7" width="13.28515625" style="1" customWidth="1"/>
    <col min="8" max="8" width="4.85546875" style="1" hidden="1" customWidth="1"/>
    <col min="9" max="9" width="10.85546875" style="1" customWidth="1"/>
    <col min="10" max="10" width="20.140625" style="2" customWidth="1"/>
    <col min="11" max="11" width="10.85546875" style="2" hidden="1" customWidth="1"/>
    <col min="12" max="12" width="12.5703125" style="2" customWidth="1"/>
    <col min="13" max="13" width="8.85546875" style="1" customWidth="1"/>
    <col min="14" max="14" width="10.42578125" style="3" customWidth="1"/>
    <col min="15" max="15" width="10.42578125" style="2" customWidth="1"/>
    <col min="16" max="16" width="0" style="1" hidden="1" customWidth="1"/>
    <col min="17" max="17" width="12.85546875" style="1" customWidth="1"/>
    <col min="18" max="16384" width="11.42578125" style="1"/>
  </cols>
  <sheetData>
    <row r="1" spans="2:16" ht="49.5" hidden="1" customHeight="1" x14ac:dyDescent="0.25"/>
    <row r="2" spans="2:16" ht="9" customHeight="1" thickBot="1" x14ac:dyDescent="0.3"/>
    <row r="3" spans="2:16" ht="14.45" customHeight="1" x14ac:dyDescent="0.25">
      <c r="B3" s="294" t="s">
        <v>0</v>
      </c>
      <c r="C3" s="295"/>
      <c r="D3" s="295"/>
      <c r="E3" s="295"/>
      <c r="F3" s="295"/>
      <c r="G3" s="296"/>
      <c r="H3" s="291"/>
      <c r="I3" s="294"/>
      <c r="J3" s="296"/>
      <c r="K3" s="291"/>
      <c r="L3" s="294"/>
      <c r="M3" s="295"/>
      <c r="N3" s="295"/>
      <c r="O3" s="296"/>
      <c r="P3" s="297"/>
    </row>
    <row r="4" spans="2:16" ht="13.5" customHeight="1" x14ac:dyDescent="0.25">
      <c r="B4" s="298"/>
      <c r="C4" s="299"/>
      <c r="D4" s="299"/>
      <c r="E4" s="299"/>
      <c r="F4" s="299"/>
      <c r="G4" s="300"/>
      <c r="H4" s="292"/>
      <c r="I4" s="298"/>
      <c r="J4" s="300"/>
      <c r="K4" s="292"/>
      <c r="L4" s="298"/>
      <c r="M4" s="299"/>
      <c r="N4" s="299"/>
      <c r="O4" s="300"/>
      <c r="P4" s="301"/>
    </row>
    <row r="5" spans="2:16" ht="17.100000000000001" customHeight="1" thickBot="1" x14ac:dyDescent="0.3">
      <c r="B5" s="302"/>
      <c r="C5" s="303"/>
      <c r="D5" s="303"/>
      <c r="E5" s="303"/>
      <c r="F5" s="303"/>
      <c r="G5" s="304"/>
      <c r="H5" s="293"/>
      <c r="I5" s="302"/>
      <c r="J5" s="304"/>
      <c r="K5" s="293"/>
      <c r="L5" s="302"/>
      <c r="M5" s="303"/>
      <c r="N5" s="303"/>
      <c r="O5" s="304"/>
      <c r="P5" s="305"/>
    </row>
    <row r="6" spans="2:16" ht="12.95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6" ht="15.75" x14ac:dyDescent="0.25">
      <c r="B7" s="306" t="s">
        <v>675</v>
      </c>
      <c r="C7" s="289"/>
      <c r="D7" s="289"/>
      <c r="E7" s="289"/>
      <c r="F7" s="289"/>
      <c r="G7" s="289"/>
      <c r="H7" s="289"/>
      <c r="I7" s="289"/>
      <c r="J7" s="289"/>
      <c r="K7" s="289"/>
      <c r="L7" s="289"/>
      <c r="M7" s="289"/>
      <c r="N7" s="289"/>
      <c r="O7" s="289"/>
      <c r="P7" s="289"/>
    </row>
    <row r="8" spans="2:16" ht="27.6" customHeight="1" x14ac:dyDescent="0.25">
      <c r="B8" s="5" t="s">
        <v>2</v>
      </c>
      <c r="C8" s="6" t="s">
        <v>3</v>
      </c>
      <c r="D8" s="93" t="s">
        <v>4</v>
      </c>
      <c r="E8" s="93" t="s">
        <v>5</v>
      </c>
      <c r="F8" s="93" t="s">
        <v>6</v>
      </c>
      <c r="G8" s="94" t="s">
        <v>7</v>
      </c>
      <c r="H8" s="93" t="s">
        <v>676</v>
      </c>
      <c r="I8" s="93" t="s">
        <v>8</v>
      </c>
      <c r="J8" s="93" t="s">
        <v>9</v>
      </c>
      <c r="K8" s="93" t="s">
        <v>10</v>
      </c>
      <c r="L8" s="93" t="s">
        <v>11</v>
      </c>
      <c r="M8" s="95" t="s">
        <v>12</v>
      </c>
      <c r="N8" s="96" t="s">
        <v>13</v>
      </c>
      <c r="O8" s="93" t="s">
        <v>14</v>
      </c>
      <c r="P8" s="7" t="s">
        <v>677</v>
      </c>
    </row>
    <row r="9" spans="2:16" ht="15.75" hidden="1" x14ac:dyDescent="0.25">
      <c r="B9" s="59">
        <v>45492</v>
      </c>
      <c r="C9" s="8">
        <v>477</v>
      </c>
      <c r="D9" s="9" t="s">
        <v>15</v>
      </c>
      <c r="E9" s="9" t="s">
        <v>16</v>
      </c>
      <c r="F9" s="10">
        <v>130152</v>
      </c>
      <c r="G9" s="11"/>
      <c r="H9" s="12" t="s">
        <v>678</v>
      </c>
      <c r="I9" s="13" t="s">
        <v>17</v>
      </c>
      <c r="J9" s="38" t="s">
        <v>18</v>
      </c>
      <c r="K9" s="14"/>
      <c r="L9" s="15" t="s">
        <v>19</v>
      </c>
      <c r="M9" s="16" t="s">
        <v>20</v>
      </c>
      <c r="N9" s="17" t="s">
        <v>21</v>
      </c>
      <c r="O9" s="82">
        <v>45508</v>
      </c>
      <c r="P9" s="85"/>
    </row>
    <row r="10" spans="2:16" ht="15.75" hidden="1" x14ac:dyDescent="0.25">
      <c r="B10" s="59">
        <v>45537</v>
      </c>
      <c r="C10" s="18">
        <v>558</v>
      </c>
      <c r="D10" s="9" t="s">
        <v>22</v>
      </c>
      <c r="E10" s="9" t="s">
        <v>23</v>
      </c>
      <c r="F10" s="10">
        <v>0</v>
      </c>
      <c r="G10" s="127">
        <v>28965.78</v>
      </c>
      <c r="H10" s="21"/>
      <c r="I10" s="22" t="s">
        <v>24</v>
      </c>
      <c r="J10" s="38">
        <v>211</v>
      </c>
      <c r="K10" s="38" t="s">
        <v>25</v>
      </c>
      <c r="L10" s="15" t="s">
        <v>19</v>
      </c>
      <c r="M10" s="16" t="s">
        <v>20</v>
      </c>
      <c r="N10" s="17" t="s">
        <v>21</v>
      </c>
      <c r="O10" s="82">
        <v>45537</v>
      </c>
      <c r="P10" s="85"/>
    </row>
    <row r="11" spans="2:16" ht="15.75" hidden="1" x14ac:dyDescent="0.25">
      <c r="B11" s="59">
        <v>45552</v>
      </c>
      <c r="C11" s="18">
        <v>583</v>
      </c>
      <c r="D11" s="9" t="s">
        <v>22</v>
      </c>
      <c r="E11" s="9" t="s">
        <v>26</v>
      </c>
      <c r="F11" s="10">
        <v>51295.64</v>
      </c>
      <c r="G11" s="11"/>
      <c r="H11" s="21"/>
      <c r="I11" s="22" t="s">
        <v>27</v>
      </c>
      <c r="J11" s="38">
        <v>236</v>
      </c>
      <c r="K11" s="14"/>
      <c r="L11" s="15" t="s">
        <v>19</v>
      </c>
      <c r="M11" s="16" t="s">
        <v>20</v>
      </c>
      <c r="N11" s="17" t="s">
        <v>21</v>
      </c>
      <c r="O11" s="82">
        <v>45568</v>
      </c>
      <c r="P11" s="85"/>
    </row>
    <row r="12" spans="2:16" ht="15.75" hidden="1" x14ac:dyDescent="0.25">
      <c r="B12" s="59">
        <v>45552</v>
      </c>
      <c r="C12" s="18">
        <v>584</v>
      </c>
      <c r="D12" s="9" t="s">
        <v>22</v>
      </c>
      <c r="E12" s="9" t="s">
        <v>28</v>
      </c>
      <c r="F12" s="10">
        <v>30777.38</v>
      </c>
      <c r="G12" s="11"/>
      <c r="H12" s="21"/>
      <c r="I12" s="22" t="s">
        <v>29</v>
      </c>
      <c r="J12" s="38">
        <v>237</v>
      </c>
      <c r="K12" s="14"/>
      <c r="L12" s="15" t="s">
        <v>19</v>
      </c>
      <c r="M12" s="16" t="s">
        <v>20</v>
      </c>
      <c r="N12" s="17" t="s">
        <v>21</v>
      </c>
      <c r="O12" s="82">
        <v>45568</v>
      </c>
      <c r="P12" s="85"/>
    </row>
    <row r="13" spans="2:16" ht="15.75" hidden="1" x14ac:dyDescent="0.25">
      <c r="B13" s="59">
        <v>45567</v>
      </c>
      <c r="C13" s="18">
        <v>624</v>
      </c>
      <c r="D13" s="9" t="s">
        <v>30</v>
      </c>
      <c r="E13" s="9" t="s">
        <v>31</v>
      </c>
      <c r="F13" s="23">
        <v>9343.77</v>
      </c>
      <c r="G13" s="23"/>
      <c r="H13" s="24" t="s">
        <v>679</v>
      </c>
      <c r="I13" s="25" t="s">
        <v>32</v>
      </c>
      <c r="J13" s="38" t="s">
        <v>33</v>
      </c>
      <c r="K13" s="14"/>
      <c r="L13" s="15" t="s">
        <v>34</v>
      </c>
      <c r="M13" s="16" t="s">
        <v>21</v>
      </c>
      <c r="N13" s="17" t="s">
        <v>21</v>
      </c>
      <c r="O13" s="178" t="s">
        <v>35</v>
      </c>
      <c r="P13" s="179"/>
    </row>
    <row r="14" spans="2:16" hidden="1" x14ac:dyDescent="0.25">
      <c r="B14" s="59">
        <v>45574</v>
      </c>
      <c r="C14" s="18">
        <v>646</v>
      </c>
      <c r="D14" s="9" t="s">
        <v>36</v>
      </c>
      <c r="E14" s="9" t="s">
        <v>37</v>
      </c>
      <c r="F14" s="23">
        <f>293920.31-146960.16</f>
        <v>146960.15</v>
      </c>
      <c r="G14" s="23"/>
      <c r="H14" s="180"/>
      <c r="I14" s="74" t="s">
        <v>38</v>
      </c>
      <c r="J14" s="38" t="s">
        <v>39</v>
      </c>
      <c r="K14" s="14"/>
      <c r="L14" s="15" t="s">
        <v>19</v>
      </c>
      <c r="M14" s="16" t="s">
        <v>20</v>
      </c>
      <c r="N14" s="17" t="s">
        <v>21</v>
      </c>
      <c r="O14" s="82" t="s">
        <v>40</v>
      </c>
      <c r="P14" s="179"/>
    </row>
    <row r="15" spans="2:16" hidden="1" x14ac:dyDescent="0.25">
      <c r="B15" s="59">
        <v>45574</v>
      </c>
      <c r="C15" s="18">
        <v>648</v>
      </c>
      <c r="D15" s="9" t="s">
        <v>41</v>
      </c>
      <c r="E15" s="9" t="s">
        <v>42</v>
      </c>
      <c r="F15" s="23">
        <v>850</v>
      </c>
      <c r="G15" s="9"/>
      <c r="H15" s="30"/>
      <c r="I15" s="14" t="s">
        <v>43</v>
      </c>
      <c r="J15" s="38" t="s">
        <v>44</v>
      </c>
      <c r="K15" s="14"/>
      <c r="L15" s="15" t="s">
        <v>19</v>
      </c>
      <c r="M15" s="16" t="s">
        <v>20</v>
      </c>
      <c r="N15" s="17" t="s">
        <v>21</v>
      </c>
      <c r="O15" s="82">
        <v>45580</v>
      </c>
      <c r="P15" s="179"/>
    </row>
    <row r="16" spans="2:16" hidden="1" x14ac:dyDescent="0.25">
      <c r="B16" s="59">
        <v>45575</v>
      </c>
      <c r="C16" s="18">
        <v>669</v>
      </c>
      <c r="D16" s="33" t="s">
        <v>50</v>
      </c>
      <c r="E16" s="33" t="s">
        <v>51</v>
      </c>
      <c r="F16" s="181">
        <v>159500</v>
      </c>
      <c r="G16" s="182"/>
      <c r="H16" s="183"/>
      <c r="I16" s="61" t="s">
        <v>52</v>
      </c>
      <c r="J16" s="38" t="s">
        <v>20</v>
      </c>
      <c r="K16" s="38"/>
      <c r="L16" s="39" t="s">
        <v>34</v>
      </c>
      <c r="M16" s="40" t="s">
        <v>21</v>
      </c>
      <c r="N16" s="17" t="s">
        <v>21</v>
      </c>
      <c r="O16" s="82" t="s">
        <v>40</v>
      </c>
      <c r="P16" s="179"/>
    </row>
    <row r="17" spans="2:16" hidden="1" x14ac:dyDescent="0.25">
      <c r="B17" s="59">
        <v>45581</v>
      </c>
      <c r="C17" s="18">
        <v>674</v>
      </c>
      <c r="D17" s="9" t="s">
        <v>53</v>
      </c>
      <c r="E17" s="9" t="s">
        <v>54</v>
      </c>
      <c r="F17" s="23">
        <v>31900</v>
      </c>
      <c r="G17" s="9"/>
      <c r="H17" s="9"/>
      <c r="I17" s="9" t="s">
        <v>55</v>
      </c>
      <c r="J17" s="38">
        <v>662</v>
      </c>
      <c r="K17" s="14"/>
      <c r="L17" s="15" t="s">
        <v>19</v>
      </c>
      <c r="M17" s="38" t="s">
        <v>20</v>
      </c>
      <c r="N17" s="17" t="s">
        <v>21</v>
      </c>
      <c r="O17" s="82" t="s">
        <v>40</v>
      </c>
      <c r="P17" s="179"/>
    </row>
    <row r="18" spans="2:16" hidden="1" x14ac:dyDescent="0.25">
      <c r="B18" s="59">
        <v>45585</v>
      </c>
      <c r="C18" s="18">
        <v>687</v>
      </c>
      <c r="D18" s="9" t="s">
        <v>22</v>
      </c>
      <c r="E18" s="9" t="s">
        <v>71</v>
      </c>
      <c r="F18" s="23">
        <v>507688.57628999994</v>
      </c>
      <c r="G18" s="23"/>
      <c r="H18" s="180"/>
      <c r="I18" s="74" t="s">
        <v>72</v>
      </c>
      <c r="J18" s="38" t="s">
        <v>73</v>
      </c>
      <c r="K18" s="14"/>
      <c r="L18" s="15" t="s">
        <v>19</v>
      </c>
      <c r="M18" s="16" t="s">
        <v>20</v>
      </c>
      <c r="N18" s="17" t="s">
        <v>21</v>
      </c>
      <c r="O18" s="82">
        <v>45592</v>
      </c>
      <c r="P18" s="179" t="s">
        <v>680</v>
      </c>
    </row>
    <row r="19" spans="2:16" hidden="1" x14ac:dyDescent="0.25">
      <c r="B19" s="59">
        <v>45585</v>
      </c>
      <c r="C19" s="18">
        <v>689</v>
      </c>
      <c r="D19" s="9" t="s">
        <v>74</v>
      </c>
      <c r="E19" s="9" t="s">
        <v>75</v>
      </c>
      <c r="F19" s="23">
        <v>189038.06</v>
      </c>
      <c r="G19" s="23"/>
      <c r="H19" s="180"/>
      <c r="I19" s="74" t="s">
        <v>76</v>
      </c>
      <c r="J19" s="38" t="s">
        <v>77</v>
      </c>
      <c r="K19" s="14"/>
      <c r="L19" s="15" t="s">
        <v>19</v>
      </c>
      <c r="M19" s="16" t="s">
        <v>20</v>
      </c>
      <c r="N19" s="17" t="s">
        <v>21</v>
      </c>
      <c r="O19" s="82">
        <v>45595</v>
      </c>
      <c r="P19" s="179" t="s">
        <v>681</v>
      </c>
    </row>
    <row r="20" spans="2:16" hidden="1" x14ac:dyDescent="0.25">
      <c r="B20" s="59">
        <v>45603</v>
      </c>
      <c r="C20" s="8">
        <v>713</v>
      </c>
      <c r="D20" s="9" t="s">
        <v>81</v>
      </c>
      <c r="E20" s="174" t="s">
        <v>82</v>
      </c>
      <c r="F20" s="23">
        <f>35500*1.16-5800</f>
        <v>35380</v>
      </c>
      <c r="G20" s="9"/>
      <c r="H20" s="9"/>
      <c r="I20" s="9"/>
      <c r="J20" s="38" t="s">
        <v>83</v>
      </c>
      <c r="K20" s="38"/>
      <c r="L20" s="15" t="s">
        <v>19</v>
      </c>
      <c r="M20" s="16" t="s">
        <v>20</v>
      </c>
      <c r="N20" s="17" t="s">
        <v>21</v>
      </c>
      <c r="O20" s="82" t="s">
        <v>35</v>
      </c>
      <c r="P20" s="179"/>
    </row>
    <row r="21" spans="2:16" hidden="1" x14ac:dyDescent="0.25">
      <c r="B21" s="59">
        <v>45607</v>
      </c>
      <c r="C21" s="8">
        <v>722</v>
      </c>
      <c r="D21" s="9" t="s">
        <v>84</v>
      </c>
      <c r="E21" s="174" t="s">
        <v>85</v>
      </c>
      <c r="F21" s="23">
        <v>4016.25</v>
      </c>
      <c r="G21" s="9"/>
      <c r="H21" s="9">
        <v>328</v>
      </c>
      <c r="I21" s="9" t="s">
        <v>86</v>
      </c>
      <c r="J21" s="38" t="s">
        <v>20</v>
      </c>
      <c r="K21" s="38"/>
      <c r="L21" s="15" t="s">
        <v>34</v>
      </c>
      <c r="M21" s="16" t="s">
        <v>21</v>
      </c>
      <c r="N21" s="17" t="s">
        <v>21</v>
      </c>
      <c r="O21" s="82" t="s">
        <v>35</v>
      </c>
      <c r="P21" s="179"/>
    </row>
    <row r="22" spans="2:16" x14ac:dyDescent="0.25">
      <c r="B22" s="59">
        <v>45610</v>
      </c>
      <c r="C22" s="8">
        <v>734</v>
      </c>
      <c r="D22" s="9" t="s">
        <v>87</v>
      </c>
      <c r="E22" s="174" t="s">
        <v>88</v>
      </c>
      <c r="F22" s="23">
        <v>23878.15</v>
      </c>
      <c r="G22" s="9"/>
      <c r="H22" s="9"/>
      <c r="I22" s="9"/>
      <c r="J22" s="38" t="s">
        <v>682</v>
      </c>
      <c r="K22" s="14"/>
      <c r="L22" s="15" t="s">
        <v>34</v>
      </c>
      <c r="M22" s="16" t="s">
        <v>21</v>
      </c>
      <c r="N22" s="17">
        <v>45695</v>
      </c>
      <c r="O22" s="82" t="s">
        <v>35</v>
      </c>
      <c r="P22" s="179"/>
    </row>
    <row r="23" spans="2:16" hidden="1" x14ac:dyDescent="0.25">
      <c r="B23" s="59">
        <v>45615</v>
      </c>
      <c r="C23" s="8">
        <v>741</v>
      </c>
      <c r="D23" s="9" t="s">
        <v>95</v>
      </c>
      <c r="E23" s="9" t="s">
        <v>96</v>
      </c>
      <c r="F23" s="184">
        <f>41492.37-17879.65</f>
        <v>23612.720000000001</v>
      </c>
      <c r="G23" s="180"/>
      <c r="H23" s="180"/>
      <c r="I23" s="180"/>
      <c r="J23" s="38" t="s">
        <v>97</v>
      </c>
      <c r="K23" s="38"/>
      <c r="L23" s="39" t="s">
        <v>19</v>
      </c>
      <c r="M23" s="38" t="s">
        <v>20</v>
      </c>
      <c r="N23" s="46" t="s">
        <v>21</v>
      </c>
      <c r="O23" s="84" t="s">
        <v>94</v>
      </c>
      <c r="P23" s="185" t="s">
        <v>683</v>
      </c>
    </row>
    <row r="24" spans="2:16" hidden="1" x14ac:dyDescent="0.25">
      <c r="B24" s="59">
        <v>45617</v>
      </c>
      <c r="C24" s="8">
        <v>744</v>
      </c>
      <c r="D24" s="9" t="s">
        <v>87</v>
      </c>
      <c r="E24" s="9" t="s">
        <v>98</v>
      </c>
      <c r="F24" s="184">
        <v>26891</v>
      </c>
      <c r="G24" s="180"/>
      <c r="H24" s="180"/>
      <c r="I24" s="180"/>
      <c r="J24" s="38" t="s">
        <v>99</v>
      </c>
      <c r="K24" s="14"/>
      <c r="L24" s="15" t="s">
        <v>34</v>
      </c>
      <c r="M24" s="16" t="s">
        <v>21</v>
      </c>
      <c r="N24" s="17" t="s">
        <v>21</v>
      </c>
      <c r="O24" s="82" t="s">
        <v>35</v>
      </c>
      <c r="P24" s="185"/>
    </row>
    <row r="25" spans="2:16" hidden="1" x14ac:dyDescent="0.25">
      <c r="B25" s="59">
        <v>45623</v>
      </c>
      <c r="C25" s="8">
        <v>755</v>
      </c>
      <c r="D25" s="9" t="s">
        <v>100</v>
      </c>
      <c r="E25" s="9" t="s">
        <v>101</v>
      </c>
      <c r="F25" s="184">
        <v>24220.799999999999</v>
      </c>
      <c r="G25" s="180"/>
      <c r="H25" s="180"/>
      <c r="I25" s="180" t="s">
        <v>102</v>
      </c>
      <c r="J25" s="38" t="s">
        <v>103</v>
      </c>
      <c r="K25" s="38" t="s">
        <v>104</v>
      </c>
      <c r="L25" s="39" t="s">
        <v>19</v>
      </c>
      <c r="M25" s="40" t="s">
        <v>20</v>
      </c>
      <c r="N25" s="17" t="s">
        <v>21</v>
      </c>
      <c r="O25" s="82" t="s">
        <v>40</v>
      </c>
      <c r="P25" s="185" t="s">
        <v>684</v>
      </c>
    </row>
    <row r="26" spans="2:16" hidden="1" x14ac:dyDescent="0.25">
      <c r="B26" s="59">
        <v>45623</v>
      </c>
      <c r="C26" s="8">
        <v>755</v>
      </c>
      <c r="D26" s="9" t="s">
        <v>100</v>
      </c>
      <c r="E26" s="9" t="s">
        <v>105</v>
      </c>
      <c r="F26" s="184">
        <v>4059.07</v>
      </c>
      <c r="G26" s="180"/>
      <c r="H26" s="180"/>
      <c r="I26" s="180" t="s">
        <v>106</v>
      </c>
      <c r="J26" s="38" t="s">
        <v>107</v>
      </c>
      <c r="K26" s="38"/>
      <c r="L26" s="39" t="s">
        <v>19</v>
      </c>
      <c r="M26" s="40" t="s">
        <v>20</v>
      </c>
      <c r="N26" s="17" t="s">
        <v>21</v>
      </c>
      <c r="O26" s="82" t="s">
        <v>40</v>
      </c>
      <c r="P26" s="185" t="s">
        <v>684</v>
      </c>
    </row>
    <row r="27" spans="2:16" hidden="1" x14ac:dyDescent="0.25">
      <c r="B27" s="59">
        <v>45623</v>
      </c>
      <c r="C27" s="8">
        <v>755</v>
      </c>
      <c r="D27" s="9" t="s">
        <v>100</v>
      </c>
      <c r="E27" s="9" t="s">
        <v>108</v>
      </c>
      <c r="F27" s="184">
        <v>18077.349999999999</v>
      </c>
      <c r="G27" s="180"/>
      <c r="H27" s="180"/>
      <c r="I27" s="180" t="s">
        <v>109</v>
      </c>
      <c r="J27" s="38" t="s">
        <v>110</v>
      </c>
      <c r="K27" s="38"/>
      <c r="L27" s="39" t="s">
        <v>19</v>
      </c>
      <c r="M27" s="40" t="s">
        <v>20</v>
      </c>
      <c r="N27" s="17" t="s">
        <v>21</v>
      </c>
      <c r="O27" s="26" t="s">
        <v>40</v>
      </c>
      <c r="P27" s="186" t="s">
        <v>684</v>
      </c>
    </row>
    <row r="28" spans="2:16" hidden="1" x14ac:dyDescent="0.25">
      <c r="B28" s="59">
        <v>45623</v>
      </c>
      <c r="C28" s="8">
        <v>755</v>
      </c>
      <c r="D28" s="9" t="s">
        <v>100</v>
      </c>
      <c r="E28" s="9" t="s">
        <v>111</v>
      </c>
      <c r="F28" s="184">
        <v>43155.05</v>
      </c>
      <c r="G28" s="180"/>
      <c r="H28" s="180"/>
      <c r="I28" s="180" t="s">
        <v>112</v>
      </c>
      <c r="J28" s="38" t="s">
        <v>113</v>
      </c>
      <c r="K28" s="38"/>
      <c r="L28" s="39" t="s">
        <v>19</v>
      </c>
      <c r="M28" s="40" t="s">
        <v>20</v>
      </c>
      <c r="N28" s="17" t="s">
        <v>21</v>
      </c>
      <c r="O28" s="26" t="s">
        <v>40</v>
      </c>
      <c r="P28" s="186" t="s">
        <v>684</v>
      </c>
    </row>
    <row r="29" spans="2:16" hidden="1" x14ac:dyDescent="0.25">
      <c r="B29" s="59">
        <v>45623</v>
      </c>
      <c r="C29" s="8">
        <v>755</v>
      </c>
      <c r="D29" s="9" t="s">
        <v>100</v>
      </c>
      <c r="E29" s="9" t="s">
        <v>114</v>
      </c>
      <c r="F29" s="184">
        <v>26534.93</v>
      </c>
      <c r="G29" s="180"/>
      <c r="H29" s="180"/>
      <c r="I29" s="180" t="s">
        <v>115</v>
      </c>
      <c r="J29" s="38" t="s">
        <v>116</v>
      </c>
      <c r="K29" s="38"/>
      <c r="L29" s="39" t="s">
        <v>19</v>
      </c>
      <c r="M29" s="40" t="s">
        <v>20</v>
      </c>
      <c r="N29" s="17" t="s">
        <v>21</v>
      </c>
      <c r="O29" s="26" t="s">
        <v>40</v>
      </c>
      <c r="P29" s="186" t="s">
        <v>684</v>
      </c>
    </row>
    <row r="30" spans="2:16" hidden="1" x14ac:dyDescent="0.25">
      <c r="B30" s="59">
        <v>45623</v>
      </c>
      <c r="C30" s="8">
        <v>755</v>
      </c>
      <c r="D30" s="9" t="s">
        <v>100</v>
      </c>
      <c r="E30" s="9" t="s">
        <v>117</v>
      </c>
      <c r="F30" s="184">
        <v>3768.55</v>
      </c>
      <c r="G30" s="180"/>
      <c r="H30" s="180"/>
      <c r="I30" s="180" t="s">
        <v>118</v>
      </c>
      <c r="J30" s="38" t="s">
        <v>119</v>
      </c>
      <c r="K30" s="38" t="s">
        <v>120</v>
      </c>
      <c r="L30" s="39" t="s">
        <v>19</v>
      </c>
      <c r="M30" s="40" t="s">
        <v>20</v>
      </c>
      <c r="N30" s="17" t="s">
        <v>21</v>
      </c>
      <c r="O30" s="26" t="s">
        <v>40</v>
      </c>
      <c r="P30" s="186" t="s">
        <v>684</v>
      </c>
    </row>
    <row r="31" spans="2:16" hidden="1" x14ac:dyDescent="0.25">
      <c r="B31" s="59">
        <v>45623</v>
      </c>
      <c r="C31" s="8">
        <v>759</v>
      </c>
      <c r="D31" s="9" t="s">
        <v>135</v>
      </c>
      <c r="E31" s="9" t="s">
        <v>136</v>
      </c>
      <c r="F31" s="23">
        <v>4435.6499999999996</v>
      </c>
      <c r="G31" s="9"/>
      <c r="H31" s="9"/>
      <c r="I31" s="9" t="s">
        <v>137</v>
      </c>
      <c r="J31" s="38" t="s">
        <v>138</v>
      </c>
      <c r="K31" s="30"/>
      <c r="L31" s="15" t="s">
        <v>19</v>
      </c>
      <c r="M31" s="38" t="s">
        <v>20</v>
      </c>
      <c r="N31" s="17" t="s">
        <v>21</v>
      </c>
      <c r="O31" s="26">
        <v>45611</v>
      </c>
      <c r="P31" s="187" t="s">
        <v>684</v>
      </c>
    </row>
    <row r="32" spans="2:16" hidden="1" x14ac:dyDescent="0.25">
      <c r="B32" s="59">
        <v>45623</v>
      </c>
      <c r="C32" s="8">
        <v>759</v>
      </c>
      <c r="D32" s="9" t="s">
        <v>135</v>
      </c>
      <c r="E32" s="9" t="s">
        <v>139</v>
      </c>
      <c r="F32" s="23">
        <v>7772</v>
      </c>
      <c r="G32" s="9"/>
      <c r="H32" s="9"/>
      <c r="I32" s="9" t="s">
        <v>140</v>
      </c>
      <c r="J32" s="38" t="s">
        <v>141</v>
      </c>
      <c r="K32" s="14"/>
      <c r="L32" s="15" t="s">
        <v>19</v>
      </c>
      <c r="M32" s="38" t="s">
        <v>20</v>
      </c>
      <c r="N32" s="17" t="s">
        <v>21</v>
      </c>
      <c r="O32" s="26">
        <v>45618</v>
      </c>
      <c r="P32" s="187" t="s">
        <v>685</v>
      </c>
    </row>
    <row r="33" spans="2:16" hidden="1" x14ac:dyDescent="0.25">
      <c r="B33" s="59">
        <v>45623</v>
      </c>
      <c r="C33" s="8">
        <v>759</v>
      </c>
      <c r="D33" s="9" t="s">
        <v>135</v>
      </c>
      <c r="E33" s="9" t="s">
        <v>142</v>
      </c>
      <c r="F33" s="23">
        <v>1329.99</v>
      </c>
      <c r="G33" s="9"/>
      <c r="H33" s="9"/>
      <c r="I33" s="9"/>
      <c r="J33" s="38" t="s">
        <v>143</v>
      </c>
      <c r="K33" s="30"/>
      <c r="L33" s="15" t="s">
        <v>19</v>
      </c>
      <c r="M33" s="38" t="s">
        <v>20</v>
      </c>
      <c r="N33" s="17" t="s">
        <v>21</v>
      </c>
      <c r="O33" s="26">
        <v>45620</v>
      </c>
      <c r="P33" s="187"/>
    </row>
    <row r="34" spans="2:16" hidden="1" x14ac:dyDescent="0.25">
      <c r="B34" s="59">
        <v>45623</v>
      </c>
      <c r="C34" s="8">
        <v>759</v>
      </c>
      <c r="D34" s="9" t="s">
        <v>135</v>
      </c>
      <c r="E34" s="9" t="s">
        <v>144</v>
      </c>
      <c r="F34" s="23">
        <v>2195.3000000000002</v>
      </c>
      <c r="G34" s="9"/>
      <c r="H34" s="9"/>
      <c r="I34" s="9" t="s">
        <v>145</v>
      </c>
      <c r="J34" s="38" t="s">
        <v>146</v>
      </c>
      <c r="K34" s="14" t="s">
        <v>147</v>
      </c>
      <c r="L34" s="15" t="s">
        <v>19</v>
      </c>
      <c r="M34" s="38" t="s">
        <v>20</v>
      </c>
      <c r="N34" s="17" t="s">
        <v>21</v>
      </c>
      <c r="O34" s="26">
        <v>45621</v>
      </c>
      <c r="P34" s="187" t="s">
        <v>684</v>
      </c>
    </row>
    <row r="35" spans="2:16" hidden="1" x14ac:dyDescent="0.25">
      <c r="B35" s="59">
        <v>45623</v>
      </c>
      <c r="C35" s="8">
        <v>759</v>
      </c>
      <c r="D35" s="9" t="s">
        <v>135</v>
      </c>
      <c r="E35" s="9" t="s">
        <v>148</v>
      </c>
      <c r="F35" s="23">
        <v>1926.76</v>
      </c>
      <c r="G35" s="9"/>
      <c r="H35" s="9"/>
      <c r="I35" s="9" t="s">
        <v>149</v>
      </c>
      <c r="J35" s="38" t="s">
        <v>150</v>
      </c>
      <c r="K35" s="14" t="s">
        <v>151</v>
      </c>
      <c r="L35" s="15" t="s">
        <v>19</v>
      </c>
      <c r="M35" s="38" t="s">
        <v>20</v>
      </c>
      <c r="N35" s="17" t="s">
        <v>21</v>
      </c>
      <c r="O35" s="26">
        <v>45623</v>
      </c>
      <c r="P35" s="187" t="s">
        <v>685</v>
      </c>
    </row>
    <row r="36" spans="2:16" hidden="1" x14ac:dyDescent="0.25">
      <c r="B36" s="59">
        <v>45623</v>
      </c>
      <c r="C36" s="8">
        <v>760</v>
      </c>
      <c r="D36" s="9" t="s">
        <v>135</v>
      </c>
      <c r="E36" s="9" t="s">
        <v>152</v>
      </c>
      <c r="F36" s="23">
        <v>309.63</v>
      </c>
      <c r="G36" s="9"/>
      <c r="H36" s="9"/>
      <c r="I36" s="9"/>
      <c r="J36" s="38" t="s">
        <v>153</v>
      </c>
      <c r="K36" s="14" t="s">
        <v>154</v>
      </c>
      <c r="L36" s="15" t="s">
        <v>19</v>
      </c>
      <c r="M36" s="16" t="s">
        <v>20</v>
      </c>
      <c r="N36" s="17" t="s">
        <v>21</v>
      </c>
      <c r="O36" s="26">
        <v>45626</v>
      </c>
      <c r="P36" s="187"/>
    </row>
    <row r="37" spans="2:16" hidden="1" x14ac:dyDescent="0.25">
      <c r="B37" s="59">
        <v>45623</v>
      </c>
      <c r="C37" s="8">
        <v>760</v>
      </c>
      <c r="D37" s="9" t="s">
        <v>135</v>
      </c>
      <c r="E37" s="9" t="s">
        <v>155</v>
      </c>
      <c r="F37" s="23">
        <v>16008</v>
      </c>
      <c r="G37" s="9"/>
      <c r="H37" s="9"/>
      <c r="I37" s="9" t="s">
        <v>156</v>
      </c>
      <c r="J37" s="38" t="s">
        <v>157</v>
      </c>
      <c r="K37" s="14"/>
      <c r="L37" s="15" t="s">
        <v>19</v>
      </c>
      <c r="M37" s="14" t="s">
        <v>20</v>
      </c>
      <c r="N37" s="17" t="s">
        <v>21</v>
      </c>
      <c r="O37" s="26">
        <v>45626</v>
      </c>
      <c r="P37" s="187" t="s">
        <v>685</v>
      </c>
    </row>
    <row r="38" spans="2:16" hidden="1" x14ac:dyDescent="0.25">
      <c r="B38" s="59">
        <v>45623</v>
      </c>
      <c r="C38" s="8">
        <v>760</v>
      </c>
      <c r="D38" s="9" t="s">
        <v>135</v>
      </c>
      <c r="E38" s="9" t="s">
        <v>158</v>
      </c>
      <c r="F38" s="23">
        <v>7121.47</v>
      </c>
      <c r="G38" s="9"/>
      <c r="H38" s="9"/>
      <c r="I38" s="9" t="s">
        <v>159</v>
      </c>
      <c r="J38" s="38" t="s">
        <v>160</v>
      </c>
      <c r="K38" s="14"/>
      <c r="L38" s="15" t="s">
        <v>19</v>
      </c>
      <c r="M38" s="14" t="s">
        <v>20</v>
      </c>
      <c r="N38" s="17" t="s">
        <v>21</v>
      </c>
      <c r="O38" s="26">
        <v>45626</v>
      </c>
      <c r="P38" s="187" t="s">
        <v>681</v>
      </c>
    </row>
    <row r="39" spans="2:16" hidden="1" x14ac:dyDescent="0.25">
      <c r="B39" s="59">
        <v>45623</v>
      </c>
      <c r="C39" s="8">
        <v>760</v>
      </c>
      <c r="D39" s="9" t="s">
        <v>135</v>
      </c>
      <c r="E39" s="9" t="s">
        <v>161</v>
      </c>
      <c r="F39" s="23">
        <v>18631.64</v>
      </c>
      <c r="G39" s="9"/>
      <c r="H39" s="9"/>
      <c r="I39" s="9" t="s">
        <v>162</v>
      </c>
      <c r="J39" s="38" t="s">
        <v>163</v>
      </c>
      <c r="K39" s="14" t="s">
        <v>164</v>
      </c>
      <c r="L39" s="15" t="s">
        <v>19</v>
      </c>
      <c r="M39" s="14" t="s">
        <v>20</v>
      </c>
      <c r="N39" s="17" t="s">
        <v>21</v>
      </c>
      <c r="O39" s="26">
        <v>45627</v>
      </c>
      <c r="P39" s="187" t="s">
        <v>684</v>
      </c>
    </row>
    <row r="40" spans="2:16" hidden="1" x14ac:dyDescent="0.25">
      <c r="B40" s="59">
        <v>45623</v>
      </c>
      <c r="C40" s="8">
        <v>760</v>
      </c>
      <c r="D40" s="9" t="s">
        <v>135</v>
      </c>
      <c r="E40" s="9" t="s">
        <v>161</v>
      </c>
      <c r="F40" s="23">
        <v>14126.13</v>
      </c>
      <c r="G40" s="9"/>
      <c r="H40" s="9"/>
      <c r="I40" s="9" t="s">
        <v>165</v>
      </c>
      <c r="J40" s="38" t="s">
        <v>166</v>
      </c>
      <c r="K40" s="14" t="s">
        <v>167</v>
      </c>
      <c r="L40" s="15" t="s">
        <v>19</v>
      </c>
      <c r="M40" s="14" t="s">
        <v>20</v>
      </c>
      <c r="N40" s="17" t="s">
        <v>21</v>
      </c>
      <c r="O40" s="26">
        <v>45627</v>
      </c>
      <c r="P40" s="187" t="s">
        <v>684</v>
      </c>
    </row>
    <row r="41" spans="2:16" hidden="1" x14ac:dyDescent="0.25">
      <c r="B41" s="59">
        <v>45624</v>
      </c>
      <c r="C41" s="8">
        <v>763</v>
      </c>
      <c r="D41" s="9" t="s">
        <v>74</v>
      </c>
      <c r="E41" s="175" t="s">
        <v>168</v>
      </c>
      <c r="F41" s="23">
        <v>38225.89</v>
      </c>
      <c r="G41" s="9"/>
      <c r="H41" s="9"/>
      <c r="I41" s="9" t="s">
        <v>169</v>
      </c>
      <c r="J41" s="38">
        <v>25</v>
      </c>
      <c r="K41" s="14" t="s">
        <v>170</v>
      </c>
      <c r="L41" s="15" t="s">
        <v>19</v>
      </c>
      <c r="M41" s="14" t="s">
        <v>20</v>
      </c>
      <c r="N41" s="17" t="s">
        <v>21</v>
      </c>
      <c r="O41" s="26">
        <v>45620</v>
      </c>
      <c r="P41" s="188" t="s">
        <v>685</v>
      </c>
    </row>
    <row r="42" spans="2:16" hidden="1" x14ac:dyDescent="0.25">
      <c r="B42" s="59">
        <v>45624</v>
      </c>
      <c r="C42" s="8">
        <v>764</v>
      </c>
      <c r="D42" s="9" t="s">
        <v>171</v>
      </c>
      <c r="E42" s="9" t="s">
        <v>172</v>
      </c>
      <c r="F42" s="23">
        <v>37700</v>
      </c>
      <c r="G42" s="9"/>
      <c r="H42" s="9"/>
      <c r="I42" s="9" t="s">
        <v>173</v>
      </c>
      <c r="J42" s="38">
        <v>3633</v>
      </c>
      <c r="K42" s="30" t="s">
        <v>174</v>
      </c>
      <c r="L42" s="15" t="s">
        <v>19</v>
      </c>
      <c r="M42" s="14" t="s">
        <v>20</v>
      </c>
      <c r="N42" s="17" t="s">
        <v>21</v>
      </c>
      <c r="O42" s="26">
        <v>45607</v>
      </c>
      <c r="P42" s="187" t="s">
        <v>686</v>
      </c>
    </row>
    <row r="43" spans="2:16" hidden="1" x14ac:dyDescent="0.25">
      <c r="B43" s="59">
        <v>45624</v>
      </c>
      <c r="C43" s="8">
        <v>764</v>
      </c>
      <c r="D43" s="9" t="s">
        <v>175</v>
      </c>
      <c r="E43" s="9" t="s">
        <v>176</v>
      </c>
      <c r="F43" s="23">
        <v>729350</v>
      </c>
      <c r="G43" s="9"/>
      <c r="H43" s="9"/>
      <c r="I43" s="9" t="s">
        <v>177</v>
      </c>
      <c r="J43" s="38">
        <v>3625</v>
      </c>
      <c r="K43" s="14" t="s">
        <v>178</v>
      </c>
      <c r="L43" s="15" t="s">
        <v>19</v>
      </c>
      <c r="M43" s="16" t="s">
        <v>20</v>
      </c>
      <c r="N43" s="17" t="s">
        <v>21</v>
      </c>
      <c r="O43" s="26">
        <v>45607</v>
      </c>
      <c r="P43" s="187" t="s">
        <v>681</v>
      </c>
    </row>
    <row r="44" spans="2:16" hidden="1" x14ac:dyDescent="0.25">
      <c r="B44" s="59">
        <v>45624</v>
      </c>
      <c r="C44" s="8">
        <v>765</v>
      </c>
      <c r="D44" s="9" t="s">
        <v>175</v>
      </c>
      <c r="E44" s="9" t="s">
        <v>179</v>
      </c>
      <c r="F44" s="184">
        <v>675700</v>
      </c>
      <c r="G44" s="180"/>
      <c r="H44" s="180"/>
      <c r="I44" s="180" t="s">
        <v>47</v>
      </c>
      <c r="J44" s="38">
        <v>3652</v>
      </c>
      <c r="K44" s="38" t="s">
        <v>180</v>
      </c>
      <c r="L44" s="39" t="s">
        <v>19</v>
      </c>
      <c r="M44" s="40" t="s">
        <v>20</v>
      </c>
      <c r="N44" s="46" t="s">
        <v>21</v>
      </c>
      <c r="O44" s="47">
        <v>45627</v>
      </c>
      <c r="P44" s="186" t="s">
        <v>686</v>
      </c>
    </row>
    <row r="45" spans="2:16" hidden="1" x14ac:dyDescent="0.25">
      <c r="B45" s="59">
        <v>45625</v>
      </c>
      <c r="C45" s="8">
        <v>766</v>
      </c>
      <c r="D45" s="9" t="s">
        <v>67</v>
      </c>
      <c r="E45" s="9" t="s">
        <v>181</v>
      </c>
      <c r="F45" s="184">
        <v>60319.999999999993</v>
      </c>
      <c r="G45" s="180"/>
      <c r="H45" s="180"/>
      <c r="I45" s="180" t="s">
        <v>182</v>
      </c>
      <c r="J45" s="38" t="s">
        <v>183</v>
      </c>
      <c r="K45" s="38"/>
      <c r="L45" s="39" t="s">
        <v>34</v>
      </c>
      <c r="M45" s="40" t="s">
        <v>21</v>
      </c>
      <c r="N45" s="46" t="s">
        <v>21</v>
      </c>
      <c r="O45" s="47">
        <v>45611</v>
      </c>
      <c r="P45" s="186" t="s">
        <v>686</v>
      </c>
    </row>
    <row r="46" spans="2:16" hidden="1" x14ac:dyDescent="0.25">
      <c r="B46" s="172">
        <v>45625</v>
      </c>
      <c r="C46" s="89">
        <v>768</v>
      </c>
      <c r="D46" s="33" t="s">
        <v>67</v>
      </c>
      <c r="E46" s="33" t="s">
        <v>184</v>
      </c>
      <c r="F46" s="189">
        <v>60319.999999999993</v>
      </c>
      <c r="G46" s="183"/>
      <c r="H46" s="180"/>
      <c r="I46" s="183" t="s">
        <v>185</v>
      </c>
      <c r="J46" s="38" t="s">
        <v>183</v>
      </c>
      <c r="K46" s="38"/>
      <c r="L46" s="39" t="s">
        <v>34</v>
      </c>
      <c r="M46" s="40" t="s">
        <v>21</v>
      </c>
      <c r="N46" s="46" t="s">
        <v>21</v>
      </c>
      <c r="O46" s="47">
        <v>45611</v>
      </c>
      <c r="P46" s="186" t="s">
        <v>686</v>
      </c>
    </row>
    <row r="47" spans="2:16" hidden="1" x14ac:dyDescent="0.25">
      <c r="B47" s="59">
        <v>45629</v>
      </c>
      <c r="C47" s="8">
        <v>777</v>
      </c>
      <c r="D47" s="9" t="s">
        <v>63</v>
      </c>
      <c r="E47" s="9" t="s">
        <v>191</v>
      </c>
      <c r="F47" s="23">
        <v>7708.55</v>
      </c>
      <c r="G47" s="180"/>
      <c r="H47" s="180"/>
      <c r="I47" s="180" t="s">
        <v>192</v>
      </c>
      <c r="J47" s="38" t="s">
        <v>193</v>
      </c>
      <c r="K47" s="62"/>
      <c r="L47" s="39" t="s">
        <v>19</v>
      </c>
      <c r="M47" s="38" t="s">
        <v>20</v>
      </c>
      <c r="N47" s="46" t="s">
        <v>21</v>
      </c>
      <c r="O47" s="47">
        <v>45606</v>
      </c>
      <c r="P47" s="186" t="s">
        <v>685</v>
      </c>
    </row>
    <row r="48" spans="2:16" hidden="1" x14ac:dyDescent="0.25">
      <c r="B48" s="59">
        <v>45629</v>
      </c>
      <c r="C48" s="8">
        <v>777</v>
      </c>
      <c r="D48" s="9" t="s">
        <v>63</v>
      </c>
      <c r="E48" s="9" t="s">
        <v>194</v>
      </c>
      <c r="F48" s="184">
        <v>15950</v>
      </c>
      <c r="G48" s="180"/>
      <c r="H48" s="180"/>
      <c r="I48" s="180" t="s">
        <v>195</v>
      </c>
      <c r="J48" s="38" t="s">
        <v>196</v>
      </c>
      <c r="K48" s="62"/>
      <c r="L48" s="39" t="s">
        <v>19</v>
      </c>
      <c r="M48" s="38" t="s">
        <v>20</v>
      </c>
      <c r="N48" s="46" t="s">
        <v>21</v>
      </c>
      <c r="O48" s="47">
        <v>45606</v>
      </c>
      <c r="P48" s="186" t="s">
        <v>685</v>
      </c>
    </row>
    <row r="49" spans="2:16" hidden="1" x14ac:dyDescent="0.25">
      <c r="B49" s="59">
        <v>45629</v>
      </c>
      <c r="C49" s="8">
        <v>777</v>
      </c>
      <c r="D49" s="9" t="s">
        <v>197</v>
      </c>
      <c r="E49" s="9" t="s">
        <v>198</v>
      </c>
      <c r="F49" s="184">
        <f>41606.8*1.16</f>
        <v>48263.887999999999</v>
      </c>
      <c r="G49" s="180"/>
      <c r="H49" s="180"/>
      <c r="I49" s="180" t="s">
        <v>199</v>
      </c>
      <c r="J49" s="38" t="s">
        <v>200</v>
      </c>
      <c r="K49" s="38" t="s">
        <v>201</v>
      </c>
      <c r="L49" s="39" t="s">
        <v>19</v>
      </c>
      <c r="M49" s="38" t="s">
        <v>20</v>
      </c>
      <c r="N49" s="46" t="s">
        <v>21</v>
      </c>
      <c r="O49" s="47">
        <v>45611</v>
      </c>
      <c r="P49" s="186" t="s">
        <v>685</v>
      </c>
    </row>
    <row r="50" spans="2:16" hidden="1" x14ac:dyDescent="0.25">
      <c r="B50" s="59">
        <v>45629</v>
      </c>
      <c r="C50" s="8">
        <v>777</v>
      </c>
      <c r="D50" s="9" t="s">
        <v>197</v>
      </c>
      <c r="E50" s="9" t="s">
        <v>202</v>
      </c>
      <c r="F50" s="184">
        <v>12010.59</v>
      </c>
      <c r="G50" s="180"/>
      <c r="H50" s="38"/>
      <c r="I50" s="38" t="s">
        <v>203</v>
      </c>
      <c r="J50" s="38" t="s">
        <v>204</v>
      </c>
      <c r="K50" s="38" t="s">
        <v>205</v>
      </c>
      <c r="L50" s="39" t="s">
        <v>19</v>
      </c>
      <c r="M50" s="38" t="s">
        <v>20</v>
      </c>
      <c r="N50" s="46" t="s">
        <v>21</v>
      </c>
      <c r="O50" s="47">
        <v>45631</v>
      </c>
      <c r="P50" s="186"/>
    </row>
    <row r="51" spans="2:16" hidden="1" x14ac:dyDescent="0.25">
      <c r="B51" s="59">
        <v>45629</v>
      </c>
      <c r="C51" s="8">
        <v>777</v>
      </c>
      <c r="D51" s="33" t="s">
        <v>63</v>
      </c>
      <c r="E51" s="33" t="s">
        <v>206</v>
      </c>
      <c r="F51" s="181">
        <v>6038.73</v>
      </c>
      <c r="G51" s="33"/>
      <c r="H51" s="33"/>
      <c r="I51" s="33" t="s">
        <v>207</v>
      </c>
      <c r="J51" s="38" t="s">
        <v>208</v>
      </c>
      <c r="K51" s="62" t="s">
        <v>209</v>
      </c>
      <c r="L51" s="39" t="s">
        <v>19</v>
      </c>
      <c r="M51" s="38" t="s">
        <v>20</v>
      </c>
      <c r="N51" s="46" t="s">
        <v>21</v>
      </c>
      <c r="O51" s="47">
        <v>45606</v>
      </c>
      <c r="P51" s="188" t="s">
        <v>684</v>
      </c>
    </row>
    <row r="52" spans="2:16" hidden="1" x14ac:dyDescent="0.25">
      <c r="B52" s="173">
        <v>45629</v>
      </c>
      <c r="C52" s="18">
        <v>779</v>
      </c>
      <c r="D52" s="176" t="s">
        <v>210</v>
      </c>
      <c r="E52" s="176" t="s">
        <v>211</v>
      </c>
      <c r="F52" s="190">
        <v>135140</v>
      </c>
      <c r="G52" s="176"/>
      <c r="H52" s="176"/>
      <c r="I52" s="176"/>
      <c r="J52" s="38" t="s">
        <v>212</v>
      </c>
      <c r="K52" s="56"/>
      <c r="L52" s="57" t="s">
        <v>19</v>
      </c>
      <c r="M52" s="56" t="s">
        <v>20</v>
      </c>
      <c r="N52" s="65" t="s">
        <v>21</v>
      </c>
      <c r="O52" s="66" t="s">
        <v>35</v>
      </c>
      <c r="P52" s="186"/>
    </row>
    <row r="53" spans="2:16" hidden="1" x14ac:dyDescent="0.25">
      <c r="B53" s="59">
        <v>45630</v>
      </c>
      <c r="C53" s="89">
        <v>784</v>
      </c>
      <c r="D53" s="33" t="s">
        <v>217</v>
      </c>
      <c r="E53" s="33" t="s">
        <v>218</v>
      </c>
      <c r="F53" s="189">
        <v>17168</v>
      </c>
      <c r="G53" s="183"/>
      <c r="H53" s="183"/>
      <c r="I53" s="183" t="s">
        <v>219</v>
      </c>
      <c r="J53" s="38">
        <v>17</v>
      </c>
      <c r="K53" s="62" t="s">
        <v>220</v>
      </c>
      <c r="L53" s="39" t="s">
        <v>19</v>
      </c>
      <c r="M53" s="38" t="s">
        <v>20</v>
      </c>
      <c r="N53" s="46" t="s">
        <v>21</v>
      </c>
      <c r="O53" s="47" t="s">
        <v>35</v>
      </c>
      <c r="P53" s="186" t="s">
        <v>687</v>
      </c>
    </row>
    <row r="54" spans="2:16" hidden="1" x14ac:dyDescent="0.25">
      <c r="B54" s="59">
        <v>45631</v>
      </c>
      <c r="C54" s="8">
        <v>790</v>
      </c>
      <c r="D54" s="9" t="s">
        <v>228</v>
      </c>
      <c r="E54" s="33" t="s">
        <v>229</v>
      </c>
      <c r="F54" s="189">
        <v>3712</v>
      </c>
      <c r="G54" s="183"/>
      <c r="H54" s="183"/>
      <c r="I54" s="183" t="s">
        <v>230</v>
      </c>
      <c r="J54" s="38" t="s">
        <v>20</v>
      </c>
      <c r="K54" s="62"/>
      <c r="L54" s="39" t="s">
        <v>19</v>
      </c>
      <c r="M54" s="38" t="s">
        <v>20</v>
      </c>
      <c r="N54" s="46" t="s">
        <v>21</v>
      </c>
      <c r="O54" s="47" t="s">
        <v>35</v>
      </c>
      <c r="P54" s="186"/>
    </row>
    <row r="55" spans="2:16" hidden="1" x14ac:dyDescent="0.25">
      <c r="B55" s="59">
        <v>45631</v>
      </c>
      <c r="C55" s="8">
        <v>791</v>
      </c>
      <c r="D55" s="9" t="s">
        <v>50</v>
      </c>
      <c r="E55" s="33" t="s">
        <v>231</v>
      </c>
      <c r="F55" s="189">
        <v>82990</v>
      </c>
      <c r="G55" s="183"/>
      <c r="H55" s="183"/>
      <c r="I55" s="183" t="s">
        <v>232</v>
      </c>
      <c r="J55" s="38" t="s">
        <v>20</v>
      </c>
      <c r="K55" s="62"/>
      <c r="L55" s="39" t="s">
        <v>19</v>
      </c>
      <c r="M55" s="38" t="s">
        <v>20</v>
      </c>
      <c r="N55" s="46" t="s">
        <v>21</v>
      </c>
      <c r="O55" s="47" t="s">
        <v>233</v>
      </c>
      <c r="P55" s="186"/>
    </row>
    <row r="56" spans="2:16" hidden="1" x14ac:dyDescent="0.25">
      <c r="B56" s="59">
        <v>45632</v>
      </c>
      <c r="C56" s="8">
        <v>794</v>
      </c>
      <c r="D56" s="9" t="s">
        <v>234</v>
      </c>
      <c r="E56" s="33" t="s">
        <v>235</v>
      </c>
      <c r="F56" s="189">
        <v>8431.75</v>
      </c>
      <c r="G56" s="183"/>
      <c r="H56" s="183" t="s">
        <v>688</v>
      </c>
      <c r="I56" s="183" t="s">
        <v>236</v>
      </c>
      <c r="J56" s="38" t="s">
        <v>20</v>
      </c>
      <c r="K56" s="62"/>
      <c r="L56" s="39" t="s">
        <v>19</v>
      </c>
      <c r="M56" s="38" t="s">
        <v>20</v>
      </c>
      <c r="N56" s="46" t="s">
        <v>21</v>
      </c>
      <c r="O56" s="47" t="s">
        <v>35</v>
      </c>
      <c r="P56" s="186"/>
    </row>
    <row r="57" spans="2:16" hidden="1" x14ac:dyDescent="0.25">
      <c r="B57" s="59">
        <v>45638</v>
      </c>
      <c r="C57" s="8">
        <v>798</v>
      </c>
      <c r="D57" s="9" t="s">
        <v>243</v>
      </c>
      <c r="E57" s="9" t="s">
        <v>244</v>
      </c>
      <c r="F57" s="184">
        <v>15080</v>
      </c>
      <c r="G57" s="183"/>
      <c r="H57" s="183"/>
      <c r="I57" s="183" t="s">
        <v>245</v>
      </c>
      <c r="J57" s="38">
        <v>710</v>
      </c>
      <c r="K57" s="62" t="s">
        <v>246</v>
      </c>
      <c r="L57" s="39" t="s">
        <v>19</v>
      </c>
      <c r="M57" s="38" t="s">
        <v>20</v>
      </c>
      <c r="N57" s="46" t="s">
        <v>21</v>
      </c>
      <c r="O57" s="47" t="s">
        <v>35</v>
      </c>
      <c r="P57" s="186"/>
    </row>
    <row r="58" spans="2:16" hidden="1" x14ac:dyDescent="0.25">
      <c r="B58" s="59">
        <v>45639</v>
      </c>
      <c r="C58" s="8">
        <v>801</v>
      </c>
      <c r="D58" s="9" t="s">
        <v>243</v>
      </c>
      <c r="E58" s="33" t="s">
        <v>251</v>
      </c>
      <c r="F58" s="189">
        <v>7540</v>
      </c>
      <c r="G58" s="183"/>
      <c r="H58" s="183"/>
      <c r="I58" s="183" t="s">
        <v>252</v>
      </c>
      <c r="J58" s="38">
        <v>732</v>
      </c>
      <c r="K58" s="62" t="s">
        <v>253</v>
      </c>
      <c r="L58" s="39" t="s">
        <v>19</v>
      </c>
      <c r="M58" s="38"/>
      <c r="N58" s="46" t="s">
        <v>21</v>
      </c>
      <c r="O58" s="47" t="s">
        <v>35</v>
      </c>
      <c r="P58" s="186" t="s">
        <v>689</v>
      </c>
    </row>
    <row r="59" spans="2:16" hidden="1" x14ac:dyDescent="0.25">
      <c r="B59" s="59">
        <v>45639</v>
      </c>
      <c r="C59" s="8">
        <v>802</v>
      </c>
      <c r="D59" s="9" t="s">
        <v>254</v>
      </c>
      <c r="E59" s="9" t="s">
        <v>255</v>
      </c>
      <c r="F59" s="23">
        <v>17705.080000000002</v>
      </c>
      <c r="G59" s="9"/>
      <c r="H59" s="9"/>
      <c r="I59" s="9" t="s">
        <v>256</v>
      </c>
      <c r="J59" s="38" t="s">
        <v>257</v>
      </c>
      <c r="K59" s="38" t="s">
        <v>258</v>
      </c>
      <c r="L59" s="39" t="s">
        <v>19</v>
      </c>
      <c r="M59" s="38" t="s">
        <v>20</v>
      </c>
      <c r="N59" s="46" t="s">
        <v>21</v>
      </c>
      <c r="O59" s="47" t="s">
        <v>35</v>
      </c>
      <c r="P59" s="186" t="s">
        <v>687</v>
      </c>
    </row>
    <row r="60" spans="2:16" hidden="1" x14ac:dyDescent="0.25">
      <c r="B60" s="59">
        <v>45639</v>
      </c>
      <c r="C60" s="8">
        <v>804</v>
      </c>
      <c r="D60" s="9" t="s">
        <v>264</v>
      </c>
      <c r="E60" s="9" t="s">
        <v>265</v>
      </c>
      <c r="F60" s="184">
        <f>612.48*20.45</f>
        <v>12525.216</v>
      </c>
      <c r="G60" s="180"/>
      <c r="H60" s="180"/>
      <c r="I60" s="180" t="s">
        <v>266</v>
      </c>
      <c r="J60" s="38" t="s">
        <v>20</v>
      </c>
      <c r="K60" s="38"/>
      <c r="L60" s="39" t="s">
        <v>19</v>
      </c>
      <c r="M60" s="38" t="s">
        <v>20</v>
      </c>
      <c r="N60" s="46" t="s">
        <v>21</v>
      </c>
      <c r="O60" s="47" t="s">
        <v>35</v>
      </c>
      <c r="P60" s="186" t="s">
        <v>685</v>
      </c>
    </row>
    <row r="61" spans="2:16" hidden="1" x14ac:dyDescent="0.25">
      <c r="B61" s="59">
        <v>45639</v>
      </c>
      <c r="C61" s="8">
        <v>805</v>
      </c>
      <c r="D61" s="33" t="s">
        <v>171</v>
      </c>
      <c r="E61" s="33" t="s">
        <v>267</v>
      </c>
      <c r="F61" s="189">
        <v>522000</v>
      </c>
      <c r="G61" s="183"/>
      <c r="H61" s="180"/>
      <c r="I61" s="183" t="s">
        <v>268</v>
      </c>
      <c r="J61" s="38" t="s">
        <v>269</v>
      </c>
      <c r="K61" s="38" t="s">
        <v>270</v>
      </c>
      <c r="L61" s="39" t="s">
        <v>19</v>
      </c>
      <c r="M61" s="38" t="s">
        <v>20</v>
      </c>
      <c r="N61" s="46" t="s">
        <v>21</v>
      </c>
      <c r="O61" s="47">
        <v>45646</v>
      </c>
      <c r="P61" s="186" t="s">
        <v>681</v>
      </c>
    </row>
    <row r="62" spans="2:16" hidden="1" x14ac:dyDescent="0.25">
      <c r="B62" s="59">
        <v>45642</v>
      </c>
      <c r="C62" s="8">
        <v>807</v>
      </c>
      <c r="D62" s="9" t="s">
        <v>135</v>
      </c>
      <c r="E62" s="9" t="s">
        <v>274</v>
      </c>
      <c r="F62" s="23">
        <v>24026.43</v>
      </c>
      <c r="G62" s="191"/>
      <c r="H62" s="192"/>
      <c r="I62" s="180" t="s">
        <v>275</v>
      </c>
      <c r="J62" s="38" t="s">
        <v>276</v>
      </c>
      <c r="K62" s="14" t="s">
        <v>277</v>
      </c>
      <c r="L62" s="15" t="s">
        <v>19</v>
      </c>
      <c r="M62" s="70" t="s">
        <v>20</v>
      </c>
      <c r="N62" s="46" t="s">
        <v>21</v>
      </c>
      <c r="O62" s="47">
        <v>45634</v>
      </c>
      <c r="P62" s="186" t="s">
        <v>684</v>
      </c>
    </row>
    <row r="63" spans="2:16" hidden="1" x14ac:dyDescent="0.25">
      <c r="B63" s="59">
        <v>45642</v>
      </c>
      <c r="C63" s="8">
        <v>807</v>
      </c>
      <c r="D63" s="9" t="s">
        <v>135</v>
      </c>
      <c r="E63" s="175" t="s">
        <v>278</v>
      </c>
      <c r="F63" s="23">
        <v>12801.3</v>
      </c>
      <c r="G63" s="191"/>
      <c r="H63" s="192"/>
      <c r="I63" s="180" t="s">
        <v>279</v>
      </c>
      <c r="J63" s="38" t="s">
        <v>280</v>
      </c>
      <c r="K63" s="14" t="s">
        <v>281</v>
      </c>
      <c r="L63" s="15" t="s">
        <v>19</v>
      </c>
      <c r="M63" s="70" t="s">
        <v>20</v>
      </c>
      <c r="N63" s="46" t="s">
        <v>21</v>
      </c>
      <c r="O63" s="47">
        <v>45635</v>
      </c>
      <c r="P63" s="186" t="s">
        <v>681</v>
      </c>
    </row>
    <row r="64" spans="2:16" hidden="1" x14ac:dyDescent="0.25">
      <c r="B64" s="59">
        <v>45642</v>
      </c>
      <c r="C64" s="8">
        <v>807</v>
      </c>
      <c r="D64" s="9" t="s">
        <v>135</v>
      </c>
      <c r="E64" s="9" t="s">
        <v>282</v>
      </c>
      <c r="F64" s="23">
        <v>7011.33</v>
      </c>
      <c r="G64" s="191"/>
      <c r="H64" s="192"/>
      <c r="I64" s="180" t="s">
        <v>283</v>
      </c>
      <c r="J64" s="38" t="s">
        <v>284</v>
      </c>
      <c r="K64" s="14"/>
      <c r="L64" s="15" t="s">
        <v>19</v>
      </c>
      <c r="M64" s="70" t="s">
        <v>20</v>
      </c>
      <c r="N64" s="46" t="s">
        <v>21</v>
      </c>
      <c r="O64" s="47">
        <v>45634</v>
      </c>
      <c r="P64" s="186" t="s">
        <v>681</v>
      </c>
    </row>
    <row r="65" spans="2:16" hidden="1" x14ac:dyDescent="0.25">
      <c r="B65" s="59">
        <v>45642</v>
      </c>
      <c r="C65" s="8">
        <v>807</v>
      </c>
      <c r="D65" s="9" t="s">
        <v>135</v>
      </c>
      <c r="E65" s="9" t="s">
        <v>285</v>
      </c>
      <c r="F65" s="23">
        <v>54852.35</v>
      </c>
      <c r="G65" s="191"/>
      <c r="H65" s="192"/>
      <c r="I65" s="180" t="s">
        <v>266</v>
      </c>
      <c r="J65" s="38" t="s">
        <v>286</v>
      </c>
      <c r="K65" s="14" t="s">
        <v>287</v>
      </c>
      <c r="L65" s="15" t="s">
        <v>19</v>
      </c>
      <c r="M65" s="70" t="s">
        <v>20</v>
      </c>
      <c r="N65" s="46" t="s">
        <v>21</v>
      </c>
      <c r="O65" s="47">
        <v>45635</v>
      </c>
      <c r="P65" s="186" t="s">
        <v>684</v>
      </c>
    </row>
    <row r="66" spans="2:16" hidden="1" x14ac:dyDescent="0.25">
      <c r="B66" s="59">
        <v>45642</v>
      </c>
      <c r="C66" s="8">
        <v>807</v>
      </c>
      <c r="D66" s="9" t="s">
        <v>135</v>
      </c>
      <c r="E66" s="9" t="s">
        <v>288</v>
      </c>
      <c r="F66" s="23">
        <v>1329.64</v>
      </c>
      <c r="G66" s="191"/>
      <c r="H66" s="192"/>
      <c r="I66" s="180"/>
      <c r="J66" s="38" t="s">
        <v>289</v>
      </c>
      <c r="K66" s="14" t="s">
        <v>290</v>
      </c>
      <c r="L66" s="15" t="s">
        <v>19</v>
      </c>
      <c r="M66" s="70" t="s">
        <v>20</v>
      </c>
      <c r="N66" s="46" t="s">
        <v>21</v>
      </c>
      <c r="O66" s="47">
        <v>45639</v>
      </c>
      <c r="P66" s="186" t="s">
        <v>690</v>
      </c>
    </row>
    <row r="67" spans="2:16" hidden="1" x14ac:dyDescent="0.25">
      <c r="B67" s="59">
        <v>45642</v>
      </c>
      <c r="C67" s="8">
        <v>807</v>
      </c>
      <c r="D67" s="9" t="s">
        <v>135</v>
      </c>
      <c r="E67" s="9" t="s">
        <v>291</v>
      </c>
      <c r="F67" s="23">
        <v>20510.990000000002</v>
      </c>
      <c r="G67" s="193"/>
      <c r="H67" s="194"/>
      <c r="I67" s="9" t="s">
        <v>292</v>
      </c>
      <c r="J67" s="38" t="s">
        <v>293</v>
      </c>
      <c r="K67" s="14" t="s">
        <v>294</v>
      </c>
      <c r="L67" s="15" t="s">
        <v>19</v>
      </c>
      <c r="M67" s="70" t="s">
        <v>20</v>
      </c>
      <c r="N67" s="46" t="s">
        <v>21</v>
      </c>
      <c r="O67" s="47">
        <v>45617</v>
      </c>
      <c r="P67" s="188" t="s">
        <v>684</v>
      </c>
    </row>
    <row r="68" spans="2:16" hidden="1" x14ac:dyDescent="0.25">
      <c r="B68" s="59">
        <v>45643</v>
      </c>
      <c r="C68" s="8">
        <v>810</v>
      </c>
      <c r="D68" s="33" t="s">
        <v>67</v>
      </c>
      <c r="E68" s="33" t="s">
        <v>299</v>
      </c>
      <c r="F68" s="189">
        <v>60320</v>
      </c>
      <c r="G68" s="183"/>
      <c r="H68" s="38" t="s">
        <v>691</v>
      </c>
      <c r="I68" s="183" t="s">
        <v>300</v>
      </c>
      <c r="J68" s="38" t="s">
        <v>20</v>
      </c>
      <c r="K68" s="38"/>
      <c r="L68" s="39" t="s">
        <v>34</v>
      </c>
      <c r="M68" s="38" t="s">
        <v>21</v>
      </c>
      <c r="N68" s="46" t="s">
        <v>21</v>
      </c>
      <c r="O68" s="47">
        <v>45641</v>
      </c>
      <c r="P68" s="186" t="s">
        <v>686</v>
      </c>
    </row>
    <row r="69" spans="2:16" hidden="1" x14ac:dyDescent="0.25">
      <c r="B69" s="59">
        <v>45643</v>
      </c>
      <c r="C69" s="8">
        <v>812</v>
      </c>
      <c r="D69" s="33" t="s">
        <v>45</v>
      </c>
      <c r="E69" s="33" t="s">
        <v>306</v>
      </c>
      <c r="F69" s="189">
        <v>31900</v>
      </c>
      <c r="G69" s="183"/>
      <c r="H69" s="38"/>
      <c r="I69" s="183" t="s">
        <v>307</v>
      </c>
      <c r="J69" s="38">
        <v>3706</v>
      </c>
      <c r="K69" s="38" t="s">
        <v>308</v>
      </c>
      <c r="L69" s="39" t="s">
        <v>19</v>
      </c>
      <c r="M69" s="38" t="s">
        <v>20</v>
      </c>
      <c r="N69" s="46" t="s">
        <v>21</v>
      </c>
      <c r="O69" s="47" t="s">
        <v>35</v>
      </c>
      <c r="P69" s="186" t="s">
        <v>686</v>
      </c>
    </row>
    <row r="70" spans="2:16" hidden="1" x14ac:dyDescent="0.25">
      <c r="B70" s="59">
        <v>45643</v>
      </c>
      <c r="C70" s="8">
        <v>813</v>
      </c>
      <c r="D70" s="33" t="s">
        <v>309</v>
      </c>
      <c r="E70" s="33" t="s">
        <v>310</v>
      </c>
      <c r="F70" s="189">
        <v>11426</v>
      </c>
      <c r="G70" s="183"/>
      <c r="H70" s="38"/>
      <c r="I70" s="183" t="s">
        <v>311</v>
      </c>
      <c r="J70" s="38" t="s">
        <v>312</v>
      </c>
      <c r="K70" s="38" t="s">
        <v>313</v>
      </c>
      <c r="L70" s="39" t="s">
        <v>19</v>
      </c>
      <c r="M70" s="38" t="s">
        <v>20</v>
      </c>
      <c r="N70" s="46" t="s">
        <v>21</v>
      </c>
      <c r="O70" s="47" t="s">
        <v>35</v>
      </c>
      <c r="P70" s="186" t="s">
        <v>685</v>
      </c>
    </row>
    <row r="71" spans="2:16" hidden="1" x14ac:dyDescent="0.25">
      <c r="B71" s="59">
        <v>45643</v>
      </c>
      <c r="C71" s="8">
        <v>814</v>
      </c>
      <c r="D71" s="33" t="s">
        <v>314</v>
      </c>
      <c r="E71" s="33" t="s">
        <v>315</v>
      </c>
      <c r="F71" s="189">
        <v>3016</v>
      </c>
      <c r="G71" s="183"/>
      <c r="H71" s="183" t="s">
        <v>692</v>
      </c>
      <c r="I71" s="61" t="s">
        <v>316</v>
      </c>
      <c r="J71" s="38" t="s">
        <v>20</v>
      </c>
      <c r="K71" s="38"/>
      <c r="L71" s="39" t="s">
        <v>34</v>
      </c>
      <c r="M71" s="38" t="s">
        <v>21</v>
      </c>
      <c r="N71" s="46">
        <v>45679</v>
      </c>
      <c r="O71" s="47" t="s">
        <v>35</v>
      </c>
      <c r="P71" s="186" t="s">
        <v>685</v>
      </c>
    </row>
    <row r="72" spans="2:16" hidden="1" x14ac:dyDescent="0.25">
      <c r="B72" s="59">
        <v>45644</v>
      </c>
      <c r="C72" s="8">
        <v>820</v>
      </c>
      <c r="D72" s="33" t="s">
        <v>334</v>
      </c>
      <c r="E72" s="33" t="s">
        <v>335</v>
      </c>
      <c r="F72" s="189">
        <v>38280</v>
      </c>
      <c r="G72" s="183"/>
      <c r="H72" s="183"/>
      <c r="I72" s="61" t="s">
        <v>336</v>
      </c>
      <c r="J72" s="38" t="s">
        <v>337</v>
      </c>
      <c r="K72" s="38" t="s">
        <v>338</v>
      </c>
      <c r="L72" s="39" t="s">
        <v>19</v>
      </c>
      <c r="M72" s="38" t="s">
        <v>20</v>
      </c>
      <c r="N72" s="46" t="s">
        <v>21</v>
      </c>
      <c r="O72" s="47" t="s">
        <v>35</v>
      </c>
      <c r="P72" s="186"/>
    </row>
    <row r="73" spans="2:16" hidden="1" x14ac:dyDescent="0.25">
      <c r="B73" s="59">
        <v>45644</v>
      </c>
      <c r="C73" s="8">
        <v>821</v>
      </c>
      <c r="D73" s="9" t="s">
        <v>87</v>
      </c>
      <c r="E73" s="9" t="s">
        <v>339</v>
      </c>
      <c r="F73" s="184">
        <v>3323.83</v>
      </c>
      <c r="G73" s="180"/>
      <c r="H73" s="180"/>
      <c r="I73" s="74"/>
      <c r="J73" s="38" t="s">
        <v>340</v>
      </c>
      <c r="K73" s="14"/>
      <c r="L73" s="15" t="s">
        <v>34</v>
      </c>
      <c r="M73" s="14"/>
      <c r="N73" s="17" t="s">
        <v>21</v>
      </c>
      <c r="O73" s="26" t="s">
        <v>35</v>
      </c>
      <c r="P73" s="186" t="s">
        <v>689</v>
      </c>
    </row>
    <row r="74" spans="2:16" hidden="1" x14ac:dyDescent="0.25">
      <c r="B74" s="59">
        <v>45644</v>
      </c>
      <c r="C74" s="8">
        <v>822</v>
      </c>
      <c r="D74" s="33" t="s">
        <v>100</v>
      </c>
      <c r="E74" s="33" t="s">
        <v>341</v>
      </c>
      <c r="F74" s="189">
        <v>2812.54</v>
      </c>
      <c r="G74" s="183"/>
      <c r="H74" s="183"/>
      <c r="I74" s="61" t="s">
        <v>115</v>
      </c>
      <c r="J74" s="38" t="s">
        <v>342</v>
      </c>
      <c r="K74" s="38" t="s">
        <v>343</v>
      </c>
      <c r="L74" s="39" t="s">
        <v>19</v>
      </c>
      <c r="M74" s="38" t="s">
        <v>20</v>
      </c>
      <c r="N74" s="46" t="s">
        <v>21</v>
      </c>
      <c r="O74" s="47" t="s">
        <v>35</v>
      </c>
      <c r="P74" s="186" t="s">
        <v>685</v>
      </c>
    </row>
    <row r="75" spans="2:16" hidden="1" x14ac:dyDescent="0.25">
      <c r="B75" s="59">
        <v>45644</v>
      </c>
      <c r="C75" s="8">
        <v>822</v>
      </c>
      <c r="D75" s="33" t="s">
        <v>100</v>
      </c>
      <c r="E75" s="33" t="s">
        <v>344</v>
      </c>
      <c r="F75" s="189">
        <v>24808.22</v>
      </c>
      <c r="G75" s="183"/>
      <c r="H75" s="183"/>
      <c r="I75" s="61" t="s">
        <v>345</v>
      </c>
      <c r="J75" s="38" t="s">
        <v>346</v>
      </c>
      <c r="K75" s="38" t="s">
        <v>347</v>
      </c>
      <c r="L75" s="39" t="s">
        <v>19</v>
      </c>
      <c r="M75" s="38" t="s">
        <v>20</v>
      </c>
      <c r="N75" s="46" t="s">
        <v>21</v>
      </c>
      <c r="O75" s="47" t="s">
        <v>35</v>
      </c>
      <c r="P75" s="186" t="s">
        <v>685</v>
      </c>
    </row>
    <row r="76" spans="2:16" hidden="1" x14ac:dyDescent="0.25">
      <c r="B76" s="59">
        <v>45644</v>
      </c>
      <c r="C76" s="8">
        <v>823</v>
      </c>
      <c r="D76" s="33" t="s">
        <v>348</v>
      </c>
      <c r="E76" s="33" t="s">
        <v>349</v>
      </c>
      <c r="F76" s="189">
        <v>26413.200000000001</v>
      </c>
      <c r="G76" s="183"/>
      <c r="H76" s="183"/>
      <c r="I76" s="61" t="s">
        <v>350</v>
      </c>
      <c r="J76" s="38" t="s">
        <v>20</v>
      </c>
      <c r="K76" s="38"/>
      <c r="L76" s="39" t="s">
        <v>34</v>
      </c>
      <c r="M76" s="38"/>
      <c r="N76" s="46" t="s">
        <v>21</v>
      </c>
      <c r="O76" s="47" t="s">
        <v>35</v>
      </c>
      <c r="P76" s="186" t="s">
        <v>683</v>
      </c>
    </row>
    <row r="77" spans="2:16" hidden="1" x14ac:dyDescent="0.25">
      <c r="B77" s="59">
        <v>45644</v>
      </c>
      <c r="C77" s="8">
        <v>824</v>
      </c>
      <c r="D77" s="33" t="s">
        <v>348</v>
      </c>
      <c r="E77" s="33" t="s">
        <v>351</v>
      </c>
      <c r="F77" s="189">
        <v>11484</v>
      </c>
      <c r="G77" s="183"/>
      <c r="H77" s="183"/>
      <c r="I77" s="61" t="s">
        <v>352</v>
      </c>
      <c r="J77" s="38" t="s">
        <v>20</v>
      </c>
      <c r="K77" s="38"/>
      <c r="L77" s="39" t="s">
        <v>34</v>
      </c>
      <c r="M77" s="38"/>
      <c r="N77" s="46" t="s">
        <v>21</v>
      </c>
      <c r="O77" s="47" t="s">
        <v>35</v>
      </c>
      <c r="P77" s="186" t="s">
        <v>683</v>
      </c>
    </row>
    <row r="78" spans="2:16" hidden="1" x14ac:dyDescent="0.25">
      <c r="B78" s="59">
        <v>45644</v>
      </c>
      <c r="C78" s="8">
        <v>825</v>
      </c>
      <c r="D78" s="33" t="s">
        <v>348</v>
      </c>
      <c r="E78" s="33" t="s">
        <v>353</v>
      </c>
      <c r="F78" s="189">
        <v>11716</v>
      </c>
      <c r="G78" s="183"/>
      <c r="H78" s="183"/>
      <c r="I78" s="61" t="s">
        <v>354</v>
      </c>
      <c r="J78" s="38" t="s">
        <v>20</v>
      </c>
      <c r="K78" s="38"/>
      <c r="L78" s="39" t="s">
        <v>34</v>
      </c>
      <c r="M78" s="38"/>
      <c r="N78" s="46" t="s">
        <v>21</v>
      </c>
      <c r="O78" s="47" t="s">
        <v>35</v>
      </c>
      <c r="P78" s="186" t="s">
        <v>683</v>
      </c>
    </row>
    <row r="79" spans="2:16" x14ac:dyDescent="0.25">
      <c r="B79" s="59">
        <v>45645</v>
      </c>
      <c r="C79" s="8">
        <v>828</v>
      </c>
      <c r="D79" s="33" t="s">
        <v>358</v>
      </c>
      <c r="E79" s="33" t="s">
        <v>362</v>
      </c>
      <c r="F79" s="181">
        <v>28710.15</v>
      </c>
      <c r="G79" s="33"/>
      <c r="H79" s="33"/>
      <c r="I79" s="62"/>
      <c r="J79" s="38" t="s">
        <v>693</v>
      </c>
      <c r="K79" s="38"/>
      <c r="L79" s="39" t="s">
        <v>19</v>
      </c>
      <c r="M79" s="38" t="s">
        <v>694</v>
      </c>
      <c r="N79" s="46">
        <v>45699</v>
      </c>
      <c r="O79" s="47">
        <v>45656</v>
      </c>
      <c r="P79" s="188"/>
    </row>
    <row r="80" spans="2:16" hidden="1" x14ac:dyDescent="0.25">
      <c r="B80" s="59">
        <v>45645</v>
      </c>
      <c r="C80" s="8">
        <v>828</v>
      </c>
      <c r="D80" s="33" t="s">
        <v>358</v>
      </c>
      <c r="E80" s="33" t="s">
        <v>362</v>
      </c>
      <c r="F80" s="181">
        <v>29116.21</v>
      </c>
      <c r="G80" s="33"/>
      <c r="H80" s="33"/>
      <c r="I80" s="62"/>
      <c r="J80" s="38" t="s">
        <v>695</v>
      </c>
      <c r="K80" s="38"/>
      <c r="L80" s="39" t="s">
        <v>19</v>
      </c>
      <c r="M80" s="38" t="s">
        <v>20</v>
      </c>
      <c r="N80" s="46" t="s">
        <v>21</v>
      </c>
      <c r="O80" s="47">
        <v>45656</v>
      </c>
      <c r="P80" s="188"/>
    </row>
    <row r="81" spans="2:16" hidden="1" x14ac:dyDescent="0.25">
      <c r="B81" s="59">
        <v>45645</v>
      </c>
      <c r="C81" s="8">
        <v>830</v>
      </c>
      <c r="D81" s="33" t="s">
        <v>369</v>
      </c>
      <c r="E81" s="33" t="s">
        <v>370</v>
      </c>
      <c r="F81" s="181">
        <v>1485.83</v>
      </c>
      <c r="G81" s="183"/>
      <c r="H81" s="183"/>
      <c r="I81" s="61"/>
      <c r="J81" s="38" t="s">
        <v>371</v>
      </c>
      <c r="K81" s="38" t="s">
        <v>372</v>
      </c>
      <c r="L81" s="39" t="s">
        <v>19</v>
      </c>
      <c r="M81" s="38" t="s">
        <v>20</v>
      </c>
      <c r="N81" s="46" t="s">
        <v>21</v>
      </c>
      <c r="O81" s="47">
        <v>45649</v>
      </c>
      <c r="P81" s="186"/>
    </row>
    <row r="82" spans="2:16" hidden="1" x14ac:dyDescent="0.25">
      <c r="B82" s="59">
        <v>45645</v>
      </c>
      <c r="C82" s="8">
        <v>830</v>
      </c>
      <c r="D82" s="33" t="s">
        <v>369</v>
      </c>
      <c r="E82" s="33" t="s">
        <v>373</v>
      </c>
      <c r="F82" s="181">
        <v>109476.26</v>
      </c>
      <c r="G82" s="183"/>
      <c r="H82" s="183"/>
      <c r="I82" s="61" t="s">
        <v>374</v>
      </c>
      <c r="J82" s="38" t="s">
        <v>375</v>
      </c>
      <c r="K82" s="38" t="s">
        <v>376</v>
      </c>
      <c r="L82" s="39" t="s">
        <v>19</v>
      </c>
      <c r="M82" s="38" t="s">
        <v>20</v>
      </c>
      <c r="N82" s="46" t="s">
        <v>21</v>
      </c>
      <c r="O82" s="47">
        <v>45649</v>
      </c>
      <c r="P82" s="186" t="s">
        <v>685</v>
      </c>
    </row>
    <row r="83" spans="2:16" hidden="1" x14ac:dyDescent="0.25">
      <c r="B83" s="59">
        <v>45645</v>
      </c>
      <c r="C83" s="8">
        <v>833</v>
      </c>
      <c r="D83" s="33" t="s">
        <v>384</v>
      </c>
      <c r="E83" s="33" t="s">
        <v>385</v>
      </c>
      <c r="F83" s="189">
        <v>522000</v>
      </c>
      <c r="G83" s="183"/>
      <c r="H83" s="183"/>
      <c r="I83" s="61"/>
      <c r="J83" s="38" t="s">
        <v>386</v>
      </c>
      <c r="K83" s="38"/>
      <c r="L83" s="39" t="s">
        <v>34</v>
      </c>
      <c r="M83" s="46" t="s">
        <v>21</v>
      </c>
      <c r="N83" s="46">
        <v>46022</v>
      </c>
      <c r="O83" s="47">
        <v>45656</v>
      </c>
      <c r="P83" s="186"/>
    </row>
    <row r="84" spans="2:16" hidden="1" x14ac:dyDescent="0.25">
      <c r="B84" s="59">
        <v>45645</v>
      </c>
      <c r="C84" s="8">
        <v>835</v>
      </c>
      <c r="D84" s="33" t="s">
        <v>67</v>
      </c>
      <c r="E84" s="33" t="s">
        <v>392</v>
      </c>
      <c r="F84" s="189">
        <v>60320</v>
      </c>
      <c r="G84" s="183"/>
      <c r="H84" s="183" t="s">
        <v>696</v>
      </c>
      <c r="I84" s="61" t="s">
        <v>393</v>
      </c>
      <c r="J84" s="38" t="s">
        <v>183</v>
      </c>
      <c r="K84" s="38"/>
      <c r="L84" s="39" t="s">
        <v>34</v>
      </c>
      <c r="M84" s="46" t="s">
        <v>21</v>
      </c>
      <c r="N84" s="46" t="s">
        <v>21</v>
      </c>
      <c r="O84" s="47">
        <v>45656</v>
      </c>
      <c r="P84" s="186" t="s">
        <v>681</v>
      </c>
    </row>
    <row r="85" spans="2:16" hidden="1" x14ac:dyDescent="0.25">
      <c r="B85" s="59">
        <v>45656</v>
      </c>
      <c r="C85" s="8">
        <v>840</v>
      </c>
      <c r="D85" s="33" t="s">
        <v>398</v>
      </c>
      <c r="E85" s="33" t="s">
        <v>399</v>
      </c>
      <c r="F85" s="189">
        <v>803.25</v>
      </c>
      <c r="G85" s="183"/>
      <c r="H85" s="183"/>
      <c r="I85" s="61"/>
      <c r="J85" s="38" t="s">
        <v>400</v>
      </c>
      <c r="K85" s="38"/>
      <c r="L85" s="39" t="s">
        <v>34</v>
      </c>
      <c r="M85" s="46" t="s">
        <v>21</v>
      </c>
      <c r="N85" s="46" t="s">
        <v>21</v>
      </c>
      <c r="O85" s="47" t="s">
        <v>35</v>
      </c>
      <c r="P85" s="186" t="s">
        <v>684</v>
      </c>
    </row>
    <row r="86" spans="2:16" hidden="1" x14ac:dyDescent="0.25">
      <c r="B86" s="59">
        <v>45659</v>
      </c>
      <c r="C86" s="8">
        <v>1</v>
      </c>
      <c r="D86" s="33" t="s">
        <v>401</v>
      </c>
      <c r="E86" s="33" t="s">
        <v>402</v>
      </c>
      <c r="F86" s="189">
        <v>393590.72</v>
      </c>
      <c r="G86" s="183"/>
      <c r="H86" s="183"/>
      <c r="I86" s="61"/>
      <c r="J86" s="38" t="s">
        <v>403</v>
      </c>
      <c r="K86" s="38"/>
      <c r="L86" s="39" t="s">
        <v>19</v>
      </c>
      <c r="M86" s="38" t="s">
        <v>20</v>
      </c>
      <c r="N86" s="46" t="s">
        <v>21</v>
      </c>
      <c r="O86" s="47" t="s">
        <v>40</v>
      </c>
      <c r="P86" s="186"/>
    </row>
    <row r="87" spans="2:16" x14ac:dyDescent="0.25">
      <c r="B87" s="59">
        <v>45659</v>
      </c>
      <c r="C87" s="8">
        <v>3</v>
      </c>
      <c r="D87" s="33" t="s">
        <v>87</v>
      </c>
      <c r="E87" s="33" t="s">
        <v>407</v>
      </c>
      <c r="F87" s="189">
        <v>1100</v>
      </c>
      <c r="G87" s="183"/>
      <c r="H87" s="183"/>
      <c r="I87" s="61"/>
      <c r="J87" s="38" t="s">
        <v>408</v>
      </c>
      <c r="K87" s="38"/>
      <c r="L87" s="39" t="s">
        <v>34</v>
      </c>
      <c r="M87" s="38" t="s">
        <v>21</v>
      </c>
      <c r="N87" s="46">
        <v>45695</v>
      </c>
      <c r="O87" s="47" t="s">
        <v>40</v>
      </c>
      <c r="P87" s="186"/>
    </row>
    <row r="88" spans="2:16" hidden="1" x14ac:dyDescent="0.25">
      <c r="B88" s="59">
        <v>45659</v>
      </c>
      <c r="C88" s="8">
        <v>5</v>
      </c>
      <c r="D88" s="33" t="s">
        <v>45</v>
      </c>
      <c r="E88" s="33" t="s">
        <v>412</v>
      </c>
      <c r="F88" s="189">
        <v>678600</v>
      </c>
      <c r="G88" s="183"/>
      <c r="H88" s="183"/>
      <c r="I88" s="61" t="s">
        <v>413</v>
      </c>
      <c r="J88" s="38">
        <v>3723</v>
      </c>
      <c r="K88" s="38" t="s">
        <v>414</v>
      </c>
      <c r="L88" s="39" t="s">
        <v>19</v>
      </c>
      <c r="M88" s="38" t="s">
        <v>20</v>
      </c>
      <c r="N88" s="46" t="s">
        <v>21</v>
      </c>
      <c r="O88" s="47">
        <v>45665</v>
      </c>
      <c r="P88" s="186" t="s">
        <v>686</v>
      </c>
    </row>
    <row r="89" spans="2:16" hidden="1" x14ac:dyDescent="0.25">
      <c r="B89" s="59">
        <v>45659</v>
      </c>
      <c r="C89" s="8">
        <v>6</v>
      </c>
      <c r="D89" s="33" t="s">
        <v>45</v>
      </c>
      <c r="E89" s="33" t="s">
        <v>415</v>
      </c>
      <c r="F89" s="189">
        <v>11600</v>
      </c>
      <c r="G89" s="183"/>
      <c r="H89" s="183"/>
      <c r="I89" s="61" t="s">
        <v>416</v>
      </c>
      <c r="J89" s="38" t="s">
        <v>417</v>
      </c>
      <c r="K89" s="38"/>
      <c r="L89" s="39" t="s">
        <v>19</v>
      </c>
      <c r="M89" s="38" t="s">
        <v>20</v>
      </c>
      <c r="N89" s="46" t="s">
        <v>21</v>
      </c>
      <c r="O89" s="47">
        <v>45665</v>
      </c>
      <c r="P89" s="186" t="s">
        <v>686</v>
      </c>
    </row>
    <row r="90" spans="2:16" hidden="1" x14ac:dyDescent="0.25">
      <c r="B90" s="59">
        <v>45659</v>
      </c>
      <c r="C90" s="8">
        <v>6</v>
      </c>
      <c r="D90" s="33" t="s">
        <v>45</v>
      </c>
      <c r="E90" s="33" t="s">
        <v>415</v>
      </c>
      <c r="F90" s="189">
        <v>11600</v>
      </c>
      <c r="G90" s="183"/>
      <c r="H90" s="183"/>
      <c r="I90" s="61" t="s">
        <v>418</v>
      </c>
      <c r="J90" s="38" t="s">
        <v>419</v>
      </c>
      <c r="K90" s="38"/>
      <c r="L90" s="39" t="s">
        <v>19</v>
      </c>
      <c r="M90" s="38" t="s">
        <v>20</v>
      </c>
      <c r="N90" s="46" t="s">
        <v>21</v>
      </c>
      <c r="O90" s="47">
        <v>45665</v>
      </c>
      <c r="P90" s="186" t="s">
        <v>686</v>
      </c>
    </row>
    <row r="91" spans="2:16" hidden="1" x14ac:dyDescent="0.25">
      <c r="B91" s="59">
        <v>45659</v>
      </c>
      <c r="C91" s="8">
        <v>7</v>
      </c>
      <c r="D91" s="33" t="s">
        <v>309</v>
      </c>
      <c r="E91" s="33" t="s">
        <v>420</v>
      </c>
      <c r="F91" s="189">
        <v>1128.68</v>
      </c>
      <c r="G91" s="183"/>
      <c r="H91" s="183"/>
      <c r="I91" s="61" t="s">
        <v>421</v>
      </c>
      <c r="J91" s="38" t="s">
        <v>422</v>
      </c>
      <c r="K91" s="38" t="s">
        <v>423</v>
      </c>
      <c r="L91" s="39" t="s">
        <v>19</v>
      </c>
      <c r="M91" s="38" t="s">
        <v>20</v>
      </c>
      <c r="N91" s="46" t="s">
        <v>21</v>
      </c>
      <c r="O91" s="47">
        <v>45660</v>
      </c>
      <c r="P91" s="186" t="s">
        <v>685</v>
      </c>
    </row>
    <row r="92" spans="2:16" x14ac:dyDescent="0.25">
      <c r="B92" s="59">
        <v>45659</v>
      </c>
      <c r="C92" s="8">
        <v>10</v>
      </c>
      <c r="D92" s="33" t="s">
        <v>377</v>
      </c>
      <c r="E92" s="33" t="s">
        <v>431</v>
      </c>
      <c r="F92" s="189">
        <v>3766.76</v>
      </c>
      <c r="G92" s="183"/>
      <c r="H92" s="183"/>
      <c r="I92" s="61"/>
      <c r="J92" s="38" t="s">
        <v>432</v>
      </c>
      <c r="K92" s="38"/>
      <c r="L92" s="39" t="s">
        <v>19</v>
      </c>
      <c r="M92" s="38" t="s">
        <v>697</v>
      </c>
      <c r="N92" s="46">
        <v>45712</v>
      </c>
      <c r="O92" s="47">
        <v>45667</v>
      </c>
      <c r="P92" s="186"/>
    </row>
    <row r="93" spans="2:16" x14ac:dyDescent="0.25">
      <c r="B93" s="59">
        <v>45659</v>
      </c>
      <c r="C93" s="8">
        <v>10</v>
      </c>
      <c r="D93" s="33" t="s">
        <v>377</v>
      </c>
      <c r="E93" s="33" t="s">
        <v>431</v>
      </c>
      <c r="F93" s="189">
        <v>9268.2000000000007</v>
      </c>
      <c r="G93" s="183"/>
      <c r="H93" s="183"/>
      <c r="I93" s="61"/>
      <c r="J93" s="38" t="s">
        <v>433</v>
      </c>
      <c r="K93" s="38"/>
      <c r="L93" s="39" t="s">
        <v>19</v>
      </c>
      <c r="M93" s="38" t="s">
        <v>697</v>
      </c>
      <c r="N93" s="46">
        <v>45712</v>
      </c>
      <c r="O93" s="47">
        <v>45667</v>
      </c>
      <c r="P93" s="186"/>
    </row>
    <row r="94" spans="2:16" hidden="1" x14ac:dyDescent="0.25">
      <c r="B94" s="59">
        <v>45659</v>
      </c>
      <c r="C94" s="8">
        <v>11</v>
      </c>
      <c r="D94" s="33" t="s">
        <v>22</v>
      </c>
      <c r="E94" s="33" t="s">
        <v>434</v>
      </c>
      <c r="F94" s="189">
        <v>26490.57</v>
      </c>
      <c r="G94" s="183"/>
      <c r="H94" s="183"/>
      <c r="I94" s="61" t="s">
        <v>435</v>
      </c>
      <c r="J94" s="38" t="s">
        <v>436</v>
      </c>
      <c r="K94" s="38" t="s">
        <v>437</v>
      </c>
      <c r="L94" s="39" t="s">
        <v>19</v>
      </c>
      <c r="M94" s="38" t="s">
        <v>20</v>
      </c>
      <c r="N94" s="46" t="s">
        <v>21</v>
      </c>
      <c r="O94" s="47">
        <v>45672</v>
      </c>
      <c r="P94" s="186" t="s">
        <v>689</v>
      </c>
    </row>
    <row r="95" spans="2:16" hidden="1" x14ac:dyDescent="0.25">
      <c r="B95" s="59">
        <v>45659</v>
      </c>
      <c r="C95" s="8">
        <v>15</v>
      </c>
      <c r="D95" s="33" t="s">
        <v>84</v>
      </c>
      <c r="E95" s="33" t="s">
        <v>452</v>
      </c>
      <c r="F95" s="189">
        <v>4016.25</v>
      </c>
      <c r="G95" s="183"/>
      <c r="H95" s="183"/>
      <c r="I95" s="61" t="s">
        <v>453</v>
      </c>
      <c r="J95" s="38" t="s">
        <v>183</v>
      </c>
      <c r="K95" s="38"/>
      <c r="L95" s="39" t="s">
        <v>34</v>
      </c>
      <c r="M95" s="38" t="s">
        <v>21</v>
      </c>
      <c r="N95" s="46" t="s">
        <v>21</v>
      </c>
      <c r="O95" s="47" t="s">
        <v>40</v>
      </c>
      <c r="P95" s="186" t="s">
        <v>686</v>
      </c>
    </row>
    <row r="96" spans="2:16" hidden="1" x14ac:dyDescent="0.25">
      <c r="B96" s="59">
        <v>45659</v>
      </c>
      <c r="C96" s="8">
        <v>16</v>
      </c>
      <c r="D96" s="33" t="s">
        <v>369</v>
      </c>
      <c r="E96" s="33" t="s">
        <v>454</v>
      </c>
      <c r="F96" s="181">
        <v>133714.35999999999</v>
      </c>
      <c r="G96" s="183"/>
      <c r="H96" s="183"/>
      <c r="I96" s="61" t="s">
        <v>455</v>
      </c>
      <c r="J96" s="38" t="s">
        <v>456</v>
      </c>
      <c r="K96" s="38" t="s">
        <v>457</v>
      </c>
      <c r="L96" s="39" t="s">
        <v>19</v>
      </c>
      <c r="M96" s="38" t="s">
        <v>20</v>
      </c>
      <c r="N96" s="46" t="s">
        <v>21</v>
      </c>
      <c r="O96" s="47">
        <v>45669</v>
      </c>
      <c r="P96" s="186" t="s">
        <v>685</v>
      </c>
    </row>
    <row r="97" spans="2:16" hidden="1" x14ac:dyDescent="0.25">
      <c r="B97" s="59">
        <v>45659</v>
      </c>
      <c r="C97" s="8">
        <v>16</v>
      </c>
      <c r="D97" s="33" t="s">
        <v>369</v>
      </c>
      <c r="E97" s="33" t="s">
        <v>458</v>
      </c>
      <c r="F97" s="181">
        <v>5923.86</v>
      </c>
      <c r="G97" s="183"/>
      <c r="H97" s="183"/>
      <c r="I97" s="61" t="s">
        <v>459</v>
      </c>
      <c r="J97" s="38" t="s">
        <v>460</v>
      </c>
      <c r="K97" s="38" t="s">
        <v>461</v>
      </c>
      <c r="L97" s="39" t="s">
        <v>19</v>
      </c>
      <c r="M97" s="38" t="s">
        <v>20</v>
      </c>
      <c r="N97" s="46" t="s">
        <v>21</v>
      </c>
      <c r="O97" s="47">
        <v>45669</v>
      </c>
      <c r="P97" s="186" t="s">
        <v>685</v>
      </c>
    </row>
    <row r="98" spans="2:16" hidden="1" x14ac:dyDescent="0.25">
      <c r="B98" s="59">
        <v>45659</v>
      </c>
      <c r="C98" s="8">
        <v>16</v>
      </c>
      <c r="D98" s="33" t="s">
        <v>369</v>
      </c>
      <c r="E98" s="33" t="s">
        <v>462</v>
      </c>
      <c r="F98" s="181">
        <v>11761.92</v>
      </c>
      <c r="G98" s="183"/>
      <c r="H98" s="183"/>
      <c r="I98" s="61" t="s">
        <v>463</v>
      </c>
      <c r="J98" s="38" t="s">
        <v>464</v>
      </c>
      <c r="K98" s="38" t="s">
        <v>465</v>
      </c>
      <c r="L98" s="39" t="s">
        <v>19</v>
      </c>
      <c r="M98" s="38" t="s">
        <v>20</v>
      </c>
      <c r="N98" s="46" t="s">
        <v>21</v>
      </c>
      <c r="O98" s="47">
        <v>45669</v>
      </c>
      <c r="P98" s="186" t="s">
        <v>685</v>
      </c>
    </row>
    <row r="99" spans="2:16" hidden="1" x14ac:dyDescent="0.25">
      <c r="B99" s="59">
        <v>45659</v>
      </c>
      <c r="C99" s="8">
        <v>17</v>
      </c>
      <c r="D99" s="33" t="s">
        <v>369</v>
      </c>
      <c r="E99" s="33" t="s">
        <v>466</v>
      </c>
      <c r="F99" s="181">
        <v>19035.95</v>
      </c>
      <c r="G99" s="183"/>
      <c r="H99" s="183"/>
      <c r="I99" s="61" t="s">
        <v>467</v>
      </c>
      <c r="J99" s="38" t="s">
        <v>468</v>
      </c>
      <c r="K99" s="38" t="s">
        <v>469</v>
      </c>
      <c r="L99" s="39" t="s">
        <v>19</v>
      </c>
      <c r="M99" s="38" t="s">
        <v>20</v>
      </c>
      <c r="N99" s="46" t="s">
        <v>21</v>
      </c>
      <c r="O99" s="47">
        <v>45676</v>
      </c>
      <c r="P99" s="186" t="s">
        <v>685</v>
      </c>
    </row>
    <row r="100" spans="2:16" hidden="1" x14ac:dyDescent="0.25">
      <c r="B100" s="59">
        <v>45659</v>
      </c>
      <c r="C100" s="8">
        <v>17</v>
      </c>
      <c r="D100" s="33" t="s">
        <v>369</v>
      </c>
      <c r="E100" s="33" t="s">
        <v>470</v>
      </c>
      <c r="F100" s="181">
        <v>3771.45</v>
      </c>
      <c r="G100" s="183"/>
      <c r="H100" s="183"/>
      <c r="I100" s="61" t="s">
        <v>471</v>
      </c>
      <c r="J100" s="38" t="s">
        <v>472</v>
      </c>
      <c r="K100" s="38" t="s">
        <v>473</v>
      </c>
      <c r="L100" s="39" t="s">
        <v>19</v>
      </c>
      <c r="M100" s="38" t="s">
        <v>20</v>
      </c>
      <c r="N100" s="46" t="s">
        <v>21</v>
      </c>
      <c r="O100" s="47">
        <v>45676</v>
      </c>
      <c r="P100" s="186" t="s">
        <v>685</v>
      </c>
    </row>
    <row r="101" spans="2:16" hidden="1" x14ac:dyDescent="0.25">
      <c r="B101" s="59">
        <v>45659</v>
      </c>
      <c r="C101" s="8">
        <v>18</v>
      </c>
      <c r="D101" s="33" t="s">
        <v>474</v>
      </c>
      <c r="E101" s="33" t="s">
        <v>475</v>
      </c>
      <c r="F101" s="189">
        <v>15800</v>
      </c>
      <c r="G101" s="183"/>
      <c r="H101" s="183"/>
      <c r="I101" s="61" t="s">
        <v>476</v>
      </c>
      <c r="J101" s="38" t="s">
        <v>477</v>
      </c>
      <c r="K101" s="38" t="s">
        <v>478</v>
      </c>
      <c r="L101" s="39" t="s">
        <v>19</v>
      </c>
      <c r="M101" s="38" t="s">
        <v>20</v>
      </c>
      <c r="N101" s="46" t="s">
        <v>21</v>
      </c>
      <c r="O101" s="47">
        <v>45674</v>
      </c>
      <c r="P101" s="186" t="s">
        <v>684</v>
      </c>
    </row>
    <row r="102" spans="2:16" hidden="1" x14ac:dyDescent="0.25">
      <c r="B102" s="59">
        <v>45659</v>
      </c>
      <c r="C102" s="8">
        <v>18</v>
      </c>
      <c r="D102" s="33" t="s">
        <v>474</v>
      </c>
      <c r="E102" s="33" t="s">
        <v>479</v>
      </c>
      <c r="F102" s="189">
        <v>1660</v>
      </c>
      <c r="G102" s="183"/>
      <c r="H102" s="183"/>
      <c r="I102" s="61" t="s">
        <v>480</v>
      </c>
      <c r="J102" s="38" t="s">
        <v>481</v>
      </c>
      <c r="K102" s="38" t="s">
        <v>482</v>
      </c>
      <c r="L102" s="39" t="s">
        <v>19</v>
      </c>
      <c r="M102" s="38" t="s">
        <v>20</v>
      </c>
      <c r="N102" s="46" t="s">
        <v>21</v>
      </c>
      <c r="O102" s="47">
        <v>45674</v>
      </c>
      <c r="P102" s="186" t="s">
        <v>684</v>
      </c>
    </row>
    <row r="103" spans="2:16" hidden="1" x14ac:dyDescent="0.25">
      <c r="B103" s="59">
        <v>45666</v>
      </c>
      <c r="C103" s="8">
        <v>25</v>
      </c>
      <c r="D103" s="33" t="s">
        <v>474</v>
      </c>
      <c r="E103" s="33" t="s">
        <v>502</v>
      </c>
      <c r="F103" s="189">
        <v>14371.5</v>
      </c>
      <c r="G103" s="183"/>
      <c r="H103" s="183"/>
      <c r="I103" s="61" t="s">
        <v>503</v>
      </c>
      <c r="J103" s="38">
        <v>2759</v>
      </c>
      <c r="K103" s="38"/>
      <c r="L103" s="39" t="s">
        <v>19</v>
      </c>
      <c r="M103" s="38" t="s">
        <v>20</v>
      </c>
      <c r="N103" s="46" t="s">
        <v>21</v>
      </c>
      <c r="O103" s="47" t="s">
        <v>35</v>
      </c>
      <c r="P103" s="186" t="s">
        <v>685</v>
      </c>
    </row>
    <row r="104" spans="2:16" hidden="1" x14ac:dyDescent="0.25">
      <c r="B104" s="59">
        <v>45666</v>
      </c>
      <c r="C104" s="8">
        <v>26</v>
      </c>
      <c r="D104" s="33" t="s">
        <v>45</v>
      </c>
      <c r="E104" s="33" t="s">
        <v>504</v>
      </c>
      <c r="F104" s="189">
        <v>587250</v>
      </c>
      <c r="G104" s="183"/>
      <c r="H104" s="183"/>
      <c r="I104" s="61" t="s">
        <v>505</v>
      </c>
      <c r="J104" s="38">
        <v>3748</v>
      </c>
      <c r="K104" s="38"/>
      <c r="L104" s="39" t="s">
        <v>19</v>
      </c>
      <c r="M104" s="38" t="s">
        <v>20</v>
      </c>
      <c r="N104" s="46" t="s">
        <v>21</v>
      </c>
      <c r="O104" s="47">
        <v>45683</v>
      </c>
      <c r="P104" s="186" t="s">
        <v>686</v>
      </c>
    </row>
    <row r="105" spans="2:16" hidden="1" x14ac:dyDescent="0.25">
      <c r="B105" s="59">
        <v>45672</v>
      </c>
      <c r="C105" s="8">
        <v>32</v>
      </c>
      <c r="D105" s="33" t="s">
        <v>213</v>
      </c>
      <c r="E105" s="33" t="s">
        <v>527</v>
      </c>
      <c r="F105" s="189">
        <v>13980</v>
      </c>
      <c r="G105" s="183"/>
      <c r="H105" s="183">
        <v>7716</v>
      </c>
      <c r="I105" s="61" t="s">
        <v>528</v>
      </c>
      <c r="J105" s="38" t="s">
        <v>698</v>
      </c>
      <c r="K105" s="38"/>
      <c r="L105" s="39" t="s">
        <v>34</v>
      </c>
      <c r="M105" s="38" t="s">
        <v>21</v>
      </c>
      <c r="N105" s="46" t="s">
        <v>699</v>
      </c>
      <c r="O105" s="47" t="s">
        <v>35</v>
      </c>
      <c r="P105" s="186" t="s">
        <v>685</v>
      </c>
    </row>
    <row r="106" spans="2:16" hidden="1" x14ac:dyDescent="0.25">
      <c r="B106" s="59">
        <v>45674</v>
      </c>
      <c r="C106" s="8">
        <v>36</v>
      </c>
      <c r="D106" s="33" t="s">
        <v>369</v>
      </c>
      <c r="E106" s="33" t="s">
        <v>541</v>
      </c>
      <c r="F106" s="181">
        <v>11669.14</v>
      </c>
      <c r="G106" s="183"/>
      <c r="H106" s="183"/>
      <c r="I106" s="61" t="s">
        <v>542</v>
      </c>
      <c r="J106" s="38" t="s">
        <v>543</v>
      </c>
      <c r="K106" s="38" t="s">
        <v>544</v>
      </c>
      <c r="L106" s="39" t="s">
        <v>19</v>
      </c>
      <c r="M106" s="38" t="s">
        <v>20</v>
      </c>
      <c r="N106" s="46" t="s">
        <v>21</v>
      </c>
      <c r="O106" s="47">
        <v>45683</v>
      </c>
      <c r="P106" s="186" t="s">
        <v>685</v>
      </c>
    </row>
    <row r="107" spans="2:16" hidden="1" x14ac:dyDescent="0.25">
      <c r="B107" s="59">
        <v>45674</v>
      </c>
      <c r="C107" s="8">
        <v>36</v>
      </c>
      <c r="D107" s="33" t="s">
        <v>369</v>
      </c>
      <c r="E107" s="33" t="s">
        <v>545</v>
      </c>
      <c r="F107" s="181">
        <v>17485.68</v>
      </c>
      <c r="G107" s="183"/>
      <c r="H107" s="183"/>
      <c r="I107" s="61" t="s">
        <v>546</v>
      </c>
      <c r="J107" s="38" t="s">
        <v>547</v>
      </c>
      <c r="K107" s="38" t="s">
        <v>548</v>
      </c>
      <c r="L107" s="39" t="s">
        <v>19</v>
      </c>
      <c r="M107" s="38" t="s">
        <v>20</v>
      </c>
      <c r="N107" s="46" t="s">
        <v>21</v>
      </c>
      <c r="O107" s="47">
        <v>45683</v>
      </c>
      <c r="P107" s="186" t="s">
        <v>685</v>
      </c>
    </row>
    <row r="108" spans="2:16" hidden="1" x14ac:dyDescent="0.25">
      <c r="B108" s="59">
        <v>45677</v>
      </c>
      <c r="C108" s="8">
        <v>39</v>
      </c>
      <c r="D108" s="33" t="s">
        <v>358</v>
      </c>
      <c r="E108" s="33" t="s">
        <v>556</v>
      </c>
      <c r="F108" s="189">
        <v>30552.28</v>
      </c>
      <c r="G108" s="183"/>
      <c r="H108" s="183"/>
      <c r="I108" s="61"/>
      <c r="J108" s="38">
        <v>1943</v>
      </c>
      <c r="K108" s="38" t="s">
        <v>557</v>
      </c>
      <c r="L108" s="39" t="s">
        <v>19</v>
      </c>
      <c r="M108" s="38" t="s">
        <v>20</v>
      </c>
      <c r="N108" s="46" t="s">
        <v>21</v>
      </c>
      <c r="O108" s="47">
        <v>45687</v>
      </c>
      <c r="P108" s="186"/>
    </row>
    <row r="109" spans="2:16" hidden="1" x14ac:dyDescent="0.25">
      <c r="B109" s="59">
        <v>45677</v>
      </c>
      <c r="C109" s="8">
        <v>42</v>
      </c>
      <c r="D109" s="33" t="s">
        <v>121</v>
      </c>
      <c r="E109" s="33" t="s">
        <v>563</v>
      </c>
      <c r="F109" s="189">
        <v>21198.42</v>
      </c>
      <c r="G109" s="183"/>
      <c r="H109" s="183"/>
      <c r="I109" s="61" t="s">
        <v>564</v>
      </c>
      <c r="J109" s="38" t="s">
        <v>183</v>
      </c>
      <c r="K109" s="38"/>
      <c r="L109" s="39" t="s">
        <v>34</v>
      </c>
      <c r="M109" s="38" t="s">
        <v>21</v>
      </c>
      <c r="N109" s="46" t="s">
        <v>21</v>
      </c>
      <c r="O109" s="47" t="s">
        <v>35</v>
      </c>
      <c r="P109" s="186" t="s">
        <v>685</v>
      </c>
    </row>
    <row r="110" spans="2:16" x14ac:dyDescent="0.25">
      <c r="B110" s="59">
        <v>45678</v>
      </c>
      <c r="C110" s="8">
        <v>44</v>
      </c>
      <c r="D110" s="33" t="s">
        <v>387</v>
      </c>
      <c r="E110" s="33" t="s">
        <v>568</v>
      </c>
      <c r="F110" s="189">
        <v>9699.32</v>
      </c>
      <c r="G110" s="183"/>
      <c r="H110" s="183"/>
      <c r="I110" s="61" t="s">
        <v>569</v>
      </c>
      <c r="J110" s="38">
        <v>4451</v>
      </c>
      <c r="K110" s="38" t="s">
        <v>570</v>
      </c>
      <c r="L110" s="39" t="s">
        <v>19</v>
      </c>
      <c r="M110" s="38" t="s">
        <v>700</v>
      </c>
      <c r="N110" s="46">
        <v>45705</v>
      </c>
      <c r="O110" s="47">
        <v>45683</v>
      </c>
      <c r="P110" s="186" t="s">
        <v>685</v>
      </c>
    </row>
    <row r="111" spans="2:16" x14ac:dyDescent="0.25">
      <c r="B111" s="59">
        <v>45678</v>
      </c>
      <c r="C111" s="8">
        <v>46</v>
      </c>
      <c r="D111" s="33" t="s">
        <v>259</v>
      </c>
      <c r="E111" s="33" t="s">
        <v>575</v>
      </c>
      <c r="F111" s="189">
        <v>7830</v>
      </c>
      <c r="G111" s="183"/>
      <c r="H111" s="183"/>
      <c r="I111" s="183" t="s">
        <v>576</v>
      </c>
      <c r="J111" s="38" t="s">
        <v>577</v>
      </c>
      <c r="K111" s="38"/>
      <c r="L111" s="39" t="s">
        <v>19</v>
      </c>
      <c r="M111" s="38" t="s">
        <v>701</v>
      </c>
      <c r="N111" s="46">
        <v>45699</v>
      </c>
      <c r="O111" s="47">
        <v>45688</v>
      </c>
      <c r="P111" s="186"/>
    </row>
    <row r="112" spans="2:16" hidden="1" x14ac:dyDescent="0.25">
      <c r="B112" s="59">
        <v>45678</v>
      </c>
      <c r="C112" s="8">
        <v>47</v>
      </c>
      <c r="D112" s="33" t="s">
        <v>45</v>
      </c>
      <c r="E112" s="33" t="s">
        <v>578</v>
      </c>
      <c r="F112" s="189">
        <v>417600</v>
      </c>
      <c r="G112" s="183"/>
      <c r="H112" s="183"/>
      <c r="I112" s="183" t="s">
        <v>579</v>
      </c>
      <c r="J112" s="38">
        <v>3763</v>
      </c>
      <c r="K112" s="38" t="s">
        <v>580</v>
      </c>
      <c r="L112" s="39" t="s">
        <v>19</v>
      </c>
      <c r="M112" s="38" t="s">
        <v>20</v>
      </c>
      <c r="N112" s="46" t="s">
        <v>21</v>
      </c>
      <c r="O112" s="47">
        <v>45697</v>
      </c>
      <c r="P112" s="186" t="s">
        <v>681</v>
      </c>
    </row>
    <row r="113" spans="2:16" x14ac:dyDescent="0.25">
      <c r="B113" s="59">
        <v>45681</v>
      </c>
      <c r="C113" s="8">
        <v>48</v>
      </c>
      <c r="D113" s="33" t="s">
        <v>87</v>
      </c>
      <c r="E113" s="33" t="s">
        <v>581</v>
      </c>
      <c r="F113" s="189">
        <v>1506.99</v>
      </c>
      <c r="G113" s="183"/>
      <c r="H113" s="183"/>
      <c r="I113" s="183"/>
      <c r="J113" s="38" t="s">
        <v>582</v>
      </c>
      <c r="K113" s="38"/>
      <c r="L113" s="39" t="s">
        <v>34</v>
      </c>
      <c r="M113" s="38" t="s">
        <v>21</v>
      </c>
      <c r="N113" s="46">
        <v>45695</v>
      </c>
      <c r="O113" s="47" t="s">
        <v>35</v>
      </c>
      <c r="P113" s="186"/>
    </row>
    <row r="114" spans="2:16" hidden="1" x14ac:dyDescent="0.25">
      <c r="B114" s="59">
        <v>45681</v>
      </c>
      <c r="C114" s="8">
        <v>49</v>
      </c>
      <c r="D114" s="33" t="s">
        <v>369</v>
      </c>
      <c r="E114" s="33" t="s">
        <v>583</v>
      </c>
      <c r="F114" s="181">
        <v>6579.1</v>
      </c>
      <c r="G114" s="33"/>
      <c r="H114" s="33"/>
      <c r="I114" s="33" t="s">
        <v>140</v>
      </c>
      <c r="J114" s="38" t="s">
        <v>584</v>
      </c>
      <c r="K114" s="38" t="s">
        <v>585</v>
      </c>
      <c r="L114" s="39" t="s">
        <v>19</v>
      </c>
      <c r="M114" s="38" t="s">
        <v>20</v>
      </c>
      <c r="N114" s="46" t="s">
        <v>21</v>
      </c>
      <c r="O114" s="47" t="s">
        <v>35</v>
      </c>
      <c r="P114" s="186" t="s">
        <v>685</v>
      </c>
    </row>
    <row r="115" spans="2:16" x14ac:dyDescent="0.25">
      <c r="B115" s="59">
        <v>45681</v>
      </c>
      <c r="C115" s="8">
        <v>50</v>
      </c>
      <c r="D115" s="33" t="s">
        <v>321</v>
      </c>
      <c r="E115" s="33" t="s">
        <v>586</v>
      </c>
      <c r="F115" s="181">
        <v>11692.8</v>
      </c>
      <c r="G115" s="33"/>
      <c r="H115" s="33"/>
      <c r="I115" s="33" t="s">
        <v>587</v>
      </c>
      <c r="J115" s="14" t="s">
        <v>702</v>
      </c>
      <c r="K115" s="14" t="s">
        <v>703</v>
      </c>
      <c r="L115" s="39" t="s">
        <v>34</v>
      </c>
      <c r="M115" s="38" t="s">
        <v>21</v>
      </c>
      <c r="N115" s="46">
        <v>45694</v>
      </c>
      <c r="O115" s="47" t="s">
        <v>35</v>
      </c>
      <c r="P115" s="186" t="s">
        <v>686</v>
      </c>
    </row>
    <row r="116" spans="2:16" hidden="1" x14ac:dyDescent="0.25">
      <c r="B116" s="59">
        <v>45681</v>
      </c>
      <c r="C116" s="8">
        <v>52</v>
      </c>
      <c r="D116" s="33" t="s">
        <v>401</v>
      </c>
      <c r="E116" s="33" t="s">
        <v>591</v>
      </c>
      <c r="F116" s="181">
        <v>393590.72</v>
      </c>
      <c r="G116" s="33"/>
      <c r="H116" s="33"/>
      <c r="I116" s="33"/>
      <c r="J116" s="38" t="s">
        <v>592</v>
      </c>
      <c r="K116" s="38"/>
      <c r="L116" s="39" t="s">
        <v>19</v>
      </c>
      <c r="M116" s="38" t="s">
        <v>20</v>
      </c>
      <c r="N116" s="46" t="s">
        <v>21</v>
      </c>
      <c r="O116" s="47" t="s">
        <v>35</v>
      </c>
      <c r="P116" s="186"/>
    </row>
    <row r="117" spans="2:16" x14ac:dyDescent="0.25">
      <c r="B117" s="59">
        <v>45686</v>
      </c>
      <c r="C117" s="8">
        <v>57</v>
      </c>
      <c r="D117" s="33" t="s">
        <v>84</v>
      </c>
      <c r="E117" s="33" t="s">
        <v>610</v>
      </c>
      <c r="F117" s="189">
        <v>4303.13</v>
      </c>
      <c r="G117" s="183"/>
      <c r="H117" s="183" t="s">
        <v>704</v>
      </c>
      <c r="I117" s="61" t="s">
        <v>611</v>
      </c>
      <c r="J117" s="38" t="s">
        <v>705</v>
      </c>
      <c r="K117" s="38"/>
      <c r="L117" s="39" t="s">
        <v>34</v>
      </c>
      <c r="M117" s="38" t="s">
        <v>21</v>
      </c>
      <c r="N117" s="46">
        <v>45699</v>
      </c>
      <c r="O117" s="47" t="s">
        <v>35</v>
      </c>
      <c r="P117" s="188" t="s">
        <v>686</v>
      </c>
    </row>
    <row r="118" spans="2:16" hidden="1" x14ac:dyDescent="0.25">
      <c r="B118" s="59">
        <v>45686</v>
      </c>
      <c r="C118" s="8">
        <v>58</v>
      </c>
      <c r="D118" s="33" t="s">
        <v>309</v>
      </c>
      <c r="E118" s="33" t="s">
        <v>612</v>
      </c>
      <c r="F118" s="189">
        <v>4524</v>
      </c>
      <c r="G118" s="183"/>
      <c r="H118" s="183"/>
      <c r="I118" s="61" t="s">
        <v>613</v>
      </c>
      <c r="J118" s="38">
        <v>163133</v>
      </c>
      <c r="K118" s="38" t="s">
        <v>614</v>
      </c>
      <c r="L118" s="39" t="s">
        <v>19</v>
      </c>
      <c r="M118" s="38" t="s">
        <v>20</v>
      </c>
      <c r="N118" s="46" t="s">
        <v>21</v>
      </c>
      <c r="O118" s="47" t="s">
        <v>35</v>
      </c>
      <c r="P118" s="188" t="s">
        <v>685</v>
      </c>
    </row>
    <row r="119" spans="2:16" hidden="1" x14ac:dyDescent="0.25">
      <c r="B119" s="59">
        <v>45686</v>
      </c>
      <c r="C119" s="8">
        <v>60</v>
      </c>
      <c r="D119" s="33" t="s">
        <v>620</v>
      </c>
      <c r="E119" s="33" t="s">
        <v>621</v>
      </c>
      <c r="F119" s="189">
        <v>169360</v>
      </c>
      <c r="G119" s="183"/>
      <c r="H119" s="183"/>
      <c r="I119" s="61"/>
      <c r="J119" s="38" t="s">
        <v>20</v>
      </c>
      <c r="K119" s="38"/>
      <c r="L119" s="39" t="s">
        <v>34</v>
      </c>
      <c r="M119" s="38" t="s">
        <v>21</v>
      </c>
      <c r="N119" s="46" t="s">
        <v>21</v>
      </c>
      <c r="O119" s="47" t="s">
        <v>35</v>
      </c>
      <c r="P119" s="188" t="s">
        <v>684</v>
      </c>
    </row>
    <row r="120" spans="2:16" hidden="1" x14ac:dyDescent="0.25">
      <c r="B120" s="59">
        <v>45686</v>
      </c>
      <c r="C120" s="8">
        <v>61</v>
      </c>
      <c r="D120" s="33" t="s">
        <v>121</v>
      </c>
      <c r="E120" s="33" t="s">
        <v>622</v>
      </c>
      <c r="F120" s="189">
        <v>13512.6</v>
      </c>
      <c r="G120" s="183"/>
      <c r="H120" s="183"/>
      <c r="I120" s="61" t="s">
        <v>623</v>
      </c>
      <c r="J120" s="38" t="s">
        <v>624</v>
      </c>
      <c r="K120" s="38" t="s">
        <v>625</v>
      </c>
      <c r="L120" s="39" t="s">
        <v>19</v>
      </c>
      <c r="M120" s="38" t="s">
        <v>20</v>
      </c>
      <c r="N120" s="46" t="s">
        <v>21</v>
      </c>
      <c r="O120" s="47">
        <v>45700</v>
      </c>
      <c r="P120" s="188" t="s">
        <v>684</v>
      </c>
    </row>
    <row r="121" spans="2:16" hidden="1" x14ac:dyDescent="0.25">
      <c r="B121" s="59">
        <v>45686</v>
      </c>
      <c r="C121" s="8">
        <v>62</v>
      </c>
      <c r="D121" s="33" t="s">
        <v>121</v>
      </c>
      <c r="E121" s="33" t="s">
        <v>626</v>
      </c>
      <c r="F121" s="189">
        <v>7772.3</v>
      </c>
      <c r="G121" s="183"/>
      <c r="H121" s="183"/>
      <c r="I121" s="61" t="s">
        <v>627</v>
      </c>
      <c r="J121" s="38" t="s">
        <v>628</v>
      </c>
      <c r="K121" s="38" t="s">
        <v>629</v>
      </c>
      <c r="L121" s="39" t="s">
        <v>19</v>
      </c>
      <c r="M121" s="38" t="s">
        <v>20</v>
      </c>
      <c r="N121" s="46" t="s">
        <v>21</v>
      </c>
      <c r="O121" s="47">
        <v>45709</v>
      </c>
      <c r="P121" s="188" t="s">
        <v>684</v>
      </c>
    </row>
    <row r="122" spans="2:16" hidden="1" x14ac:dyDescent="0.25">
      <c r="B122" s="59">
        <v>45686</v>
      </c>
      <c r="C122" s="8">
        <v>62</v>
      </c>
      <c r="D122" s="33" t="s">
        <v>121</v>
      </c>
      <c r="E122" s="33" t="s">
        <v>630</v>
      </c>
      <c r="F122" s="189">
        <v>40699.74</v>
      </c>
      <c r="G122" s="183"/>
      <c r="H122" s="183"/>
      <c r="I122" s="61" t="s">
        <v>631</v>
      </c>
      <c r="J122" s="38" t="s">
        <v>632</v>
      </c>
      <c r="K122" s="38" t="s">
        <v>633</v>
      </c>
      <c r="L122" s="39" t="s">
        <v>19</v>
      </c>
      <c r="M122" s="38" t="s">
        <v>20</v>
      </c>
      <c r="N122" s="46" t="s">
        <v>21</v>
      </c>
      <c r="O122" s="47">
        <v>45709</v>
      </c>
      <c r="P122" s="188" t="s">
        <v>684</v>
      </c>
    </row>
    <row r="123" spans="2:16" hidden="1" x14ac:dyDescent="0.25">
      <c r="B123" s="59">
        <v>45686</v>
      </c>
      <c r="C123" s="8">
        <v>63</v>
      </c>
      <c r="D123" s="33" t="s">
        <v>474</v>
      </c>
      <c r="E123" s="33" t="s">
        <v>634</v>
      </c>
      <c r="F123" s="189">
        <v>35565.800000000003</v>
      </c>
      <c r="G123" s="183"/>
      <c r="H123" s="183"/>
      <c r="I123" s="61" t="s">
        <v>635</v>
      </c>
      <c r="J123" s="38" t="s">
        <v>636</v>
      </c>
      <c r="K123" s="38" t="s">
        <v>637</v>
      </c>
      <c r="L123" s="39" t="s">
        <v>19</v>
      </c>
      <c r="M123" s="38" t="s">
        <v>20</v>
      </c>
      <c r="N123" s="46" t="s">
        <v>21</v>
      </c>
      <c r="O123" s="47">
        <v>45692</v>
      </c>
      <c r="P123" s="188" t="s">
        <v>684</v>
      </c>
    </row>
    <row r="124" spans="2:16" hidden="1" x14ac:dyDescent="0.25">
      <c r="B124" s="59">
        <v>45686</v>
      </c>
      <c r="C124" s="8">
        <v>63</v>
      </c>
      <c r="D124" s="33" t="s">
        <v>474</v>
      </c>
      <c r="E124" s="33" t="s">
        <v>638</v>
      </c>
      <c r="F124" s="189">
        <v>16025</v>
      </c>
      <c r="G124" s="183"/>
      <c r="H124" s="183"/>
      <c r="I124" s="61" t="s">
        <v>639</v>
      </c>
      <c r="J124" s="38" t="s">
        <v>640</v>
      </c>
      <c r="K124" s="38" t="s">
        <v>641</v>
      </c>
      <c r="L124" s="39" t="s">
        <v>19</v>
      </c>
      <c r="M124" s="38" t="s">
        <v>20</v>
      </c>
      <c r="N124" s="46" t="s">
        <v>21</v>
      </c>
      <c r="O124" s="47">
        <v>45692</v>
      </c>
      <c r="P124" s="188" t="s">
        <v>684</v>
      </c>
    </row>
    <row r="125" spans="2:16" hidden="1" x14ac:dyDescent="0.25">
      <c r="B125" s="59">
        <v>45686</v>
      </c>
      <c r="C125" s="8">
        <v>64</v>
      </c>
      <c r="D125" s="33" t="s">
        <v>89</v>
      </c>
      <c r="E125" s="177" t="s">
        <v>642</v>
      </c>
      <c r="F125" s="189">
        <v>17290.04</v>
      </c>
      <c r="G125" s="183"/>
      <c r="H125" s="183"/>
      <c r="I125" s="61" t="s">
        <v>643</v>
      </c>
      <c r="J125" s="38" t="s">
        <v>644</v>
      </c>
      <c r="K125" s="38" t="s">
        <v>645</v>
      </c>
      <c r="L125" s="39" t="s">
        <v>19</v>
      </c>
      <c r="M125" s="38" t="s">
        <v>20</v>
      </c>
      <c r="N125" s="46" t="s">
        <v>21</v>
      </c>
      <c r="O125" s="47">
        <v>45692</v>
      </c>
      <c r="P125" s="188" t="s">
        <v>684</v>
      </c>
    </row>
    <row r="126" spans="2:16" hidden="1" x14ac:dyDescent="0.25">
      <c r="B126" s="59">
        <v>45686</v>
      </c>
      <c r="C126" s="8">
        <v>65</v>
      </c>
      <c r="D126" s="33" t="s">
        <v>325</v>
      </c>
      <c r="E126" s="33" t="s">
        <v>646</v>
      </c>
      <c r="F126" s="189">
        <v>20501.75</v>
      </c>
      <c r="G126" s="183"/>
      <c r="H126" s="183"/>
      <c r="I126" s="61" t="s">
        <v>647</v>
      </c>
      <c r="J126" s="38" t="s">
        <v>648</v>
      </c>
      <c r="K126" s="38" t="s">
        <v>649</v>
      </c>
      <c r="L126" s="39" t="s">
        <v>19</v>
      </c>
      <c r="M126" s="38" t="s">
        <v>20</v>
      </c>
      <c r="N126" s="46" t="s">
        <v>21</v>
      </c>
      <c r="O126" s="47">
        <v>45702</v>
      </c>
      <c r="P126" s="188"/>
    </row>
    <row r="127" spans="2:16" hidden="1" x14ac:dyDescent="0.25">
      <c r="B127" s="59">
        <v>45686</v>
      </c>
      <c r="C127" s="8">
        <v>66</v>
      </c>
      <c r="D127" s="33" t="s">
        <v>474</v>
      </c>
      <c r="E127" s="33" t="s">
        <v>650</v>
      </c>
      <c r="F127" s="189">
        <v>9965</v>
      </c>
      <c r="G127" s="183"/>
      <c r="H127" s="183"/>
      <c r="I127" s="61" t="s">
        <v>651</v>
      </c>
      <c r="J127" s="38" t="s">
        <v>652</v>
      </c>
      <c r="K127" s="38" t="s">
        <v>653</v>
      </c>
      <c r="L127" s="39" t="s">
        <v>19</v>
      </c>
      <c r="M127" s="38" t="s">
        <v>20</v>
      </c>
      <c r="N127" s="46" t="s">
        <v>21</v>
      </c>
      <c r="O127" s="47">
        <v>45703</v>
      </c>
      <c r="P127" s="188" t="s">
        <v>684</v>
      </c>
    </row>
    <row r="128" spans="2:16" hidden="1" x14ac:dyDescent="0.25">
      <c r="B128" s="59">
        <v>45686</v>
      </c>
      <c r="C128" s="8">
        <v>67</v>
      </c>
      <c r="D128" s="33" t="s">
        <v>369</v>
      </c>
      <c r="E128" s="33" t="s">
        <v>654</v>
      </c>
      <c r="F128" s="189">
        <v>21770.62</v>
      </c>
      <c r="G128" s="183"/>
      <c r="H128" s="183"/>
      <c r="I128" s="61" t="s">
        <v>655</v>
      </c>
      <c r="J128" s="38" t="s">
        <v>656</v>
      </c>
      <c r="K128" s="38" t="s">
        <v>657</v>
      </c>
      <c r="L128" s="39" t="s">
        <v>19</v>
      </c>
      <c r="M128" s="38" t="s">
        <v>20</v>
      </c>
      <c r="N128" s="46" t="s">
        <v>21</v>
      </c>
      <c r="O128" s="47">
        <v>45703</v>
      </c>
      <c r="P128" s="188" t="s">
        <v>684</v>
      </c>
    </row>
    <row r="129" spans="2:16" x14ac:dyDescent="0.25">
      <c r="B129" s="59">
        <v>45686</v>
      </c>
      <c r="C129" s="8">
        <v>68</v>
      </c>
      <c r="D129" s="33" t="s">
        <v>377</v>
      </c>
      <c r="E129" s="33" t="s">
        <v>658</v>
      </c>
      <c r="F129" s="189">
        <v>12386.51</v>
      </c>
      <c r="G129" s="183"/>
      <c r="H129" s="183"/>
      <c r="I129" s="61"/>
      <c r="J129" s="38" t="s">
        <v>659</v>
      </c>
      <c r="K129" s="38" t="s">
        <v>660</v>
      </c>
      <c r="L129" s="39" t="s">
        <v>19</v>
      </c>
      <c r="M129" s="38" t="s">
        <v>697</v>
      </c>
      <c r="N129" s="46">
        <v>45712</v>
      </c>
      <c r="O129" s="47">
        <v>45707</v>
      </c>
      <c r="P129" s="188"/>
    </row>
    <row r="130" spans="2:16" x14ac:dyDescent="0.25">
      <c r="B130" s="59">
        <v>45687</v>
      </c>
      <c r="C130" s="8">
        <v>71</v>
      </c>
      <c r="D130" s="9" t="s">
        <v>348</v>
      </c>
      <c r="E130" s="9" t="s">
        <v>669</v>
      </c>
      <c r="F130" s="184">
        <v>20042.48</v>
      </c>
      <c r="G130" s="180"/>
      <c r="H130" s="180"/>
      <c r="I130" s="74" t="s">
        <v>670</v>
      </c>
      <c r="J130" s="14" t="s">
        <v>706</v>
      </c>
      <c r="K130" s="14"/>
      <c r="L130" s="15" t="s">
        <v>34</v>
      </c>
      <c r="M130" s="14" t="s">
        <v>411</v>
      </c>
      <c r="N130" s="17">
        <v>45699</v>
      </c>
      <c r="O130" s="26" t="s">
        <v>35</v>
      </c>
      <c r="P130" s="185" t="s">
        <v>683</v>
      </c>
    </row>
    <row r="131" spans="2:16" x14ac:dyDescent="0.25">
      <c r="B131" s="59">
        <v>45692</v>
      </c>
      <c r="C131" s="8">
        <v>72</v>
      </c>
      <c r="D131" s="9" t="s">
        <v>707</v>
      </c>
      <c r="E131" s="9" t="s">
        <v>708</v>
      </c>
      <c r="F131" s="184">
        <v>18290.98</v>
      </c>
      <c r="G131" s="180"/>
      <c r="H131" s="180"/>
      <c r="I131" s="74" t="s">
        <v>709</v>
      </c>
      <c r="J131" s="14" t="s">
        <v>710</v>
      </c>
      <c r="K131" s="14" t="s">
        <v>711</v>
      </c>
      <c r="L131" s="15" t="s">
        <v>34</v>
      </c>
      <c r="M131" s="14" t="s">
        <v>411</v>
      </c>
      <c r="N131" s="17">
        <v>45692</v>
      </c>
      <c r="O131" s="26" t="s">
        <v>35</v>
      </c>
      <c r="P131" s="185" t="s">
        <v>712</v>
      </c>
    </row>
    <row r="132" spans="2:16" x14ac:dyDescent="0.25">
      <c r="B132" s="59">
        <v>45692</v>
      </c>
      <c r="C132" s="8">
        <v>73</v>
      </c>
      <c r="D132" s="9" t="s">
        <v>87</v>
      </c>
      <c r="E132" s="9" t="s">
        <v>713</v>
      </c>
      <c r="F132" s="184">
        <v>1100</v>
      </c>
      <c r="G132" s="180"/>
      <c r="H132" s="180"/>
      <c r="I132" s="74"/>
      <c r="J132" s="14" t="s">
        <v>714</v>
      </c>
      <c r="K132" s="14" t="s">
        <v>715</v>
      </c>
      <c r="L132" s="15" t="s">
        <v>34</v>
      </c>
      <c r="M132" s="14" t="s">
        <v>411</v>
      </c>
      <c r="N132" s="17">
        <v>45695</v>
      </c>
      <c r="O132" s="26" t="s">
        <v>35</v>
      </c>
      <c r="P132" s="185"/>
    </row>
    <row r="133" spans="2:16" x14ac:dyDescent="0.25">
      <c r="B133" s="59">
        <v>45692</v>
      </c>
      <c r="C133" s="8">
        <v>74</v>
      </c>
      <c r="D133" s="9" t="s">
        <v>404</v>
      </c>
      <c r="E133" s="9" t="s">
        <v>716</v>
      </c>
      <c r="F133" s="184">
        <v>6820</v>
      </c>
      <c r="G133" s="180"/>
      <c r="H133" s="180"/>
      <c r="I133" s="74"/>
      <c r="J133" s="14" t="s">
        <v>717</v>
      </c>
      <c r="K133" s="123" t="s">
        <v>718</v>
      </c>
      <c r="L133" s="15" t="s">
        <v>34</v>
      </c>
      <c r="M133" s="14" t="s">
        <v>411</v>
      </c>
      <c r="N133" s="17">
        <v>45699</v>
      </c>
      <c r="O133" s="26" t="s">
        <v>35</v>
      </c>
      <c r="P133" s="185"/>
    </row>
    <row r="134" spans="2:16" hidden="1" x14ac:dyDescent="0.25">
      <c r="B134" s="59">
        <v>45692</v>
      </c>
      <c r="C134" s="8">
        <v>75</v>
      </c>
      <c r="D134" s="9" t="s">
        <v>719</v>
      </c>
      <c r="E134" s="9" t="s">
        <v>720</v>
      </c>
      <c r="F134" s="184">
        <v>25984</v>
      </c>
      <c r="G134" s="180"/>
      <c r="H134" s="180" t="s">
        <v>721</v>
      </c>
      <c r="I134" s="74" t="s">
        <v>488</v>
      </c>
      <c r="J134" s="14" t="s">
        <v>722</v>
      </c>
      <c r="K134" s="14"/>
      <c r="L134" s="15" t="s">
        <v>34</v>
      </c>
      <c r="M134" s="14" t="s">
        <v>411</v>
      </c>
      <c r="N134" s="17" t="s">
        <v>723</v>
      </c>
      <c r="O134" s="26" t="s">
        <v>40</v>
      </c>
      <c r="P134" s="185" t="s">
        <v>686</v>
      </c>
    </row>
    <row r="135" spans="2:16" x14ac:dyDescent="0.25">
      <c r="B135" s="59">
        <v>45692</v>
      </c>
      <c r="C135" s="8">
        <v>76</v>
      </c>
      <c r="D135" s="9" t="s">
        <v>409</v>
      </c>
      <c r="E135" s="9" t="s">
        <v>724</v>
      </c>
      <c r="F135" s="184">
        <v>1705</v>
      </c>
      <c r="G135" s="180"/>
      <c r="H135" s="180"/>
      <c r="I135" s="74"/>
      <c r="J135" s="14" t="s">
        <v>725</v>
      </c>
      <c r="K135" s="14" t="s">
        <v>726</v>
      </c>
      <c r="L135" s="15" t="s">
        <v>34</v>
      </c>
      <c r="M135" s="14" t="s">
        <v>411</v>
      </c>
      <c r="N135" s="17">
        <v>45699</v>
      </c>
      <c r="O135" s="26" t="s">
        <v>40</v>
      </c>
      <c r="P135" s="185"/>
    </row>
    <row r="136" spans="2:16" x14ac:dyDescent="0.25">
      <c r="B136" s="59">
        <v>45694</v>
      </c>
      <c r="C136" s="8">
        <v>77</v>
      </c>
      <c r="D136" s="9" t="s">
        <v>243</v>
      </c>
      <c r="E136" s="9" t="s">
        <v>727</v>
      </c>
      <c r="F136" s="184">
        <v>7540</v>
      </c>
      <c r="G136" s="180"/>
      <c r="H136" s="180"/>
      <c r="I136" s="74" t="s">
        <v>728</v>
      </c>
      <c r="J136" s="14">
        <v>754</v>
      </c>
      <c r="K136" s="14" t="s">
        <v>729</v>
      </c>
      <c r="L136" s="15" t="s">
        <v>34</v>
      </c>
      <c r="M136" s="14" t="s">
        <v>411</v>
      </c>
      <c r="N136" s="17">
        <v>45695</v>
      </c>
      <c r="O136" s="26" t="s">
        <v>40</v>
      </c>
      <c r="P136" s="185"/>
    </row>
    <row r="137" spans="2:16" x14ac:dyDescent="0.25">
      <c r="B137" s="59">
        <v>45695</v>
      </c>
      <c r="C137" s="8">
        <v>78</v>
      </c>
      <c r="D137" s="9" t="s">
        <v>707</v>
      </c>
      <c r="E137" s="9" t="s">
        <v>730</v>
      </c>
      <c r="F137" s="184">
        <v>5220</v>
      </c>
      <c r="G137" s="180"/>
      <c r="H137" s="180"/>
      <c r="I137" s="74" t="s">
        <v>731</v>
      </c>
      <c r="J137" s="14" t="s">
        <v>732</v>
      </c>
      <c r="K137" s="14" t="s">
        <v>733</v>
      </c>
      <c r="L137" s="15" t="s">
        <v>34</v>
      </c>
      <c r="M137" s="14" t="s">
        <v>411</v>
      </c>
      <c r="N137" s="17">
        <v>45695</v>
      </c>
      <c r="O137" s="26" t="s">
        <v>40</v>
      </c>
      <c r="P137" s="185" t="s">
        <v>712</v>
      </c>
    </row>
    <row r="138" spans="2:16" hidden="1" x14ac:dyDescent="0.25">
      <c r="B138" s="59">
        <v>45695</v>
      </c>
      <c r="C138" s="8">
        <v>79</v>
      </c>
      <c r="D138" s="9" t="s">
        <v>45</v>
      </c>
      <c r="E138" s="9" t="s">
        <v>734</v>
      </c>
      <c r="F138" s="184">
        <v>169650</v>
      </c>
      <c r="G138" s="180"/>
      <c r="H138" s="180"/>
      <c r="I138" s="74" t="s">
        <v>735</v>
      </c>
      <c r="J138" s="14">
        <v>3792</v>
      </c>
      <c r="K138" s="14" t="s">
        <v>736</v>
      </c>
      <c r="L138" s="15" t="s">
        <v>19</v>
      </c>
      <c r="M138" s="14" t="s">
        <v>20</v>
      </c>
      <c r="N138" s="17" t="s">
        <v>21</v>
      </c>
      <c r="O138" s="26">
        <v>45714</v>
      </c>
      <c r="P138" s="185" t="s">
        <v>681</v>
      </c>
    </row>
    <row r="139" spans="2:16" hidden="1" x14ac:dyDescent="0.25">
      <c r="B139" s="59">
        <v>45695</v>
      </c>
      <c r="C139" s="8">
        <v>80</v>
      </c>
      <c r="D139" s="9" t="s">
        <v>661</v>
      </c>
      <c r="E139" s="9" t="s">
        <v>737</v>
      </c>
      <c r="F139" s="195"/>
      <c r="G139" s="195">
        <v>3414.74</v>
      </c>
      <c r="H139" s="180"/>
      <c r="I139" s="74"/>
      <c r="J139" s="14" t="s">
        <v>738</v>
      </c>
      <c r="K139" s="123" t="s">
        <v>739</v>
      </c>
      <c r="L139" s="15" t="s">
        <v>19</v>
      </c>
      <c r="M139" s="14" t="s">
        <v>20</v>
      </c>
      <c r="N139" s="17" t="s">
        <v>21</v>
      </c>
      <c r="O139" s="26" t="s">
        <v>35</v>
      </c>
      <c r="P139" s="185" t="s">
        <v>712</v>
      </c>
    </row>
    <row r="140" spans="2:16" x14ac:dyDescent="0.25">
      <c r="B140" s="59">
        <v>45695</v>
      </c>
      <c r="C140" s="8">
        <v>81</v>
      </c>
      <c r="D140" s="9" t="s">
        <v>740</v>
      </c>
      <c r="E140" s="9" t="s">
        <v>741</v>
      </c>
      <c r="F140" s="195">
        <v>1421.01</v>
      </c>
      <c r="G140" s="180"/>
      <c r="H140" s="180"/>
      <c r="I140" s="74" t="s">
        <v>742</v>
      </c>
      <c r="J140" s="14">
        <v>3065041770</v>
      </c>
      <c r="K140" s="123" t="s">
        <v>743</v>
      </c>
      <c r="L140" s="15" t="s">
        <v>19</v>
      </c>
      <c r="M140" s="14" t="s">
        <v>744</v>
      </c>
      <c r="N140" s="17">
        <v>45699</v>
      </c>
      <c r="O140" s="26">
        <v>45717</v>
      </c>
      <c r="P140" s="185" t="s">
        <v>685</v>
      </c>
    </row>
    <row r="141" spans="2:16" x14ac:dyDescent="0.25">
      <c r="B141" s="59">
        <v>45695</v>
      </c>
      <c r="C141" s="8">
        <v>82</v>
      </c>
      <c r="D141" s="9" t="s">
        <v>224</v>
      </c>
      <c r="E141" s="9" t="s">
        <v>745</v>
      </c>
      <c r="F141" s="195">
        <v>430360</v>
      </c>
      <c r="G141" s="180"/>
      <c r="H141" s="180"/>
      <c r="I141" s="74"/>
      <c r="J141" s="14" t="s">
        <v>746</v>
      </c>
      <c r="K141" s="123"/>
      <c r="L141" s="15" t="s">
        <v>19</v>
      </c>
      <c r="M141" s="14" t="s">
        <v>747</v>
      </c>
      <c r="N141" s="17">
        <v>45702</v>
      </c>
      <c r="O141" s="26" t="s">
        <v>35</v>
      </c>
      <c r="P141" s="185"/>
    </row>
    <row r="142" spans="2:16" x14ac:dyDescent="0.25">
      <c r="B142" s="59">
        <v>45695</v>
      </c>
      <c r="C142" s="8">
        <v>83</v>
      </c>
      <c r="D142" s="9" t="s">
        <v>748</v>
      </c>
      <c r="E142" s="9" t="s">
        <v>749</v>
      </c>
      <c r="F142" s="195">
        <v>1740</v>
      </c>
      <c r="G142" s="180"/>
      <c r="H142" s="180"/>
      <c r="I142" s="74"/>
      <c r="J142" s="14" t="s">
        <v>750</v>
      </c>
      <c r="K142" s="123" t="s">
        <v>751</v>
      </c>
      <c r="L142" s="15" t="s">
        <v>34</v>
      </c>
      <c r="M142" s="14" t="s">
        <v>21</v>
      </c>
      <c r="N142" s="17">
        <v>45699</v>
      </c>
      <c r="O142" s="26" t="s">
        <v>35</v>
      </c>
      <c r="P142" s="185" t="s">
        <v>685</v>
      </c>
    </row>
    <row r="143" spans="2:16" x14ac:dyDescent="0.25">
      <c r="B143" s="59">
        <v>45695</v>
      </c>
      <c r="C143" s="8">
        <v>84</v>
      </c>
      <c r="D143" s="9" t="s">
        <v>243</v>
      </c>
      <c r="E143" s="9" t="s">
        <v>752</v>
      </c>
      <c r="F143" s="195">
        <v>464</v>
      </c>
      <c r="G143" s="180"/>
      <c r="H143" s="180">
        <v>1291</v>
      </c>
      <c r="I143" s="74" t="s">
        <v>753</v>
      </c>
      <c r="J143" s="14" t="s">
        <v>754</v>
      </c>
      <c r="K143" s="123" t="s">
        <v>729</v>
      </c>
      <c r="L143" s="15" t="s">
        <v>34</v>
      </c>
      <c r="M143" s="14" t="s">
        <v>21</v>
      </c>
      <c r="N143" s="17">
        <v>45698</v>
      </c>
      <c r="O143" s="26" t="s">
        <v>35</v>
      </c>
      <c r="P143" s="185" t="s">
        <v>689</v>
      </c>
    </row>
    <row r="144" spans="2:16" hidden="1" x14ac:dyDescent="0.25">
      <c r="B144" s="59">
        <v>45695</v>
      </c>
      <c r="C144" s="8">
        <v>85</v>
      </c>
      <c r="D144" s="9" t="s">
        <v>755</v>
      </c>
      <c r="E144" s="9" t="s">
        <v>756</v>
      </c>
      <c r="F144" s="195">
        <v>61258.94</v>
      </c>
      <c r="G144" s="180"/>
      <c r="H144" s="180"/>
      <c r="I144" s="74" t="s">
        <v>525</v>
      </c>
      <c r="J144" s="14" t="s">
        <v>757</v>
      </c>
      <c r="K144" s="123" t="s">
        <v>758</v>
      </c>
      <c r="L144" s="15" t="s">
        <v>19</v>
      </c>
      <c r="M144" s="14" t="s">
        <v>20</v>
      </c>
      <c r="N144" s="17" t="s">
        <v>21</v>
      </c>
      <c r="O144" s="26">
        <v>45708</v>
      </c>
      <c r="P144" s="185" t="s">
        <v>685</v>
      </c>
    </row>
    <row r="145" spans="2:16" hidden="1" x14ac:dyDescent="0.25">
      <c r="B145" s="59">
        <v>45695</v>
      </c>
      <c r="C145" s="8">
        <v>85</v>
      </c>
      <c r="D145" s="9" t="s">
        <v>755</v>
      </c>
      <c r="E145" s="9" t="s">
        <v>759</v>
      </c>
      <c r="F145" s="195">
        <v>4812.72</v>
      </c>
      <c r="G145" s="180"/>
      <c r="H145" s="180"/>
      <c r="I145" s="74" t="s">
        <v>760</v>
      </c>
      <c r="J145" s="14" t="s">
        <v>761</v>
      </c>
      <c r="K145" s="123" t="s">
        <v>762</v>
      </c>
      <c r="L145" s="15" t="s">
        <v>19</v>
      </c>
      <c r="M145" s="14" t="s">
        <v>20</v>
      </c>
      <c r="N145" s="17" t="s">
        <v>21</v>
      </c>
      <c r="O145" s="26">
        <v>45708</v>
      </c>
      <c r="P145" s="185" t="s">
        <v>685</v>
      </c>
    </row>
    <row r="146" spans="2:16" x14ac:dyDescent="0.25">
      <c r="B146" s="59">
        <v>45695</v>
      </c>
      <c r="C146" s="8">
        <v>86</v>
      </c>
      <c r="D146" s="9" t="s">
        <v>498</v>
      </c>
      <c r="E146" s="9" t="s">
        <v>763</v>
      </c>
      <c r="F146" s="195">
        <v>649</v>
      </c>
      <c r="G146" s="180"/>
      <c r="H146" s="180"/>
      <c r="I146" s="74"/>
      <c r="J146" s="14">
        <v>6163</v>
      </c>
      <c r="K146" s="123"/>
      <c r="L146" s="15" t="s">
        <v>19</v>
      </c>
      <c r="M146" s="14" t="s">
        <v>764</v>
      </c>
      <c r="N146" s="17">
        <v>45699</v>
      </c>
      <c r="O146" s="26" t="s">
        <v>35</v>
      </c>
      <c r="P146" s="185"/>
    </row>
    <row r="147" spans="2:16" hidden="1" x14ac:dyDescent="0.25">
      <c r="B147" s="59">
        <v>45695</v>
      </c>
      <c r="C147" s="8">
        <v>87</v>
      </c>
      <c r="D147" s="9" t="s">
        <v>221</v>
      </c>
      <c r="E147" s="9" t="s">
        <v>765</v>
      </c>
      <c r="F147" s="195">
        <v>80917.7</v>
      </c>
      <c r="G147" s="180"/>
      <c r="H147" s="180"/>
      <c r="I147" s="74"/>
      <c r="J147" s="14" t="s">
        <v>183</v>
      </c>
      <c r="K147" s="123"/>
      <c r="L147" s="15" t="s">
        <v>34</v>
      </c>
      <c r="M147" s="14" t="s">
        <v>21</v>
      </c>
      <c r="N147" s="17" t="s">
        <v>21</v>
      </c>
      <c r="O147" s="26" t="s">
        <v>35</v>
      </c>
      <c r="P147" s="185"/>
    </row>
    <row r="148" spans="2:16" x14ac:dyDescent="0.25">
      <c r="B148" s="59">
        <v>45700</v>
      </c>
      <c r="C148" s="8">
        <v>88</v>
      </c>
      <c r="D148" s="9" t="s">
        <v>766</v>
      </c>
      <c r="E148" s="9" t="s">
        <v>767</v>
      </c>
      <c r="F148" s="195">
        <v>1836</v>
      </c>
      <c r="G148" s="180"/>
      <c r="H148" s="180"/>
      <c r="I148" s="74" t="s">
        <v>768</v>
      </c>
      <c r="J148" s="14" t="s">
        <v>769</v>
      </c>
      <c r="K148" s="123" t="s">
        <v>770</v>
      </c>
      <c r="L148" s="15" t="s">
        <v>19</v>
      </c>
      <c r="M148" s="14" t="s">
        <v>771</v>
      </c>
      <c r="N148" s="17">
        <v>45702</v>
      </c>
      <c r="O148" s="26" t="s">
        <v>35</v>
      </c>
      <c r="P148" s="185" t="s">
        <v>689</v>
      </c>
    </row>
    <row r="149" spans="2:16" hidden="1" x14ac:dyDescent="0.25">
      <c r="B149" s="59">
        <v>45700</v>
      </c>
      <c r="C149" s="8">
        <v>89</v>
      </c>
      <c r="D149" s="9" t="s">
        <v>309</v>
      </c>
      <c r="E149" s="9" t="s">
        <v>772</v>
      </c>
      <c r="F149" s="195">
        <v>9056.2199999999993</v>
      </c>
      <c r="G149" s="180"/>
      <c r="H149" s="180"/>
      <c r="I149" s="74" t="s">
        <v>773</v>
      </c>
      <c r="J149" s="14" t="s">
        <v>774</v>
      </c>
      <c r="K149" s="123" t="s">
        <v>775</v>
      </c>
      <c r="L149" s="15" t="s">
        <v>19</v>
      </c>
      <c r="M149" s="14" t="s">
        <v>20</v>
      </c>
      <c r="N149" s="17" t="s">
        <v>21</v>
      </c>
      <c r="O149" s="26" t="s">
        <v>35</v>
      </c>
      <c r="P149" s="185" t="s">
        <v>685</v>
      </c>
    </row>
    <row r="150" spans="2:16" hidden="1" x14ac:dyDescent="0.25">
      <c r="B150" s="59">
        <v>45700</v>
      </c>
      <c r="C150" s="8">
        <v>89</v>
      </c>
      <c r="D150" s="9" t="s">
        <v>309</v>
      </c>
      <c r="E150" s="9" t="s">
        <v>776</v>
      </c>
      <c r="F150" s="195">
        <v>9726.6</v>
      </c>
      <c r="G150" s="180"/>
      <c r="H150" s="180"/>
      <c r="I150" s="74" t="s">
        <v>777</v>
      </c>
      <c r="J150" s="14" t="s">
        <v>778</v>
      </c>
      <c r="K150" s="123" t="s">
        <v>779</v>
      </c>
      <c r="L150" s="15" t="s">
        <v>19</v>
      </c>
      <c r="M150" s="14" t="s">
        <v>20</v>
      </c>
      <c r="N150" s="17" t="s">
        <v>21</v>
      </c>
      <c r="O150" s="26" t="s">
        <v>35</v>
      </c>
      <c r="P150" s="185" t="s">
        <v>685</v>
      </c>
    </row>
    <row r="151" spans="2:16" x14ac:dyDescent="0.25">
      <c r="B151" s="59">
        <v>45700</v>
      </c>
      <c r="C151" s="8">
        <v>90</v>
      </c>
      <c r="D151" s="9" t="s">
        <v>301</v>
      </c>
      <c r="E151" s="9" t="s">
        <v>780</v>
      </c>
      <c r="F151" s="195">
        <v>17052</v>
      </c>
      <c r="G151" s="180"/>
      <c r="H151" s="180"/>
      <c r="I151" s="74"/>
      <c r="J151" s="14">
        <v>3265</v>
      </c>
      <c r="K151" s="123" t="s">
        <v>781</v>
      </c>
      <c r="L151" s="15" t="s">
        <v>19</v>
      </c>
      <c r="M151" s="14" t="s">
        <v>782</v>
      </c>
      <c r="N151" s="17">
        <v>45705</v>
      </c>
      <c r="O151" s="26" t="s">
        <v>35</v>
      </c>
      <c r="P151" s="185" t="s">
        <v>712</v>
      </c>
    </row>
    <row r="152" spans="2:16" hidden="1" x14ac:dyDescent="0.25">
      <c r="B152" s="59">
        <v>45700</v>
      </c>
      <c r="C152" s="8">
        <v>91</v>
      </c>
      <c r="D152" s="9" t="s">
        <v>355</v>
      </c>
      <c r="E152" s="9" t="s">
        <v>783</v>
      </c>
      <c r="F152" s="195">
        <v>105383.67999999999</v>
      </c>
      <c r="G152" s="180"/>
      <c r="H152" s="180"/>
      <c r="I152" s="74"/>
      <c r="J152" s="14">
        <v>2895</v>
      </c>
      <c r="K152" s="123" t="s">
        <v>784</v>
      </c>
      <c r="L152" s="15" t="s">
        <v>19</v>
      </c>
      <c r="M152" s="14" t="s">
        <v>20</v>
      </c>
      <c r="N152" s="17" t="s">
        <v>21</v>
      </c>
      <c r="O152" s="26" t="s">
        <v>35</v>
      </c>
      <c r="P152" s="185" t="s">
        <v>712</v>
      </c>
    </row>
    <row r="153" spans="2:16" hidden="1" x14ac:dyDescent="0.25">
      <c r="B153" s="59">
        <v>45700</v>
      </c>
      <c r="C153" s="8">
        <v>92</v>
      </c>
      <c r="D153" s="9" t="s">
        <v>355</v>
      </c>
      <c r="E153" s="9" t="s">
        <v>785</v>
      </c>
      <c r="F153" s="195">
        <v>141752</v>
      </c>
      <c r="G153" s="180"/>
      <c r="H153" s="180"/>
      <c r="I153" s="74"/>
      <c r="J153" s="14">
        <v>2940</v>
      </c>
      <c r="K153" s="123" t="s">
        <v>786</v>
      </c>
      <c r="L153" s="15" t="s">
        <v>19</v>
      </c>
      <c r="M153" s="14" t="s">
        <v>20</v>
      </c>
      <c r="N153" s="17" t="s">
        <v>21</v>
      </c>
      <c r="O153" s="26" t="s">
        <v>35</v>
      </c>
      <c r="P153" s="185" t="s">
        <v>712</v>
      </c>
    </row>
    <row r="154" spans="2:16" hidden="1" x14ac:dyDescent="0.25">
      <c r="B154" s="59">
        <v>45700</v>
      </c>
      <c r="C154" s="8">
        <v>93</v>
      </c>
      <c r="D154" s="9" t="s">
        <v>100</v>
      </c>
      <c r="E154" s="9" t="s">
        <v>787</v>
      </c>
      <c r="F154" s="184">
        <v>2700.45</v>
      </c>
      <c r="G154" s="180"/>
      <c r="H154" s="180"/>
      <c r="I154" s="180" t="s">
        <v>788</v>
      </c>
      <c r="J154" s="14" t="s">
        <v>789</v>
      </c>
      <c r="K154" s="14" t="s">
        <v>790</v>
      </c>
      <c r="L154" s="15" t="s">
        <v>19</v>
      </c>
      <c r="M154" s="14" t="s">
        <v>20</v>
      </c>
      <c r="N154" s="17" t="s">
        <v>21</v>
      </c>
      <c r="O154" s="26" t="s">
        <v>35</v>
      </c>
      <c r="P154" s="185" t="s">
        <v>685</v>
      </c>
    </row>
    <row r="155" spans="2:16" x14ac:dyDescent="0.25">
      <c r="B155" s="59">
        <v>45700</v>
      </c>
      <c r="C155" s="8">
        <v>94</v>
      </c>
      <c r="D155" s="9" t="s">
        <v>377</v>
      </c>
      <c r="E155" s="9" t="s">
        <v>791</v>
      </c>
      <c r="F155" s="184">
        <v>17921.240000000002</v>
      </c>
      <c r="G155" s="180"/>
      <c r="H155" s="180"/>
      <c r="I155" s="180"/>
      <c r="J155" s="14" t="s">
        <v>792</v>
      </c>
      <c r="K155" s="14"/>
      <c r="L155" s="15" t="s">
        <v>19</v>
      </c>
      <c r="M155" s="14" t="s">
        <v>793</v>
      </c>
      <c r="N155" s="17">
        <v>45705</v>
      </c>
      <c r="O155" s="26" t="s">
        <v>35</v>
      </c>
      <c r="P155" s="185"/>
    </row>
    <row r="156" spans="2:16" hidden="1" x14ac:dyDescent="0.25">
      <c r="B156" s="59">
        <v>45700</v>
      </c>
      <c r="C156" s="8">
        <v>95</v>
      </c>
      <c r="D156" s="9" t="s">
        <v>794</v>
      </c>
      <c r="E156" s="9" t="s">
        <v>795</v>
      </c>
      <c r="F156" s="184">
        <v>66419.820000000007</v>
      </c>
      <c r="G156" s="180"/>
      <c r="H156" s="180"/>
      <c r="I156" s="180" t="s">
        <v>796</v>
      </c>
      <c r="J156" s="14">
        <v>1248</v>
      </c>
      <c r="K156" s="14" t="s">
        <v>797</v>
      </c>
      <c r="L156" s="15" t="s">
        <v>19</v>
      </c>
      <c r="M156" s="14" t="s">
        <v>20</v>
      </c>
      <c r="N156" s="17" t="s">
        <v>21</v>
      </c>
      <c r="O156" s="26" t="s">
        <v>35</v>
      </c>
      <c r="P156" s="185" t="s">
        <v>685</v>
      </c>
    </row>
    <row r="157" spans="2:16" hidden="1" x14ac:dyDescent="0.25">
      <c r="B157" s="59">
        <v>45700</v>
      </c>
      <c r="C157" s="8">
        <v>96</v>
      </c>
      <c r="D157" s="9" t="s">
        <v>798</v>
      </c>
      <c r="E157" s="9" t="s">
        <v>799</v>
      </c>
      <c r="F157" s="184">
        <v>10034</v>
      </c>
      <c r="G157" s="180"/>
      <c r="H157" s="180" t="s">
        <v>800</v>
      </c>
      <c r="I157" s="180" t="s">
        <v>801</v>
      </c>
      <c r="J157" s="14" t="s">
        <v>802</v>
      </c>
      <c r="K157" s="14"/>
      <c r="L157" s="15" t="s">
        <v>34</v>
      </c>
      <c r="M157" s="14" t="s">
        <v>21</v>
      </c>
      <c r="N157" s="17" t="s">
        <v>21</v>
      </c>
      <c r="O157" s="26" t="s">
        <v>40</v>
      </c>
      <c r="P157" s="185" t="s">
        <v>685</v>
      </c>
    </row>
    <row r="158" spans="2:16" hidden="1" x14ac:dyDescent="0.25">
      <c r="B158" s="59">
        <v>45700</v>
      </c>
      <c r="C158" s="8">
        <v>97</v>
      </c>
      <c r="D158" s="9" t="s">
        <v>317</v>
      </c>
      <c r="E158" s="9" t="s">
        <v>803</v>
      </c>
      <c r="F158" s="184">
        <v>6000</v>
      </c>
      <c r="G158" s="180"/>
      <c r="H158" s="180"/>
      <c r="I158" s="180" t="s">
        <v>804</v>
      </c>
      <c r="J158" s="14" t="s">
        <v>802</v>
      </c>
      <c r="K158" s="14"/>
      <c r="L158" s="15" t="s">
        <v>34</v>
      </c>
      <c r="M158" s="14" t="s">
        <v>21</v>
      </c>
      <c r="N158" s="17" t="s">
        <v>21</v>
      </c>
      <c r="O158" s="26" t="s">
        <v>40</v>
      </c>
      <c r="P158" s="185" t="s">
        <v>685</v>
      </c>
    </row>
    <row r="159" spans="2:16" hidden="1" x14ac:dyDescent="0.25">
      <c r="B159" s="59">
        <v>45700</v>
      </c>
      <c r="C159" s="8">
        <v>98</v>
      </c>
      <c r="D159" s="9" t="s">
        <v>358</v>
      </c>
      <c r="E159" s="9" t="s">
        <v>805</v>
      </c>
      <c r="F159" s="184">
        <v>30288.6</v>
      </c>
      <c r="G159" s="180"/>
      <c r="H159" s="180"/>
      <c r="I159" s="180"/>
      <c r="J159" s="14">
        <v>1963</v>
      </c>
      <c r="K159" s="14" t="s">
        <v>806</v>
      </c>
      <c r="L159" s="15" t="s">
        <v>19</v>
      </c>
      <c r="M159" s="14" t="s">
        <v>20</v>
      </c>
      <c r="N159" s="17" t="s">
        <v>21</v>
      </c>
      <c r="O159" s="26">
        <v>45716</v>
      </c>
      <c r="P159" s="185"/>
    </row>
    <row r="160" spans="2:16" hidden="1" x14ac:dyDescent="0.25">
      <c r="B160" s="59">
        <v>45700</v>
      </c>
      <c r="C160" s="8">
        <v>99</v>
      </c>
      <c r="D160" s="9" t="s">
        <v>740</v>
      </c>
      <c r="E160" s="9" t="s">
        <v>807</v>
      </c>
      <c r="F160" s="184">
        <v>3412.54</v>
      </c>
      <c r="G160" s="180"/>
      <c r="H160" s="180"/>
      <c r="I160" s="180" t="s">
        <v>808</v>
      </c>
      <c r="J160" s="14" t="s">
        <v>809</v>
      </c>
      <c r="K160" s="14" t="s">
        <v>810</v>
      </c>
      <c r="L160" s="15" t="s">
        <v>19</v>
      </c>
      <c r="M160" s="14" t="s">
        <v>20</v>
      </c>
      <c r="N160" s="17" t="s">
        <v>21</v>
      </c>
      <c r="O160" s="26">
        <v>45718</v>
      </c>
      <c r="P160" s="185" t="s">
        <v>685</v>
      </c>
    </row>
    <row r="161" spans="2:16" hidden="1" x14ac:dyDescent="0.25">
      <c r="B161" s="59">
        <v>45700</v>
      </c>
      <c r="C161" s="8">
        <v>99</v>
      </c>
      <c r="D161" s="9" t="s">
        <v>740</v>
      </c>
      <c r="E161" s="9" t="s">
        <v>811</v>
      </c>
      <c r="F161" s="184">
        <v>1400.18</v>
      </c>
      <c r="G161" s="180"/>
      <c r="H161" s="180"/>
      <c r="I161" s="180" t="s">
        <v>812</v>
      </c>
      <c r="J161" s="14" t="s">
        <v>813</v>
      </c>
      <c r="K161" s="14" t="s">
        <v>814</v>
      </c>
      <c r="L161" s="15" t="s">
        <v>19</v>
      </c>
      <c r="M161" s="14" t="s">
        <v>20</v>
      </c>
      <c r="N161" s="17" t="s">
        <v>21</v>
      </c>
      <c r="O161" s="26">
        <v>45718</v>
      </c>
      <c r="P161" s="185" t="s">
        <v>685</v>
      </c>
    </row>
    <row r="162" spans="2:16" hidden="1" x14ac:dyDescent="0.25">
      <c r="B162" s="59">
        <v>45700</v>
      </c>
      <c r="C162" s="8">
        <v>100</v>
      </c>
      <c r="D162" s="9" t="s">
        <v>325</v>
      </c>
      <c r="E162" s="9" t="s">
        <v>815</v>
      </c>
      <c r="F162" s="184">
        <v>5533.58</v>
      </c>
      <c r="G162" s="180"/>
      <c r="H162" s="180"/>
      <c r="I162" s="180" t="s">
        <v>742</v>
      </c>
      <c r="J162" s="14" t="s">
        <v>816</v>
      </c>
      <c r="K162" s="14"/>
      <c r="L162" s="15" t="s">
        <v>19</v>
      </c>
      <c r="M162" s="14" t="s">
        <v>20</v>
      </c>
      <c r="N162" s="17" t="s">
        <v>21</v>
      </c>
      <c r="O162" s="26">
        <v>45716</v>
      </c>
      <c r="P162" s="185" t="s">
        <v>685</v>
      </c>
    </row>
    <row r="163" spans="2:16" hidden="1" x14ac:dyDescent="0.25">
      <c r="B163" s="59">
        <v>45700</v>
      </c>
      <c r="C163" s="8">
        <v>100</v>
      </c>
      <c r="D163" s="9" t="s">
        <v>325</v>
      </c>
      <c r="E163" s="9" t="s">
        <v>817</v>
      </c>
      <c r="F163" s="184">
        <v>9092.68</v>
      </c>
      <c r="G163" s="180"/>
      <c r="H163" s="180"/>
      <c r="I163" s="180" t="s">
        <v>818</v>
      </c>
      <c r="J163" s="14" t="s">
        <v>819</v>
      </c>
      <c r="K163" s="14"/>
      <c r="L163" s="15" t="s">
        <v>19</v>
      </c>
      <c r="M163" s="14" t="s">
        <v>20</v>
      </c>
      <c r="N163" s="17" t="s">
        <v>21</v>
      </c>
      <c r="O163" s="26">
        <v>45716</v>
      </c>
      <c r="P163" s="185" t="s">
        <v>685</v>
      </c>
    </row>
    <row r="164" spans="2:16" hidden="1" x14ac:dyDescent="0.25">
      <c r="B164" s="59">
        <v>45700</v>
      </c>
      <c r="C164" s="8">
        <v>101</v>
      </c>
      <c r="D164" s="9" t="s">
        <v>707</v>
      </c>
      <c r="E164" s="9" t="s">
        <v>820</v>
      </c>
      <c r="F164" s="184">
        <v>48140</v>
      </c>
      <c r="G164" s="180"/>
      <c r="H164" s="180" t="s">
        <v>821</v>
      </c>
      <c r="I164" s="180" t="s">
        <v>822</v>
      </c>
      <c r="J164" s="14" t="s">
        <v>20</v>
      </c>
      <c r="K164" s="14"/>
      <c r="L164" s="15" t="s">
        <v>34</v>
      </c>
      <c r="M164" s="14" t="s">
        <v>21</v>
      </c>
      <c r="N164" s="17" t="s">
        <v>21</v>
      </c>
      <c r="O164" s="26">
        <v>45723</v>
      </c>
      <c r="P164" s="185" t="s">
        <v>686</v>
      </c>
    </row>
    <row r="165" spans="2:16" hidden="1" x14ac:dyDescent="0.25">
      <c r="B165" s="59">
        <v>45700</v>
      </c>
      <c r="C165" s="8">
        <v>102</v>
      </c>
      <c r="D165" s="9" t="s">
        <v>707</v>
      </c>
      <c r="E165" s="9" t="s">
        <v>823</v>
      </c>
      <c r="F165" s="184">
        <v>22040</v>
      </c>
      <c r="G165" s="180"/>
      <c r="H165" s="180" t="s">
        <v>824</v>
      </c>
      <c r="I165" s="180" t="s">
        <v>825</v>
      </c>
      <c r="J165" s="14" t="s">
        <v>826</v>
      </c>
      <c r="K165" s="14" t="s">
        <v>827</v>
      </c>
      <c r="L165" s="15" t="s">
        <v>19</v>
      </c>
      <c r="M165" s="14" t="s">
        <v>20</v>
      </c>
      <c r="N165" s="17" t="s">
        <v>21</v>
      </c>
      <c r="O165" s="26">
        <v>45730</v>
      </c>
      <c r="P165" s="185" t="s">
        <v>686</v>
      </c>
    </row>
    <row r="166" spans="2:16" x14ac:dyDescent="0.25">
      <c r="B166" s="59">
        <v>45700</v>
      </c>
      <c r="C166" s="8">
        <v>103</v>
      </c>
      <c r="D166" s="9" t="s">
        <v>538</v>
      </c>
      <c r="E166" s="9" t="s">
        <v>828</v>
      </c>
      <c r="F166" s="184">
        <v>15189.87</v>
      </c>
      <c r="G166" s="180"/>
      <c r="H166" s="180"/>
      <c r="I166" s="180"/>
      <c r="J166" s="14" t="s">
        <v>829</v>
      </c>
      <c r="K166" s="14"/>
      <c r="L166" s="15" t="s">
        <v>34</v>
      </c>
      <c r="M166" s="14" t="s">
        <v>21</v>
      </c>
      <c r="N166" s="17">
        <v>45705</v>
      </c>
      <c r="O166" s="26" t="s">
        <v>35</v>
      </c>
      <c r="P166" s="185"/>
    </row>
    <row r="167" spans="2:16" x14ac:dyDescent="0.25">
      <c r="B167" s="59">
        <v>45701</v>
      </c>
      <c r="C167" s="8">
        <v>104</v>
      </c>
      <c r="D167" s="9" t="s">
        <v>364</v>
      </c>
      <c r="E167" s="9" t="s">
        <v>830</v>
      </c>
      <c r="F167" s="184">
        <v>7470.18</v>
      </c>
      <c r="G167" s="180"/>
      <c r="H167" s="180"/>
      <c r="I167" s="180"/>
      <c r="J167" s="14" t="s">
        <v>831</v>
      </c>
      <c r="K167" s="14" t="s">
        <v>832</v>
      </c>
      <c r="L167" s="15" t="s">
        <v>19</v>
      </c>
      <c r="M167" s="14" t="s">
        <v>833</v>
      </c>
      <c r="N167" s="17">
        <v>45705</v>
      </c>
      <c r="O167" s="26">
        <v>45716</v>
      </c>
      <c r="P167" s="185"/>
    </row>
    <row r="168" spans="2:16" hidden="1" x14ac:dyDescent="0.25">
      <c r="B168" s="59">
        <v>45701</v>
      </c>
      <c r="C168" s="8">
        <v>105</v>
      </c>
      <c r="D168" s="9" t="s">
        <v>100</v>
      </c>
      <c r="E168" s="9" t="s">
        <v>834</v>
      </c>
      <c r="F168" s="184">
        <v>11136.55</v>
      </c>
      <c r="G168" s="180"/>
      <c r="H168" s="180"/>
      <c r="I168" s="180" t="s">
        <v>835</v>
      </c>
      <c r="J168" s="14" t="s">
        <v>836</v>
      </c>
      <c r="K168" s="14" t="s">
        <v>837</v>
      </c>
      <c r="L168" s="15" t="s">
        <v>19</v>
      </c>
      <c r="M168" s="14" t="s">
        <v>20</v>
      </c>
      <c r="N168" s="17" t="s">
        <v>21</v>
      </c>
      <c r="O168" s="26">
        <v>45723</v>
      </c>
      <c r="P168" s="185" t="s">
        <v>685</v>
      </c>
    </row>
    <row r="169" spans="2:16" hidden="1" x14ac:dyDescent="0.25">
      <c r="B169" s="59">
        <v>45701</v>
      </c>
      <c r="C169" s="8">
        <v>106</v>
      </c>
      <c r="D169" s="9" t="s">
        <v>384</v>
      </c>
      <c r="E169" s="9" t="s">
        <v>838</v>
      </c>
      <c r="F169" s="184">
        <v>522000</v>
      </c>
      <c r="G169" s="180"/>
      <c r="H169" s="180"/>
      <c r="I169" s="180"/>
      <c r="J169" s="14" t="s">
        <v>839</v>
      </c>
      <c r="K169" s="14" t="s">
        <v>840</v>
      </c>
      <c r="L169" s="15" t="s">
        <v>34</v>
      </c>
      <c r="M169" s="14" t="s">
        <v>21</v>
      </c>
      <c r="N169" s="17" t="s">
        <v>21</v>
      </c>
      <c r="O169" s="26">
        <v>45716</v>
      </c>
      <c r="P169" s="185"/>
    </row>
    <row r="170" spans="2:16" hidden="1" x14ac:dyDescent="0.25">
      <c r="B170" s="59">
        <v>45701</v>
      </c>
      <c r="C170" s="8">
        <v>107</v>
      </c>
      <c r="D170" s="9" t="s">
        <v>60</v>
      </c>
      <c r="E170" s="9" t="s">
        <v>841</v>
      </c>
      <c r="F170" s="184">
        <v>363053.72</v>
      </c>
      <c r="G170" s="180"/>
      <c r="H170" s="180"/>
      <c r="I170" s="180"/>
      <c r="J170" s="14" t="s">
        <v>842</v>
      </c>
      <c r="K170" s="14"/>
      <c r="L170" s="15" t="s">
        <v>19</v>
      </c>
      <c r="M170" s="14" t="s">
        <v>20</v>
      </c>
      <c r="N170" s="17" t="s">
        <v>21</v>
      </c>
      <c r="O170" s="26" t="s">
        <v>35</v>
      </c>
      <c r="P170" s="185"/>
    </row>
    <row r="171" spans="2:16" x14ac:dyDescent="0.25">
      <c r="B171" s="59">
        <v>45701</v>
      </c>
      <c r="C171" s="8">
        <v>108</v>
      </c>
      <c r="D171" s="9" t="s">
        <v>843</v>
      </c>
      <c r="E171" s="9" t="s">
        <v>844</v>
      </c>
      <c r="F171" s="184">
        <v>13873</v>
      </c>
      <c r="G171" s="180"/>
      <c r="H171" s="180" t="s">
        <v>845</v>
      </c>
      <c r="I171" s="180" t="s">
        <v>846</v>
      </c>
      <c r="J171" s="14" t="s">
        <v>847</v>
      </c>
      <c r="K171" s="14" t="s">
        <v>848</v>
      </c>
      <c r="L171" s="15" t="s">
        <v>34</v>
      </c>
      <c r="M171" s="14" t="s">
        <v>21</v>
      </c>
      <c r="N171" s="17">
        <v>45705</v>
      </c>
      <c r="O171" s="26" t="s">
        <v>35</v>
      </c>
      <c r="P171" s="185" t="s">
        <v>684</v>
      </c>
    </row>
    <row r="172" spans="2:16" x14ac:dyDescent="0.25">
      <c r="B172" s="59">
        <v>45702</v>
      </c>
      <c r="C172" s="8">
        <v>109</v>
      </c>
      <c r="D172" s="9" t="s">
        <v>529</v>
      </c>
      <c r="E172" s="9" t="s">
        <v>849</v>
      </c>
      <c r="F172" s="184">
        <v>2436</v>
      </c>
      <c r="G172" s="180"/>
      <c r="H172" s="180" t="s">
        <v>850</v>
      </c>
      <c r="I172" s="180" t="s">
        <v>851</v>
      </c>
      <c r="J172" s="14" t="s">
        <v>852</v>
      </c>
      <c r="K172" s="114" t="s">
        <v>853</v>
      </c>
      <c r="L172" s="15" t="s">
        <v>34</v>
      </c>
      <c r="M172" s="14" t="s">
        <v>21</v>
      </c>
      <c r="N172" s="17">
        <v>45705</v>
      </c>
      <c r="O172" s="26" t="s">
        <v>35</v>
      </c>
      <c r="P172" s="185" t="s">
        <v>689</v>
      </c>
    </row>
    <row r="173" spans="2:16" x14ac:dyDescent="0.25">
      <c r="B173" s="59">
        <v>45708</v>
      </c>
      <c r="C173" s="8">
        <v>110</v>
      </c>
      <c r="D173" s="9" t="s">
        <v>498</v>
      </c>
      <c r="E173" s="9" t="s">
        <v>854</v>
      </c>
      <c r="F173" s="184">
        <v>1534</v>
      </c>
      <c r="G173" s="180"/>
      <c r="H173" s="180"/>
      <c r="I173" s="180"/>
      <c r="J173" s="14" t="s">
        <v>855</v>
      </c>
      <c r="K173" s="14"/>
      <c r="L173" s="15" t="s">
        <v>19</v>
      </c>
      <c r="M173" s="14" t="s">
        <v>856</v>
      </c>
      <c r="N173" s="17">
        <v>45712</v>
      </c>
      <c r="O173" s="26">
        <v>45711</v>
      </c>
      <c r="P173" s="185"/>
    </row>
    <row r="174" spans="2:16" hidden="1" x14ac:dyDescent="0.25">
      <c r="B174" s="59">
        <v>45708</v>
      </c>
      <c r="C174" s="8">
        <v>111</v>
      </c>
      <c r="D174" s="9" t="s">
        <v>237</v>
      </c>
      <c r="E174" s="9" t="s">
        <v>857</v>
      </c>
      <c r="F174" s="184">
        <v>6728</v>
      </c>
      <c r="G174" s="180"/>
      <c r="H174" s="180"/>
      <c r="I174" s="180" t="s">
        <v>858</v>
      </c>
      <c r="J174" s="14" t="s">
        <v>859</v>
      </c>
      <c r="K174" s="14" t="s">
        <v>860</v>
      </c>
      <c r="L174" s="15" t="s">
        <v>19</v>
      </c>
      <c r="M174" s="14" t="s">
        <v>20</v>
      </c>
      <c r="N174" s="17" t="s">
        <v>21</v>
      </c>
      <c r="O174" s="26">
        <v>45722</v>
      </c>
      <c r="P174" s="185" t="s">
        <v>689</v>
      </c>
    </row>
    <row r="175" spans="2:16" hidden="1" x14ac:dyDescent="0.25">
      <c r="B175" s="59">
        <v>45708</v>
      </c>
      <c r="C175" s="8">
        <v>112</v>
      </c>
      <c r="D175" s="9" t="s">
        <v>861</v>
      </c>
      <c r="E175" s="9" t="s">
        <v>862</v>
      </c>
      <c r="F175" s="184">
        <v>201004.79999999999</v>
      </c>
      <c r="G175" s="180"/>
      <c r="H175" s="180"/>
      <c r="I175" s="180" t="s">
        <v>863</v>
      </c>
      <c r="J175" s="14" t="s">
        <v>20</v>
      </c>
      <c r="K175" s="14"/>
      <c r="L175" s="15" t="s">
        <v>34</v>
      </c>
      <c r="M175" s="14" t="s">
        <v>21</v>
      </c>
      <c r="N175" s="17" t="s">
        <v>21</v>
      </c>
      <c r="O175" s="26">
        <v>45752</v>
      </c>
      <c r="P175" s="185" t="s">
        <v>681</v>
      </c>
    </row>
    <row r="176" spans="2:16" x14ac:dyDescent="0.25">
      <c r="B176" s="59">
        <v>45709</v>
      </c>
      <c r="C176" s="8">
        <v>113</v>
      </c>
      <c r="D176" s="9" t="s">
        <v>748</v>
      </c>
      <c r="E176" s="9" t="s">
        <v>864</v>
      </c>
      <c r="F176" s="184">
        <v>1740</v>
      </c>
      <c r="G176" s="180"/>
      <c r="H176" s="180"/>
      <c r="I176" s="180"/>
      <c r="J176" s="14" t="s">
        <v>865</v>
      </c>
      <c r="K176" s="14" t="s">
        <v>866</v>
      </c>
      <c r="L176" s="15" t="s">
        <v>34</v>
      </c>
      <c r="M176" s="14" t="s">
        <v>21</v>
      </c>
      <c r="N176" s="17">
        <v>45712</v>
      </c>
      <c r="O176" s="26" t="s">
        <v>35</v>
      </c>
      <c r="P176" s="185" t="s">
        <v>685</v>
      </c>
    </row>
    <row r="177" spans="2:18" hidden="1" x14ac:dyDescent="0.25">
      <c r="B177" s="59">
        <v>45709</v>
      </c>
      <c r="C177" s="8">
        <v>114</v>
      </c>
      <c r="D177" s="9" t="s">
        <v>867</v>
      </c>
      <c r="E177" s="9" t="s">
        <v>868</v>
      </c>
      <c r="F177" s="184">
        <v>74699.81</v>
      </c>
      <c r="G177" s="180"/>
      <c r="H177" s="180"/>
      <c r="I177" s="180"/>
      <c r="J177" s="14" t="s">
        <v>869</v>
      </c>
      <c r="K177" s="14"/>
      <c r="L177" s="15" t="s">
        <v>19</v>
      </c>
      <c r="M177" s="14" t="s">
        <v>20</v>
      </c>
      <c r="N177" s="17" t="s">
        <v>21</v>
      </c>
      <c r="O177" s="26">
        <v>45737</v>
      </c>
      <c r="P177" s="185" t="s">
        <v>685</v>
      </c>
    </row>
    <row r="178" spans="2:18" x14ac:dyDescent="0.25">
      <c r="B178" s="59">
        <v>45709</v>
      </c>
      <c r="C178" s="8">
        <v>115</v>
      </c>
      <c r="D178" s="9" t="s">
        <v>565</v>
      </c>
      <c r="E178" s="9" t="s">
        <v>870</v>
      </c>
      <c r="F178" s="184">
        <v>35181</v>
      </c>
      <c r="G178" s="180"/>
      <c r="H178" s="180"/>
      <c r="I178" s="180"/>
      <c r="J178" s="14" t="s">
        <v>411</v>
      </c>
      <c r="K178" s="14"/>
      <c r="L178" s="15" t="s">
        <v>411</v>
      </c>
      <c r="M178" s="14" t="s">
        <v>411</v>
      </c>
      <c r="N178" s="17">
        <v>45712</v>
      </c>
      <c r="O178" s="26">
        <v>45718</v>
      </c>
      <c r="P178" s="185"/>
    </row>
    <row r="179" spans="2:18" x14ac:dyDescent="0.25">
      <c r="F179" s="75"/>
      <c r="G179" s="75"/>
      <c r="O179" s="45"/>
      <c r="P179" s="45"/>
    </row>
    <row r="180" spans="2:18" x14ac:dyDescent="0.25">
      <c r="E180" s="1" t="s">
        <v>519</v>
      </c>
      <c r="F180" s="100"/>
    </row>
    <row r="181" spans="2:18" ht="15.75" hidden="1" x14ac:dyDescent="0.25">
      <c r="B181" s="307" t="s">
        <v>671</v>
      </c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</row>
    <row r="182" spans="2:18" hidden="1" x14ac:dyDescent="0.25">
      <c r="B182" s="76" t="s">
        <v>672</v>
      </c>
      <c r="C182" s="76" t="s">
        <v>3</v>
      </c>
      <c r="D182" s="76" t="s">
        <v>4</v>
      </c>
      <c r="E182" s="76" t="s">
        <v>5</v>
      </c>
      <c r="F182" s="76" t="s">
        <v>673</v>
      </c>
      <c r="G182" s="76"/>
      <c r="H182" s="76" t="s">
        <v>676</v>
      </c>
      <c r="I182" s="76" t="s">
        <v>8</v>
      </c>
      <c r="J182" s="76" t="s">
        <v>9</v>
      </c>
      <c r="K182" s="76"/>
      <c r="L182" s="76" t="s">
        <v>11</v>
      </c>
      <c r="M182" s="76" t="s">
        <v>12</v>
      </c>
      <c r="N182" s="76" t="s">
        <v>13</v>
      </c>
      <c r="O182" s="76" t="s">
        <v>674</v>
      </c>
    </row>
    <row r="183" spans="2:18" hidden="1" x14ac:dyDescent="0.25">
      <c r="B183" s="59">
        <v>45678</v>
      </c>
      <c r="C183" s="8">
        <v>45</v>
      </c>
      <c r="D183" s="31" t="s">
        <v>364</v>
      </c>
      <c r="E183" s="28" t="s">
        <v>571</v>
      </c>
      <c r="F183" s="42">
        <v>6105.02</v>
      </c>
      <c r="G183" s="28"/>
      <c r="H183" s="28"/>
      <c r="I183" s="74"/>
      <c r="J183" s="14" t="s">
        <v>572</v>
      </c>
      <c r="K183" s="14" t="s">
        <v>573</v>
      </c>
      <c r="L183" s="15" t="s">
        <v>19</v>
      </c>
      <c r="M183" s="14" t="s">
        <v>871</v>
      </c>
      <c r="N183" s="17">
        <v>45679</v>
      </c>
      <c r="O183" s="26">
        <v>45688</v>
      </c>
      <c r="P183" s="3"/>
    </row>
    <row r="184" spans="2:18" hidden="1" x14ac:dyDescent="0.25">
      <c r="B184" s="86">
        <v>45643</v>
      </c>
      <c r="C184" s="8">
        <v>814</v>
      </c>
      <c r="D184" s="31" t="s">
        <v>314</v>
      </c>
      <c r="E184" s="28" t="s">
        <v>315</v>
      </c>
      <c r="F184" s="42">
        <v>3016</v>
      </c>
      <c r="G184" s="28"/>
      <c r="H184" s="28" t="s">
        <v>692</v>
      </c>
      <c r="I184" s="74" t="s">
        <v>316</v>
      </c>
      <c r="J184" s="14" t="s">
        <v>872</v>
      </c>
      <c r="K184" s="14"/>
      <c r="L184" s="15" t="s">
        <v>34</v>
      </c>
      <c r="M184" s="14" t="s">
        <v>21</v>
      </c>
      <c r="N184" s="17" t="s">
        <v>21</v>
      </c>
      <c r="O184" s="26" t="s">
        <v>35</v>
      </c>
      <c r="P184" s="49" t="s">
        <v>685</v>
      </c>
    </row>
    <row r="185" spans="2:18" hidden="1" x14ac:dyDescent="0.25">
      <c r="B185" s="117"/>
      <c r="C185" s="118"/>
      <c r="F185" s="115"/>
      <c r="I185" s="116"/>
      <c r="J185" s="119"/>
      <c r="K185" s="119"/>
      <c r="L185" s="120"/>
      <c r="M185" s="119"/>
      <c r="N185" s="121"/>
      <c r="O185" s="122"/>
      <c r="P185" s="3"/>
    </row>
    <row r="186" spans="2:18" hidden="1" x14ac:dyDescent="0.25">
      <c r="B186" s="90">
        <v>45702</v>
      </c>
      <c r="C186" s="77"/>
      <c r="D186" s="77"/>
      <c r="E186" s="77"/>
      <c r="F186" s="101"/>
      <c r="G186" s="77"/>
      <c r="H186" s="77"/>
      <c r="I186" s="77"/>
      <c r="J186" s="77"/>
      <c r="K186" s="77"/>
      <c r="L186" s="77"/>
      <c r="M186" s="77"/>
      <c r="N186" s="77"/>
      <c r="O186" s="77"/>
    </row>
    <row r="187" spans="2:18" s="2" customFormat="1" hidden="1" x14ac:dyDescent="0.25">
      <c r="B187" s="91">
        <v>20</v>
      </c>
      <c r="C187" s="88"/>
      <c r="D187" s="1"/>
      <c r="E187" s="78"/>
      <c r="F187" s="100"/>
      <c r="G187" s="79"/>
      <c r="H187" s="1"/>
      <c r="I187" s="1"/>
      <c r="M187" s="1"/>
      <c r="N187" s="3"/>
      <c r="P187" s="1"/>
      <c r="Q187" s="1"/>
      <c r="R187" s="1"/>
    </row>
    <row r="188" spans="2:18" s="2" customFormat="1" hidden="1" x14ac:dyDescent="0.25">
      <c r="B188" s="92">
        <f>B186+B187</f>
        <v>45722</v>
      </c>
      <c r="C188" s="1"/>
      <c r="D188" s="1"/>
      <c r="E188" s="1"/>
      <c r="F188" s="102"/>
      <c r="G188" s="80"/>
      <c r="H188" s="1"/>
      <c r="I188" s="1"/>
      <c r="M188" s="1"/>
      <c r="N188" s="3"/>
      <c r="P188" s="1"/>
      <c r="Q188" s="1"/>
      <c r="R188" s="1"/>
    </row>
    <row r="189" spans="2:18" s="2" customFormat="1" hidden="1" x14ac:dyDescent="0.25">
      <c r="B189" s="91"/>
      <c r="C189" s="1"/>
      <c r="D189" s="1"/>
      <c r="E189" s="1"/>
      <c r="F189" s="80"/>
      <c r="G189" s="80"/>
      <c r="H189" s="1"/>
      <c r="I189" s="1"/>
      <c r="M189" s="1"/>
      <c r="N189" s="81"/>
      <c r="P189" s="1"/>
      <c r="Q189" s="1"/>
      <c r="R189" s="1"/>
    </row>
    <row r="190" spans="2:18" s="2" customFormat="1" x14ac:dyDescent="0.25">
      <c r="B190" s="91"/>
      <c r="C190" s="1"/>
      <c r="D190" s="1"/>
      <c r="E190" s="1"/>
      <c r="F190" s="80"/>
      <c r="G190" s="80"/>
      <c r="H190" s="1"/>
      <c r="I190" s="1"/>
      <c r="M190" s="1"/>
      <c r="N190" s="3"/>
      <c r="P190" s="1"/>
      <c r="Q190" s="1"/>
      <c r="R190" s="1"/>
    </row>
    <row r="191" spans="2:18" s="2" customFormat="1" x14ac:dyDescent="0.25">
      <c r="B191" s="1"/>
      <c r="C191" s="1"/>
      <c r="D191" s="1"/>
      <c r="E191" s="1"/>
      <c r="F191" s="80"/>
      <c r="G191" s="80"/>
      <c r="H191" s="1"/>
      <c r="I191" s="1"/>
      <c r="M191" s="1"/>
      <c r="N191" s="3"/>
      <c r="P191" s="1"/>
      <c r="Q191" s="1"/>
      <c r="R191" s="1"/>
    </row>
    <row r="196" spans="1:18" x14ac:dyDescent="0.25">
      <c r="E196" s="1" t="s">
        <v>519</v>
      </c>
    </row>
    <row r="198" spans="1:18" s="3" customForma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/>
      <c r="O198" s="2"/>
      <c r="P198" s="1"/>
      <c r="Q198" s="1"/>
      <c r="R198" s="1"/>
    </row>
  </sheetData>
  <autoFilter ref="B8:P178" xr:uid="{2CC7390A-7A59-4B4D-A0C9-AAE22A803C18}">
    <filterColumn colId="12">
      <filters>
        <dateGroupItem year="2025" month="2" dateTimeGrouping="month"/>
      </filters>
    </filterColumn>
  </autoFilter>
  <mergeCells count="3">
    <mergeCell ref="B3:P5"/>
    <mergeCell ref="B7:P7"/>
    <mergeCell ref="B181:O181"/>
  </mergeCells>
  <conditionalFormatting sqref="F14">
    <cfRule type="duplicateValues" dxfId="405" priority="151"/>
  </conditionalFormatting>
  <conditionalFormatting sqref="F15">
    <cfRule type="duplicateValues" dxfId="404" priority="142"/>
  </conditionalFormatting>
  <conditionalFormatting sqref="F16">
    <cfRule type="duplicateValues" dxfId="403" priority="150"/>
  </conditionalFormatting>
  <conditionalFormatting sqref="F18">
    <cfRule type="duplicateValues" dxfId="402" priority="130"/>
  </conditionalFormatting>
  <conditionalFormatting sqref="F19">
    <cfRule type="duplicateValues" dxfId="401" priority="127"/>
  </conditionalFormatting>
  <conditionalFormatting sqref="F31:F32">
    <cfRule type="duplicateValues" dxfId="400" priority="116"/>
  </conditionalFormatting>
  <conditionalFormatting sqref="G50">
    <cfRule type="duplicateValues" dxfId="399" priority="92"/>
  </conditionalFormatting>
  <conditionalFormatting sqref="G68:G70">
    <cfRule type="duplicateValues" dxfId="398" priority="1399"/>
  </conditionalFormatting>
  <conditionalFormatting sqref="H15">
    <cfRule type="duplicateValues" dxfId="397" priority="141"/>
    <cfRule type="duplicateValues" dxfId="396" priority="140"/>
  </conditionalFormatting>
  <conditionalFormatting sqref="H68:H70">
    <cfRule type="duplicateValues" dxfId="395" priority="1404"/>
    <cfRule type="containsText" dxfId="394" priority="1403" operator="containsText" text="PENDIENTE">
      <formula>NOT(ISERROR(SEARCH("PENDIENTE",H68)))</formula>
    </cfRule>
    <cfRule type="containsText" dxfId="393" priority="1402" operator="containsText" text="PENDIENTE">
      <formula>NOT(ISERROR(SEARCH("PENDIENTE",H68)))</formula>
    </cfRule>
    <cfRule type="containsText" dxfId="392" priority="1401" operator="containsText" text="PENDIENTE">
      <formula>NOT(ISERROR(SEARCH("PENDIENTE",H68)))</formula>
    </cfRule>
  </conditionalFormatting>
  <conditionalFormatting sqref="H10:I13">
    <cfRule type="duplicateValues" dxfId="391" priority="154"/>
  </conditionalFormatting>
  <conditionalFormatting sqref="H50:I50">
    <cfRule type="containsText" dxfId="390" priority="90" operator="containsText" text="PENDIENTE">
      <formula>NOT(ISERROR(SEARCH("PENDIENTE",H50)))</formula>
    </cfRule>
    <cfRule type="containsText" dxfId="389" priority="91" operator="containsText" text="PENDIENTE">
      <formula>NOT(ISERROR(SEARCH("PENDIENTE",H50)))</formula>
    </cfRule>
    <cfRule type="duplicateValues" dxfId="388" priority="93"/>
    <cfRule type="containsText" dxfId="387" priority="89" operator="containsText" text="PENDIENTE">
      <formula>NOT(ISERROR(SEARCH("PENDIENTE",H50)))</formula>
    </cfRule>
  </conditionalFormatting>
  <conditionalFormatting sqref="I10:I40">
    <cfRule type="duplicateValues" dxfId="386" priority="1180"/>
  </conditionalFormatting>
  <conditionalFormatting sqref="I14">
    <cfRule type="duplicateValues" dxfId="385" priority="153"/>
    <cfRule type="duplicateValues" dxfId="384" priority="152"/>
  </conditionalFormatting>
  <conditionalFormatting sqref="I15">
    <cfRule type="containsText" dxfId="383" priority="139" operator="containsText" text="PENDIENTE">
      <formula>NOT(ISERROR(SEARCH("PENDIENTE",I15)))</formula>
    </cfRule>
    <cfRule type="containsText" dxfId="382" priority="138" operator="containsText" text="PENDIENTE">
      <formula>NOT(ISERROR(SEARCH("PENDIENTE",I15)))</formula>
    </cfRule>
    <cfRule type="containsText" dxfId="381" priority="137" operator="containsText" text="PENDIENTE">
      <formula>NOT(ISERROR(SEARCH("PENDIENTE",I15)))</formula>
    </cfRule>
  </conditionalFormatting>
  <conditionalFormatting sqref="I18">
    <cfRule type="duplicateValues" dxfId="380" priority="131"/>
    <cfRule type="duplicateValues" dxfId="379" priority="132"/>
  </conditionalFormatting>
  <conditionalFormatting sqref="I19">
    <cfRule type="duplicateValues" dxfId="378" priority="129"/>
    <cfRule type="duplicateValues" dxfId="377" priority="128"/>
  </conditionalFormatting>
  <conditionalFormatting sqref="I23:I30">
    <cfRule type="duplicateValues" dxfId="376" priority="171"/>
  </conditionalFormatting>
  <conditionalFormatting sqref="I31 K31:K32">
    <cfRule type="duplicateValues" dxfId="375" priority="115"/>
  </conditionalFormatting>
  <conditionalFormatting sqref="I31:I35">
    <cfRule type="duplicateValues" dxfId="374" priority="161"/>
  </conditionalFormatting>
  <conditionalFormatting sqref="I36:I40">
    <cfRule type="duplicateValues" dxfId="373" priority="113"/>
  </conditionalFormatting>
  <conditionalFormatting sqref="I41">
    <cfRule type="duplicateValues" dxfId="372" priority="108"/>
  </conditionalFormatting>
  <conditionalFormatting sqref="I42:I43">
    <cfRule type="duplicateValues" dxfId="371" priority="105"/>
  </conditionalFormatting>
  <conditionalFormatting sqref="I44">
    <cfRule type="duplicateValues" dxfId="370" priority="104"/>
  </conditionalFormatting>
  <conditionalFormatting sqref="I45:I46">
    <cfRule type="duplicateValues" dxfId="369" priority="148"/>
  </conditionalFormatting>
  <conditionalFormatting sqref="I47:I48">
    <cfRule type="duplicateValues" dxfId="368" priority="97"/>
  </conditionalFormatting>
  <conditionalFormatting sqref="I49">
    <cfRule type="duplicateValues" dxfId="367" priority="94"/>
  </conditionalFormatting>
  <conditionalFormatting sqref="I51">
    <cfRule type="duplicateValues" dxfId="366" priority="86"/>
  </conditionalFormatting>
  <conditionalFormatting sqref="I52">
    <cfRule type="duplicateValues" dxfId="365" priority="83"/>
  </conditionalFormatting>
  <conditionalFormatting sqref="I53:I58">
    <cfRule type="duplicateValues" dxfId="364" priority="1351"/>
  </conditionalFormatting>
  <conditionalFormatting sqref="I59">
    <cfRule type="duplicateValues" dxfId="363" priority="80"/>
  </conditionalFormatting>
  <conditionalFormatting sqref="I60">
    <cfRule type="duplicateValues" dxfId="362" priority="76"/>
  </conditionalFormatting>
  <conditionalFormatting sqref="I61">
    <cfRule type="duplicateValues" dxfId="361" priority="74"/>
  </conditionalFormatting>
  <conditionalFormatting sqref="I62:I66">
    <cfRule type="duplicateValues" dxfId="360" priority="72"/>
  </conditionalFormatting>
  <conditionalFormatting sqref="I67">
    <cfRule type="duplicateValues" dxfId="359" priority="62"/>
  </conditionalFormatting>
  <conditionalFormatting sqref="I68:I70">
    <cfRule type="duplicateValues" dxfId="358" priority="1409"/>
  </conditionalFormatting>
  <conditionalFormatting sqref="I117:I153 K47:K48 I71:I110">
    <cfRule type="duplicateValues" dxfId="357" priority="2226"/>
  </conditionalFormatting>
  <conditionalFormatting sqref="I117:I153">
    <cfRule type="containsText" dxfId="356" priority="31" operator="containsText" text="PENDIENTE">
      <formula>NOT(ISERROR(SEARCH("PENDIENTE",I117)))</formula>
    </cfRule>
    <cfRule type="containsText" dxfId="355" priority="33" operator="containsText" text="PENDIENTE">
      <formula>NOT(ISERROR(SEARCH("PENDIENTE",I117)))</formula>
    </cfRule>
    <cfRule type="containsText" dxfId="354" priority="32" operator="containsText" text="PENDIENTE">
      <formula>NOT(ISERROR(SEARCH("PENDIENTE",I117)))</formula>
    </cfRule>
  </conditionalFormatting>
  <conditionalFormatting sqref="I183 I185">
    <cfRule type="duplicateValues" dxfId="353" priority="42"/>
  </conditionalFormatting>
  <conditionalFormatting sqref="I184">
    <cfRule type="duplicateValues" dxfId="352" priority="24"/>
  </conditionalFormatting>
  <conditionalFormatting sqref="I183:K185">
    <cfRule type="containsText" dxfId="351" priority="10" operator="containsText" text="PENDIENTE">
      <formula>NOT(ISERROR(SEARCH("PENDIENTE",I183)))</formula>
    </cfRule>
    <cfRule type="containsText" dxfId="350" priority="9" operator="containsText" text="PENDIENTE">
      <formula>NOT(ISERROR(SEARCH("PENDIENTE",I183)))</formula>
    </cfRule>
    <cfRule type="containsText" dxfId="349" priority="11" operator="containsText" text="PENDIENTE">
      <formula>NOT(ISERROR(SEARCH("PENDIENTE",I183)))</formula>
    </cfRule>
  </conditionalFormatting>
  <conditionalFormatting sqref="J9:J82 K33:K57 J83:K135 J137:K142 J144:K171 J172 J173:K178 M9:M82 K9:K22 M86:M178">
    <cfRule type="containsText" dxfId="348" priority="112" operator="containsText" text="PENDIENTE">
      <formula>NOT(ISERROR(SEARCH("PENDIENTE",J9)))</formula>
    </cfRule>
  </conditionalFormatting>
  <conditionalFormatting sqref="J137:J142 J9:J135 J144:J178">
    <cfRule type="duplicateValues" dxfId="347" priority="3302"/>
  </conditionalFormatting>
  <conditionalFormatting sqref="J183 J185">
    <cfRule type="duplicateValues" dxfId="346" priority="41"/>
  </conditionalFormatting>
  <conditionalFormatting sqref="J184">
    <cfRule type="duplicateValues" dxfId="345" priority="23"/>
  </conditionalFormatting>
  <conditionalFormatting sqref="J183:K183 J185:K185">
    <cfRule type="duplicateValues" dxfId="344" priority="44"/>
  </conditionalFormatting>
  <conditionalFormatting sqref="J184:K184">
    <cfRule type="duplicateValues" dxfId="343" priority="26"/>
  </conditionalFormatting>
  <conditionalFormatting sqref="K9:K30 M9:M82 M86:M178">
    <cfRule type="containsText" dxfId="342" priority="144" operator="containsText" text="PENDIENTE">
      <formula>NOT(ISERROR(SEARCH("PENDIENTE",K9)))</formula>
    </cfRule>
  </conditionalFormatting>
  <conditionalFormatting sqref="K9:K30 M23">
    <cfRule type="containsText" dxfId="341" priority="117" operator="containsText" text="PENDIENTE">
      <formula>NOT(ISERROR(SEARCH("PENDIENTE",K9)))</formula>
    </cfRule>
  </conditionalFormatting>
  <conditionalFormatting sqref="K10">
    <cfRule type="containsText" dxfId="340" priority="2" operator="containsText" text="PENDIENTE">
      <formula>NOT(ISERROR(SEARCH("PENDIENTE",K10)))</formula>
    </cfRule>
    <cfRule type="duplicateValues" dxfId="339" priority="3"/>
    <cfRule type="duplicateValues" dxfId="338" priority="4"/>
    <cfRule type="containsText" dxfId="337" priority="1" operator="containsText" text="PENDIENTE">
      <formula>NOT(ISERROR(SEARCH("PENDIENTE",K10)))</formula>
    </cfRule>
  </conditionalFormatting>
  <conditionalFormatting sqref="K23:K24">
    <cfRule type="containsText" dxfId="336" priority="145" operator="containsText" text="PENDIENTE">
      <formula>NOT(ISERROR(SEARCH("PENDIENTE",K23)))</formula>
    </cfRule>
  </conditionalFormatting>
  <conditionalFormatting sqref="K23:K30">
    <cfRule type="duplicateValues" dxfId="335" priority="172"/>
  </conditionalFormatting>
  <conditionalFormatting sqref="K25:K30">
    <cfRule type="containsText" dxfId="334" priority="118" operator="containsText" text="PENDIENTE">
      <formula>NOT(ISERROR(SEARCH("PENDIENTE",K25)))</formula>
    </cfRule>
  </conditionalFormatting>
  <conditionalFormatting sqref="K31:K35">
    <cfRule type="duplicateValues" dxfId="333" priority="162"/>
  </conditionalFormatting>
  <conditionalFormatting sqref="K33:K57 J9:J82 J83:K135 J137:K142 J144:K171 J172 J173:K178">
    <cfRule type="containsText" dxfId="332" priority="111" operator="containsText" text="PENDIENTE">
      <formula>NOT(ISERROR(SEARCH("PENDIENTE",J9)))</formula>
    </cfRule>
    <cfRule type="containsText" dxfId="331" priority="110" operator="containsText" text="PENDIENTE">
      <formula>NOT(ISERROR(SEARCH("PENDIENTE",J9)))</formula>
    </cfRule>
  </conditionalFormatting>
  <conditionalFormatting sqref="K36:K40">
    <cfRule type="duplicateValues" dxfId="330" priority="114"/>
  </conditionalFormatting>
  <conditionalFormatting sqref="K41">
    <cfRule type="duplicateValues" dxfId="329" priority="109"/>
  </conditionalFormatting>
  <conditionalFormatting sqref="K42:K43">
    <cfRule type="duplicateValues" dxfId="328" priority="106"/>
  </conditionalFormatting>
  <conditionalFormatting sqref="K44">
    <cfRule type="duplicateValues" dxfId="327" priority="103"/>
  </conditionalFormatting>
  <conditionalFormatting sqref="K45">
    <cfRule type="duplicateValues" dxfId="326" priority="149"/>
  </conditionalFormatting>
  <conditionalFormatting sqref="K46">
    <cfRule type="duplicateValues" dxfId="325" priority="102"/>
  </conditionalFormatting>
  <conditionalFormatting sqref="K49">
    <cfRule type="duplicateValues" dxfId="324" priority="95"/>
  </conditionalFormatting>
  <conditionalFormatting sqref="K50">
    <cfRule type="duplicateValues" dxfId="323" priority="88"/>
  </conditionalFormatting>
  <conditionalFormatting sqref="K51">
    <cfRule type="duplicateValues" dxfId="322" priority="87"/>
  </conditionalFormatting>
  <conditionalFormatting sqref="K52">
    <cfRule type="duplicateValues" dxfId="321" priority="84"/>
  </conditionalFormatting>
  <conditionalFormatting sqref="K53:K58">
    <cfRule type="duplicateValues" dxfId="320" priority="1353"/>
  </conditionalFormatting>
  <conditionalFormatting sqref="K58:K82 I71:I110">
    <cfRule type="containsText" dxfId="319" priority="59" operator="containsText" text="PENDIENTE">
      <formula>NOT(ISERROR(SEARCH("PENDIENTE",I58)))</formula>
    </cfRule>
    <cfRule type="containsText" dxfId="318" priority="58" operator="containsText" text="PENDIENTE">
      <formula>NOT(ISERROR(SEARCH("PENDIENTE",I58)))</formula>
    </cfRule>
    <cfRule type="containsText" dxfId="317" priority="57" operator="containsText" text="PENDIENTE">
      <formula>NOT(ISERROR(SEARCH("PENDIENTE",I58)))</formula>
    </cfRule>
  </conditionalFormatting>
  <conditionalFormatting sqref="K59">
    <cfRule type="duplicateValues" dxfId="316" priority="81"/>
  </conditionalFormatting>
  <conditionalFormatting sqref="K60">
    <cfRule type="duplicateValues" dxfId="315" priority="77"/>
  </conditionalFormatting>
  <conditionalFormatting sqref="K61">
    <cfRule type="duplicateValues" dxfId="314" priority="75"/>
  </conditionalFormatting>
  <conditionalFormatting sqref="K62:K66">
    <cfRule type="duplicateValues" dxfId="313" priority="73"/>
  </conditionalFormatting>
  <conditionalFormatting sqref="K67">
    <cfRule type="duplicateValues" dxfId="312" priority="63"/>
  </conditionalFormatting>
  <conditionalFormatting sqref="K68">
    <cfRule type="duplicateValues" dxfId="311" priority="60"/>
  </conditionalFormatting>
  <conditionalFormatting sqref="K71:K78 J9:J78 J137:K142 J79:K135 J144:K171 J173:K178 J172">
    <cfRule type="duplicateValues" dxfId="310" priority="3307"/>
  </conditionalFormatting>
  <conditionalFormatting sqref="K137:K142 K68:K135 K144:K171 K173:K178">
    <cfRule type="duplicateValues" dxfId="309" priority="3314"/>
  </conditionalFormatting>
  <conditionalFormatting sqref="K183 K185">
    <cfRule type="duplicateValues" dxfId="308" priority="43"/>
  </conditionalFormatting>
  <conditionalFormatting sqref="K184">
    <cfRule type="duplicateValues" dxfId="307" priority="25"/>
  </conditionalFormatting>
  <conditionalFormatting sqref="M17">
    <cfRule type="containsText" dxfId="306" priority="136" operator="containsText" text="PENDIENTE">
      <formula>NOT(ISERROR(SEARCH("PENDIENTE",M17)))</formula>
    </cfRule>
  </conditionalFormatting>
  <conditionalFormatting sqref="M41">
    <cfRule type="containsText" dxfId="305" priority="107" operator="containsText" text="PENDIENTE">
      <formula>NOT(ISERROR(SEARCH("PENDIENTE",M41)))</formula>
    </cfRule>
  </conditionalFormatting>
  <conditionalFormatting sqref="M47">
    <cfRule type="containsText" dxfId="304" priority="96" operator="containsText" text="PENDIENTE">
      <formula>NOT(ISERROR(SEARCH("PENDIENTE",M47)))</formula>
    </cfRule>
  </conditionalFormatting>
  <conditionalFormatting sqref="M183 M185">
    <cfRule type="containsText" dxfId="303" priority="40" operator="containsText" text="PENDIENTE">
      <formula>NOT(ISERROR(SEARCH("PENDIENTE",M183)))</formula>
    </cfRule>
  </conditionalFormatting>
  <conditionalFormatting sqref="M183:M185">
    <cfRule type="containsText" dxfId="302" priority="22" operator="containsText" text="PENDIENTE">
      <formula>NOT(ISERROR(SEARCH("PENDIENTE",M183)))</formula>
    </cfRule>
  </conditionalFormatting>
  <conditionalFormatting sqref="M184">
    <cfRule type="containsText" dxfId="301" priority="21" operator="containsText" text="PENDIENTE">
      <formula>NOT(ISERROR(SEARCH("PENDIENTE",M184)))</formula>
    </cfRule>
  </conditionalFormatting>
  <conditionalFormatting sqref="N9:N178 M83:M85">
    <cfRule type="containsText" dxfId="300" priority="48" operator="containsText" text="SI">
      <formula>NOT(ISERROR(SEARCH("SI",M9)))</formula>
    </cfRule>
    <cfRule type="timePeriod" dxfId="299" priority="45" timePeriod="thisMonth">
      <formula>AND(MONTH(M9)=MONTH(TODAY()),YEAR(M9)=YEAR(TODAY()))</formula>
    </cfRule>
    <cfRule type="timePeriod" dxfId="298" priority="46" timePeriod="lastMonth">
      <formula>AND(MONTH(M9)=MONTH(EDATE(TODAY(),0-1)),YEAR(M9)=YEAR(EDATE(TODAY(),0-1)))</formula>
    </cfRule>
    <cfRule type="timePeriod" dxfId="297" priority="47" timePeriod="last7Days">
      <formula>AND(TODAY()-FLOOR(M9,1)&lt;=6,FLOOR(M9,1)&lt;=TODAY())</formula>
    </cfRule>
  </conditionalFormatting>
  <conditionalFormatting sqref="N183:N185">
    <cfRule type="timePeriod" dxfId="296" priority="5" timePeriod="thisMonth">
      <formula>AND(MONTH(N183)=MONTH(TODAY()),YEAR(N183)=YEAR(TODAY()))</formula>
    </cfRule>
    <cfRule type="containsText" dxfId="295" priority="8" operator="containsText" text="SI">
      <formula>NOT(ISERROR(SEARCH("SI",N183)))</formula>
    </cfRule>
    <cfRule type="timePeriod" dxfId="294" priority="7" timePeriod="last7Days">
      <formula>AND(TODAY()-FLOOR(N183,1)&lt;=6,FLOOR(N183,1)&lt;=TODAY())</formula>
    </cfRule>
    <cfRule type="timePeriod" dxfId="293" priority="6" timePeriod="lastMonth">
      <formula>AND(MONTH(N183)=MONTH(EDATE(TODAY(),0-1)),YEAR(N183)=YEAR(EDATE(TODAY(),0-1)))</formula>
    </cfRule>
  </conditionalFormatting>
  <conditionalFormatting sqref="O9:O178">
    <cfRule type="timePeriod" dxfId="292" priority="65" timePeriod="nextMonth">
      <formula>AND(MONTH(O9)=MONTH(EDATE(TODAY(),0+1)),YEAR(O9)=YEAR(EDATE(TODAY(),0+1)))</formula>
    </cfRule>
    <cfRule type="timePeriod" dxfId="291" priority="66" timePeriod="last7Days">
      <formula>AND(TODAY()-FLOOR(O9,1)&lt;=6,FLOOR(O9,1)&lt;=TODAY())</formula>
    </cfRule>
    <cfRule type="timePeriod" dxfId="290" priority="67" timePeriod="thisMonth">
      <formula>AND(MONTH(O9)=MONTH(TODAY()),YEAR(O9)=YEAR(TODAY()))</formula>
    </cfRule>
  </conditionalFormatting>
  <conditionalFormatting sqref="O183:O185">
    <cfRule type="timePeriod" dxfId="289" priority="13" timePeriod="last7Days">
      <formula>AND(TODAY()-FLOOR(O183,1)&lt;=6,FLOOR(O183,1)&lt;=TODAY())</formula>
    </cfRule>
    <cfRule type="timePeriod" dxfId="288" priority="14" timePeriod="thisMonth">
      <formula>AND(MONTH(O183)=MONTH(TODAY()),YEAR(O183)=YEAR(TODAY()))</formula>
    </cfRule>
    <cfRule type="timePeriod" dxfId="287" priority="12" timePeriod="nextMonth">
      <formula>AND(MONTH(O183)=MONTH(EDATE(TODAY(),0+1)),YEAR(O183)=YEAR(EDATE(TODAY(),0+1)))</formula>
    </cfRule>
  </conditionalFormatting>
  <dataValidations count="1">
    <dataValidation type="list" allowBlank="1" showInputMessage="1" showErrorMessage="1" sqref="L183:L185 L9:L178" xr:uid="{2DB57164-AAAC-426F-83C2-9A2534DF184D}">
      <formula1>"PUE, PPD, NA, ,"</formula1>
    </dataValidation>
  </dataValidations>
  <pageMargins left="0.70866141732283472" right="0.70866141732283472" top="0.74803149606299213" bottom="0.74803149606299213" header="0.31496062992125984" footer="0.31496062992125984"/>
  <pageSetup scale="73" orientation="landscape" r:id="rId1"/>
  <colBreaks count="1" manualBreakCount="1">
    <brk id="16" max="62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1800-65C6-4B36-B749-BA2A0F5A4DAE}">
  <sheetPr filterMode="1">
    <tabColor theme="8" tint="0.39997558519241921"/>
  </sheetPr>
  <dimension ref="A1:Q187"/>
  <sheetViews>
    <sheetView zoomScale="110" zoomScaleNormal="110" workbookViewId="0">
      <pane ySplit="8" topLeftCell="A60" activePane="bottomLeft" state="frozen"/>
      <selection activeCell="A2" sqref="A2"/>
      <selection pane="bottomLeft" activeCell="E60" sqref="E60"/>
    </sheetView>
  </sheetViews>
  <sheetFormatPr baseColWidth="10" defaultColWidth="11.42578125" defaultRowHeight="15" x14ac:dyDescent="0.25"/>
  <cols>
    <col min="1" max="1" width="1.140625" style="1" customWidth="1"/>
    <col min="2" max="2" width="13.42578125" style="1" customWidth="1"/>
    <col min="3" max="3" width="7.7109375" style="1" customWidth="1"/>
    <col min="4" max="4" width="35.42578125" style="1" customWidth="1"/>
    <col min="5" max="5" width="35.140625" style="1" customWidth="1"/>
    <col min="6" max="6" width="18" style="1" customWidth="1"/>
    <col min="7" max="7" width="13.28515625" style="1" customWidth="1"/>
    <col min="8" max="8" width="6.85546875" style="1" hidden="1" customWidth="1"/>
    <col min="9" max="9" width="10.85546875" style="1" customWidth="1"/>
    <col min="10" max="10" width="11.5703125" style="2" customWidth="1"/>
    <col min="11" max="11" width="12.5703125" style="2" customWidth="1"/>
    <col min="12" max="12" width="10.85546875" style="1" customWidth="1"/>
    <col min="13" max="13" width="10.42578125" style="3" customWidth="1"/>
    <col min="14" max="14" width="11.42578125" style="2" customWidth="1"/>
    <col min="15" max="15" width="0" style="1" hidden="1" customWidth="1"/>
    <col min="16" max="16" width="12.85546875" style="1" customWidth="1"/>
    <col min="17" max="16384" width="11.42578125" style="1"/>
  </cols>
  <sheetData>
    <row r="1" spans="2:15" ht="49.5" hidden="1" customHeight="1" x14ac:dyDescent="0.25"/>
    <row r="2" spans="2:15" ht="9" customHeight="1" thickBot="1" x14ac:dyDescent="0.3"/>
    <row r="3" spans="2:15" ht="14.45" customHeight="1" x14ac:dyDescent="0.25">
      <c r="B3" s="309" t="s">
        <v>0</v>
      </c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7"/>
    </row>
    <row r="4" spans="2:15" ht="13.5" customHeight="1" x14ac:dyDescent="0.25">
      <c r="B4" s="310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301"/>
    </row>
    <row r="5" spans="2:15" ht="17.100000000000001" customHeight="1" thickBot="1" x14ac:dyDescent="0.3">
      <c r="B5" s="311"/>
      <c r="C5" s="293"/>
      <c r="D5" s="293"/>
      <c r="E5" s="293"/>
      <c r="F5" s="293"/>
      <c r="G5" s="293"/>
      <c r="H5" s="293"/>
      <c r="I5" s="293"/>
      <c r="J5" s="293"/>
      <c r="K5" s="293"/>
      <c r="L5" s="293"/>
      <c r="M5" s="293"/>
      <c r="N5" s="293"/>
      <c r="O5" s="305"/>
    </row>
    <row r="6" spans="2:15" ht="12.95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5" ht="15.75" x14ac:dyDescent="0.25">
      <c r="B7" s="306" t="s">
        <v>873</v>
      </c>
      <c r="C7" s="289"/>
      <c r="D7" s="289"/>
      <c r="E7" s="289"/>
      <c r="F7" s="289"/>
      <c r="G7" s="289"/>
      <c r="H7" s="289"/>
      <c r="I7" s="289"/>
      <c r="J7" s="289"/>
      <c r="K7" s="289"/>
      <c r="L7" s="289"/>
      <c r="M7" s="289"/>
      <c r="N7" s="289"/>
      <c r="O7" s="289"/>
    </row>
    <row r="8" spans="2:15" ht="27.6" customHeight="1" x14ac:dyDescent="0.25">
      <c r="B8" s="5" t="s">
        <v>2</v>
      </c>
      <c r="C8" s="131" t="s">
        <v>3</v>
      </c>
      <c r="D8" s="93" t="s">
        <v>4</v>
      </c>
      <c r="E8" s="93" t="s">
        <v>5</v>
      </c>
      <c r="F8" s="93" t="s">
        <v>6</v>
      </c>
      <c r="G8" s="94" t="s">
        <v>7</v>
      </c>
      <c r="H8" s="93" t="s">
        <v>676</v>
      </c>
      <c r="I8" s="93" t="s">
        <v>8</v>
      </c>
      <c r="J8" s="93" t="s">
        <v>9</v>
      </c>
      <c r="K8" s="93" t="s">
        <v>11</v>
      </c>
      <c r="L8" s="95" t="s">
        <v>12</v>
      </c>
      <c r="M8" s="96" t="s">
        <v>13</v>
      </c>
      <c r="N8" s="93" t="s">
        <v>14</v>
      </c>
      <c r="O8" s="7" t="s">
        <v>677</v>
      </c>
    </row>
    <row r="9" spans="2:15" ht="14.45" hidden="1" customHeight="1" x14ac:dyDescent="0.25">
      <c r="B9" s="86">
        <v>45492</v>
      </c>
      <c r="C9" s="8">
        <v>477</v>
      </c>
      <c r="D9" s="9" t="s">
        <v>15</v>
      </c>
      <c r="E9" s="9" t="s">
        <v>16</v>
      </c>
      <c r="F9" s="10">
        <v>130152</v>
      </c>
      <c r="G9" s="11"/>
      <c r="H9" s="12" t="s">
        <v>678</v>
      </c>
      <c r="I9" s="13" t="s">
        <v>17</v>
      </c>
      <c r="J9" s="38" t="s">
        <v>18</v>
      </c>
      <c r="K9" s="15" t="s">
        <v>19</v>
      </c>
      <c r="L9" s="16" t="s">
        <v>20</v>
      </c>
      <c r="M9" s="17">
        <v>45757</v>
      </c>
      <c r="N9" s="82">
        <v>45508</v>
      </c>
      <c r="O9" s="85"/>
    </row>
    <row r="10" spans="2:15" ht="14.45" hidden="1" customHeight="1" x14ac:dyDescent="0.25">
      <c r="B10" s="86">
        <v>45537</v>
      </c>
      <c r="C10" s="18">
        <v>558</v>
      </c>
      <c r="D10" s="9" t="s">
        <v>22</v>
      </c>
      <c r="E10" s="19" t="s">
        <v>23</v>
      </c>
      <c r="F10" s="10">
        <v>0</v>
      </c>
      <c r="G10" s="127">
        <v>28965.78</v>
      </c>
      <c r="H10" s="21"/>
      <c r="I10" s="22" t="s">
        <v>24</v>
      </c>
      <c r="J10" s="38">
        <v>211</v>
      </c>
      <c r="K10" s="15" t="s">
        <v>19</v>
      </c>
      <c r="L10" s="16" t="s">
        <v>20</v>
      </c>
      <c r="M10" s="17" t="s">
        <v>21</v>
      </c>
      <c r="N10" s="82">
        <v>45537</v>
      </c>
      <c r="O10" s="85"/>
    </row>
    <row r="11" spans="2:15" ht="14.45" hidden="1" customHeight="1" x14ac:dyDescent="0.25">
      <c r="B11" s="86">
        <v>45552</v>
      </c>
      <c r="C11" s="18">
        <v>583</v>
      </c>
      <c r="D11" s="9" t="s">
        <v>22</v>
      </c>
      <c r="E11" s="19" t="s">
        <v>26</v>
      </c>
      <c r="F11" s="10">
        <v>51295.64</v>
      </c>
      <c r="G11" s="11"/>
      <c r="H11" s="21"/>
      <c r="I11" s="22" t="s">
        <v>27</v>
      </c>
      <c r="J11" s="38">
        <v>236</v>
      </c>
      <c r="K11" s="15" t="s">
        <v>19</v>
      </c>
      <c r="L11" s="16" t="s">
        <v>20</v>
      </c>
      <c r="M11" s="17" t="s">
        <v>21</v>
      </c>
      <c r="N11" s="82">
        <v>45568</v>
      </c>
      <c r="O11" s="85"/>
    </row>
    <row r="12" spans="2:15" ht="14.45" hidden="1" customHeight="1" x14ac:dyDescent="0.25">
      <c r="B12" s="86">
        <v>45552</v>
      </c>
      <c r="C12" s="18">
        <v>584</v>
      </c>
      <c r="D12" s="9" t="s">
        <v>22</v>
      </c>
      <c r="E12" s="19" t="s">
        <v>28</v>
      </c>
      <c r="F12" s="10">
        <v>30777.38</v>
      </c>
      <c r="G12" s="11"/>
      <c r="H12" s="21"/>
      <c r="I12" s="22" t="s">
        <v>29</v>
      </c>
      <c r="J12" s="38">
        <v>237</v>
      </c>
      <c r="K12" s="15" t="s">
        <v>19</v>
      </c>
      <c r="L12" s="16" t="s">
        <v>20</v>
      </c>
      <c r="M12" s="17" t="s">
        <v>21</v>
      </c>
      <c r="N12" s="82">
        <v>45568</v>
      </c>
      <c r="O12" s="85"/>
    </row>
    <row r="13" spans="2:15" ht="14.45" hidden="1" customHeight="1" x14ac:dyDescent="0.25">
      <c r="B13" s="86">
        <v>45567</v>
      </c>
      <c r="C13" s="18">
        <v>624</v>
      </c>
      <c r="D13" s="9" t="s">
        <v>30</v>
      </c>
      <c r="E13" s="9" t="s">
        <v>31</v>
      </c>
      <c r="F13" s="23">
        <v>9343.77</v>
      </c>
      <c r="G13" s="23"/>
      <c r="H13" s="24" t="s">
        <v>679</v>
      </c>
      <c r="I13" s="25" t="s">
        <v>32</v>
      </c>
      <c r="J13" s="38" t="s">
        <v>33</v>
      </c>
      <c r="K13" s="15" t="s">
        <v>34</v>
      </c>
      <c r="L13" s="16" t="s">
        <v>21</v>
      </c>
      <c r="M13" s="17" t="s">
        <v>21</v>
      </c>
      <c r="N13" s="83" t="s">
        <v>35</v>
      </c>
      <c r="O13" s="85"/>
    </row>
    <row r="14" spans="2:15" ht="14.45" hidden="1" customHeight="1" x14ac:dyDescent="0.25">
      <c r="B14" s="86">
        <v>45574</v>
      </c>
      <c r="C14" s="18">
        <v>646</v>
      </c>
      <c r="D14" s="9" t="s">
        <v>36</v>
      </c>
      <c r="E14" s="9" t="s">
        <v>37</v>
      </c>
      <c r="F14" s="27">
        <f>293920.31-146960.16</f>
        <v>146960.15</v>
      </c>
      <c r="G14" s="27"/>
      <c r="H14" s="28"/>
      <c r="I14" s="29" t="s">
        <v>38</v>
      </c>
      <c r="J14" s="38" t="s">
        <v>39</v>
      </c>
      <c r="K14" s="15" t="s">
        <v>19</v>
      </c>
      <c r="L14" s="16" t="s">
        <v>20</v>
      </c>
      <c r="M14" s="17" t="s">
        <v>21</v>
      </c>
      <c r="N14" s="82" t="s">
        <v>40</v>
      </c>
      <c r="O14" s="85"/>
    </row>
    <row r="15" spans="2:15" ht="14.45" hidden="1" customHeight="1" x14ac:dyDescent="0.25">
      <c r="B15" s="86">
        <v>45574</v>
      </c>
      <c r="C15" s="18">
        <v>648</v>
      </c>
      <c r="D15" s="9" t="s">
        <v>41</v>
      </c>
      <c r="E15" s="9" t="s">
        <v>42</v>
      </c>
      <c r="F15" s="23">
        <v>850</v>
      </c>
      <c r="G15" s="9"/>
      <c r="H15" s="30"/>
      <c r="I15" s="14" t="s">
        <v>43</v>
      </c>
      <c r="J15" s="38" t="s">
        <v>44</v>
      </c>
      <c r="K15" s="15" t="s">
        <v>19</v>
      </c>
      <c r="L15" s="16" t="s">
        <v>20</v>
      </c>
      <c r="M15" s="17" t="s">
        <v>21</v>
      </c>
      <c r="N15" s="82">
        <v>45580</v>
      </c>
      <c r="O15" s="85"/>
    </row>
    <row r="16" spans="2:15" ht="14.45" hidden="1" customHeight="1" x14ac:dyDescent="0.25">
      <c r="B16" s="86">
        <v>45575</v>
      </c>
      <c r="C16" s="18">
        <v>669</v>
      </c>
      <c r="D16" s="33" t="s">
        <v>50</v>
      </c>
      <c r="E16" s="33" t="s">
        <v>51</v>
      </c>
      <c r="F16" s="34">
        <v>159500</v>
      </c>
      <c r="G16" s="35"/>
      <c r="H16" s="36"/>
      <c r="I16" s="37" t="s">
        <v>52</v>
      </c>
      <c r="J16" s="38" t="s">
        <v>20</v>
      </c>
      <c r="K16" s="39" t="s">
        <v>34</v>
      </c>
      <c r="L16" s="40" t="s">
        <v>21</v>
      </c>
      <c r="M16" s="17" t="s">
        <v>21</v>
      </c>
      <c r="N16" s="82" t="s">
        <v>40</v>
      </c>
      <c r="O16" s="85"/>
    </row>
    <row r="17" spans="2:15" ht="14.45" hidden="1" customHeight="1" x14ac:dyDescent="0.25">
      <c r="B17" s="86">
        <v>45581</v>
      </c>
      <c r="C17" s="18">
        <v>674</v>
      </c>
      <c r="D17" s="31" t="s">
        <v>53</v>
      </c>
      <c r="E17" s="41" t="s">
        <v>54</v>
      </c>
      <c r="F17" s="27">
        <v>31900</v>
      </c>
      <c r="G17" s="31"/>
      <c r="H17" s="31"/>
      <c r="I17" s="31" t="s">
        <v>55</v>
      </c>
      <c r="J17" s="38">
        <v>662</v>
      </c>
      <c r="K17" s="15" t="s">
        <v>19</v>
      </c>
      <c r="L17" s="38" t="s">
        <v>20</v>
      </c>
      <c r="M17" s="17" t="s">
        <v>21</v>
      </c>
      <c r="N17" s="82" t="s">
        <v>40</v>
      </c>
      <c r="O17" s="85"/>
    </row>
    <row r="18" spans="2:15" ht="14.45" hidden="1" customHeight="1" x14ac:dyDescent="0.25">
      <c r="B18" s="86">
        <v>45585</v>
      </c>
      <c r="C18" s="18">
        <v>687</v>
      </c>
      <c r="D18" s="9" t="s">
        <v>22</v>
      </c>
      <c r="E18" s="19" t="s">
        <v>71</v>
      </c>
      <c r="F18" s="27">
        <v>507688.57628999994</v>
      </c>
      <c r="G18" s="27"/>
      <c r="H18" s="28"/>
      <c r="I18" s="29" t="s">
        <v>72</v>
      </c>
      <c r="J18" s="38" t="s">
        <v>73</v>
      </c>
      <c r="K18" s="15" t="s">
        <v>19</v>
      </c>
      <c r="L18" s="16" t="s">
        <v>20</v>
      </c>
      <c r="M18" s="17" t="s">
        <v>21</v>
      </c>
      <c r="N18" s="82">
        <v>45592</v>
      </c>
      <c r="O18" s="85" t="s">
        <v>680</v>
      </c>
    </row>
    <row r="19" spans="2:15" ht="14.45" hidden="1" customHeight="1" x14ac:dyDescent="0.25">
      <c r="B19" s="86">
        <v>45585</v>
      </c>
      <c r="C19" s="18">
        <v>689</v>
      </c>
      <c r="D19" s="9" t="s">
        <v>74</v>
      </c>
      <c r="E19" s="19" t="s">
        <v>75</v>
      </c>
      <c r="F19" s="27">
        <v>189038.06</v>
      </c>
      <c r="G19" s="27"/>
      <c r="H19" s="28"/>
      <c r="I19" s="29" t="s">
        <v>76</v>
      </c>
      <c r="J19" s="38" t="s">
        <v>77</v>
      </c>
      <c r="K19" s="15" t="s">
        <v>19</v>
      </c>
      <c r="L19" s="16" t="s">
        <v>20</v>
      </c>
      <c r="M19" s="17" t="s">
        <v>21</v>
      </c>
      <c r="N19" s="82">
        <v>45595</v>
      </c>
      <c r="O19" s="85" t="s">
        <v>681</v>
      </c>
    </row>
    <row r="20" spans="2:15" ht="14.45" hidden="1" customHeight="1" x14ac:dyDescent="0.25">
      <c r="B20" s="86">
        <v>45603</v>
      </c>
      <c r="C20" s="8">
        <v>713</v>
      </c>
      <c r="D20" s="31" t="s">
        <v>81</v>
      </c>
      <c r="E20" s="43" t="s">
        <v>82</v>
      </c>
      <c r="F20" s="27">
        <f>35500*1.16-5800</f>
        <v>35380</v>
      </c>
      <c r="G20" s="31"/>
      <c r="H20" s="31"/>
      <c r="I20" s="31"/>
      <c r="J20" s="38" t="s">
        <v>83</v>
      </c>
      <c r="K20" s="15" t="s">
        <v>19</v>
      </c>
      <c r="L20" s="16" t="s">
        <v>20</v>
      </c>
      <c r="M20" s="17" t="s">
        <v>21</v>
      </c>
      <c r="N20" s="82" t="s">
        <v>35</v>
      </c>
      <c r="O20" s="85"/>
    </row>
    <row r="21" spans="2:15" ht="14.45" hidden="1" customHeight="1" x14ac:dyDescent="0.25">
      <c r="B21" s="86">
        <v>45607</v>
      </c>
      <c r="C21" s="8">
        <v>722</v>
      </c>
      <c r="D21" s="31" t="s">
        <v>84</v>
      </c>
      <c r="E21" s="44" t="s">
        <v>85</v>
      </c>
      <c r="F21" s="27">
        <v>4016.25</v>
      </c>
      <c r="G21" s="31"/>
      <c r="H21" s="31">
        <v>328</v>
      </c>
      <c r="I21" s="31" t="s">
        <v>86</v>
      </c>
      <c r="J21" s="38" t="s">
        <v>20</v>
      </c>
      <c r="K21" s="15" t="s">
        <v>34</v>
      </c>
      <c r="L21" s="16" t="s">
        <v>21</v>
      </c>
      <c r="M21" s="17" t="s">
        <v>21</v>
      </c>
      <c r="N21" s="82" t="s">
        <v>35</v>
      </c>
      <c r="O21" s="85"/>
    </row>
    <row r="22" spans="2:15" ht="14.45" hidden="1" customHeight="1" x14ac:dyDescent="0.25">
      <c r="B22" s="86">
        <v>45615</v>
      </c>
      <c r="C22" s="8">
        <v>741</v>
      </c>
      <c r="D22" s="31" t="s">
        <v>95</v>
      </c>
      <c r="E22" s="28" t="s">
        <v>96</v>
      </c>
      <c r="F22" s="42">
        <f>41492.37-17879.65</f>
        <v>23612.720000000001</v>
      </c>
      <c r="G22" s="28"/>
      <c r="H22" s="28"/>
      <c r="I22" s="28"/>
      <c r="J22" s="38" t="s">
        <v>97</v>
      </c>
      <c r="K22" s="39" t="s">
        <v>19</v>
      </c>
      <c r="L22" s="38" t="s">
        <v>20</v>
      </c>
      <c r="M22" s="46" t="s">
        <v>21</v>
      </c>
      <c r="N22" s="84" t="s">
        <v>94</v>
      </c>
      <c r="O22" s="53" t="s">
        <v>683</v>
      </c>
    </row>
    <row r="23" spans="2:15" ht="14.45" hidden="1" customHeight="1" x14ac:dyDescent="0.25">
      <c r="B23" s="86">
        <v>45617</v>
      </c>
      <c r="C23" s="8">
        <v>744</v>
      </c>
      <c r="D23" s="31" t="s">
        <v>87</v>
      </c>
      <c r="E23" s="28" t="s">
        <v>98</v>
      </c>
      <c r="F23" s="42">
        <v>26891</v>
      </c>
      <c r="G23" s="28"/>
      <c r="H23" s="28"/>
      <c r="I23" s="28"/>
      <c r="J23" s="38" t="s">
        <v>99</v>
      </c>
      <c r="K23" s="15" t="s">
        <v>34</v>
      </c>
      <c r="L23" s="16" t="s">
        <v>21</v>
      </c>
      <c r="M23" s="17">
        <v>45757</v>
      </c>
      <c r="N23" s="82" t="s">
        <v>35</v>
      </c>
      <c r="O23" s="53"/>
    </row>
    <row r="24" spans="2:15" ht="14.45" hidden="1" customHeight="1" x14ac:dyDescent="0.25">
      <c r="B24" s="86">
        <v>45623</v>
      </c>
      <c r="C24" s="8">
        <v>755</v>
      </c>
      <c r="D24" s="31" t="s">
        <v>100</v>
      </c>
      <c r="E24" s="28" t="s">
        <v>101</v>
      </c>
      <c r="F24" s="42">
        <v>24220.799999999999</v>
      </c>
      <c r="G24" s="28"/>
      <c r="H24" s="28"/>
      <c r="I24" s="28" t="s">
        <v>102</v>
      </c>
      <c r="J24" s="38" t="s">
        <v>103</v>
      </c>
      <c r="K24" s="39" t="s">
        <v>19</v>
      </c>
      <c r="L24" s="40" t="s">
        <v>20</v>
      </c>
      <c r="M24" s="17" t="s">
        <v>21</v>
      </c>
      <c r="N24" s="82" t="s">
        <v>40</v>
      </c>
      <c r="O24" s="53" t="s">
        <v>684</v>
      </c>
    </row>
    <row r="25" spans="2:15" ht="14.45" hidden="1" customHeight="1" x14ac:dyDescent="0.25">
      <c r="B25" s="86">
        <v>45623</v>
      </c>
      <c r="C25" s="8">
        <v>755</v>
      </c>
      <c r="D25" s="31" t="s">
        <v>100</v>
      </c>
      <c r="E25" s="28" t="s">
        <v>105</v>
      </c>
      <c r="F25" s="42">
        <v>4059.07</v>
      </c>
      <c r="G25" s="28"/>
      <c r="H25" s="28"/>
      <c r="I25" s="28" t="s">
        <v>106</v>
      </c>
      <c r="J25" s="38" t="s">
        <v>107</v>
      </c>
      <c r="K25" s="39" t="s">
        <v>19</v>
      </c>
      <c r="L25" s="40" t="s">
        <v>20</v>
      </c>
      <c r="M25" s="17" t="s">
        <v>21</v>
      </c>
      <c r="N25" s="82" t="s">
        <v>40</v>
      </c>
      <c r="O25" s="53" t="s">
        <v>684</v>
      </c>
    </row>
    <row r="26" spans="2:15" ht="14.45" hidden="1" customHeight="1" x14ac:dyDescent="0.25">
      <c r="B26" s="86">
        <v>45623</v>
      </c>
      <c r="C26" s="8">
        <v>755</v>
      </c>
      <c r="D26" s="31" t="s">
        <v>100</v>
      </c>
      <c r="E26" s="28" t="s">
        <v>108</v>
      </c>
      <c r="F26" s="42">
        <v>18077.349999999999</v>
      </c>
      <c r="G26" s="28"/>
      <c r="H26" s="28"/>
      <c r="I26" s="28" t="s">
        <v>109</v>
      </c>
      <c r="J26" s="38" t="s">
        <v>110</v>
      </c>
      <c r="K26" s="39" t="s">
        <v>19</v>
      </c>
      <c r="L26" s="40" t="s">
        <v>20</v>
      </c>
      <c r="M26" s="17" t="s">
        <v>21</v>
      </c>
      <c r="N26" s="26" t="s">
        <v>40</v>
      </c>
      <c r="O26" s="49" t="s">
        <v>684</v>
      </c>
    </row>
    <row r="27" spans="2:15" ht="14.45" hidden="1" customHeight="1" x14ac:dyDescent="0.25">
      <c r="B27" s="86">
        <v>45623</v>
      </c>
      <c r="C27" s="8">
        <v>755</v>
      </c>
      <c r="D27" s="31" t="s">
        <v>100</v>
      </c>
      <c r="E27" s="28" t="s">
        <v>111</v>
      </c>
      <c r="F27" s="42">
        <v>43155.05</v>
      </c>
      <c r="G27" s="28"/>
      <c r="H27" s="28"/>
      <c r="I27" s="28" t="s">
        <v>112</v>
      </c>
      <c r="J27" s="38" t="s">
        <v>113</v>
      </c>
      <c r="K27" s="39" t="s">
        <v>19</v>
      </c>
      <c r="L27" s="40" t="s">
        <v>20</v>
      </c>
      <c r="M27" s="17" t="s">
        <v>21</v>
      </c>
      <c r="N27" s="26" t="s">
        <v>40</v>
      </c>
      <c r="O27" s="49" t="s">
        <v>684</v>
      </c>
    </row>
    <row r="28" spans="2:15" ht="14.45" hidden="1" customHeight="1" x14ac:dyDescent="0.25">
      <c r="B28" s="86">
        <v>45623</v>
      </c>
      <c r="C28" s="8">
        <v>755</v>
      </c>
      <c r="D28" s="31" t="s">
        <v>100</v>
      </c>
      <c r="E28" s="28" t="s">
        <v>114</v>
      </c>
      <c r="F28" s="42">
        <v>26534.93</v>
      </c>
      <c r="G28" s="28"/>
      <c r="H28" s="28"/>
      <c r="I28" s="28" t="s">
        <v>115</v>
      </c>
      <c r="J28" s="38" t="s">
        <v>116</v>
      </c>
      <c r="K28" s="39" t="s">
        <v>19</v>
      </c>
      <c r="L28" s="40" t="s">
        <v>20</v>
      </c>
      <c r="M28" s="17" t="s">
        <v>21</v>
      </c>
      <c r="N28" s="26" t="s">
        <v>40</v>
      </c>
      <c r="O28" s="49" t="s">
        <v>684</v>
      </c>
    </row>
    <row r="29" spans="2:15" ht="14.45" hidden="1" customHeight="1" x14ac:dyDescent="0.25">
      <c r="B29" s="86">
        <v>45623</v>
      </c>
      <c r="C29" s="8">
        <v>755</v>
      </c>
      <c r="D29" s="31" t="s">
        <v>100</v>
      </c>
      <c r="E29" s="28" t="s">
        <v>117</v>
      </c>
      <c r="F29" s="42">
        <v>3768.55</v>
      </c>
      <c r="G29" s="28"/>
      <c r="H29" s="28"/>
      <c r="I29" s="28" t="s">
        <v>118</v>
      </c>
      <c r="J29" s="38" t="s">
        <v>119</v>
      </c>
      <c r="K29" s="39" t="s">
        <v>19</v>
      </c>
      <c r="L29" s="40" t="s">
        <v>20</v>
      </c>
      <c r="M29" s="17" t="s">
        <v>21</v>
      </c>
      <c r="N29" s="26" t="s">
        <v>40</v>
      </c>
      <c r="O29" s="49" t="s">
        <v>684</v>
      </c>
    </row>
    <row r="30" spans="2:15" ht="14.45" hidden="1" customHeight="1" x14ac:dyDescent="0.25">
      <c r="B30" s="86">
        <v>45623</v>
      </c>
      <c r="C30" s="8">
        <v>759</v>
      </c>
      <c r="D30" s="31" t="s">
        <v>135</v>
      </c>
      <c r="E30" s="31" t="s">
        <v>136</v>
      </c>
      <c r="F30" s="51">
        <v>4435.6499999999996</v>
      </c>
      <c r="G30" s="31"/>
      <c r="H30" s="31"/>
      <c r="I30" s="31" t="s">
        <v>137</v>
      </c>
      <c r="J30" s="38" t="s">
        <v>138</v>
      </c>
      <c r="K30" s="15" t="s">
        <v>19</v>
      </c>
      <c r="L30" s="38" t="s">
        <v>20</v>
      </c>
      <c r="M30" s="17" t="s">
        <v>21</v>
      </c>
      <c r="N30" s="26">
        <v>45611</v>
      </c>
      <c r="O30" s="52" t="s">
        <v>684</v>
      </c>
    </row>
    <row r="31" spans="2:15" ht="14.45" hidden="1" customHeight="1" x14ac:dyDescent="0.25">
      <c r="B31" s="86">
        <v>45623</v>
      </c>
      <c r="C31" s="8">
        <v>759</v>
      </c>
      <c r="D31" s="31" t="s">
        <v>135</v>
      </c>
      <c r="E31" s="31" t="s">
        <v>139</v>
      </c>
      <c r="F31" s="51">
        <v>7772</v>
      </c>
      <c r="G31" s="31"/>
      <c r="H31" s="31"/>
      <c r="I31" s="31" t="s">
        <v>140</v>
      </c>
      <c r="J31" s="38" t="s">
        <v>141</v>
      </c>
      <c r="K31" s="15" t="s">
        <v>19</v>
      </c>
      <c r="L31" s="38" t="s">
        <v>20</v>
      </c>
      <c r="M31" s="17" t="s">
        <v>21</v>
      </c>
      <c r="N31" s="26">
        <v>45618</v>
      </c>
      <c r="O31" s="52" t="s">
        <v>685</v>
      </c>
    </row>
    <row r="32" spans="2:15" ht="14.45" hidden="1" customHeight="1" x14ac:dyDescent="0.25">
      <c r="B32" s="86">
        <v>45623</v>
      </c>
      <c r="C32" s="8">
        <v>759</v>
      </c>
      <c r="D32" s="31" t="s">
        <v>135</v>
      </c>
      <c r="E32" s="31" t="s">
        <v>142</v>
      </c>
      <c r="F32" s="51">
        <v>1329.99</v>
      </c>
      <c r="G32" s="31"/>
      <c r="H32" s="31"/>
      <c r="I32" s="31"/>
      <c r="J32" s="38" t="s">
        <v>143</v>
      </c>
      <c r="K32" s="15" t="s">
        <v>19</v>
      </c>
      <c r="L32" s="38" t="s">
        <v>20</v>
      </c>
      <c r="M32" s="17" t="s">
        <v>21</v>
      </c>
      <c r="N32" s="26">
        <v>45620</v>
      </c>
      <c r="O32" s="52"/>
    </row>
    <row r="33" spans="2:15" ht="14.45" hidden="1" customHeight="1" x14ac:dyDescent="0.25">
      <c r="B33" s="86">
        <v>45623</v>
      </c>
      <c r="C33" s="8">
        <v>759</v>
      </c>
      <c r="D33" s="31" t="s">
        <v>135</v>
      </c>
      <c r="E33" s="41" t="s">
        <v>144</v>
      </c>
      <c r="F33" s="51">
        <v>2195.3000000000002</v>
      </c>
      <c r="G33" s="31"/>
      <c r="H33" s="31"/>
      <c r="I33" s="31" t="s">
        <v>145</v>
      </c>
      <c r="J33" s="38" t="s">
        <v>146</v>
      </c>
      <c r="K33" s="15" t="s">
        <v>19</v>
      </c>
      <c r="L33" s="38" t="s">
        <v>20</v>
      </c>
      <c r="M33" s="17" t="s">
        <v>21</v>
      </c>
      <c r="N33" s="26">
        <v>45621</v>
      </c>
      <c r="O33" s="52" t="s">
        <v>684</v>
      </c>
    </row>
    <row r="34" spans="2:15" ht="14.45" hidden="1" customHeight="1" x14ac:dyDescent="0.25">
      <c r="B34" s="86">
        <v>45623</v>
      </c>
      <c r="C34" s="8">
        <v>759</v>
      </c>
      <c r="D34" s="31" t="s">
        <v>135</v>
      </c>
      <c r="E34" s="31" t="s">
        <v>148</v>
      </c>
      <c r="F34" s="51">
        <v>1926.76</v>
      </c>
      <c r="G34" s="31"/>
      <c r="H34" s="31"/>
      <c r="I34" s="31" t="s">
        <v>149</v>
      </c>
      <c r="J34" s="38" t="s">
        <v>150</v>
      </c>
      <c r="K34" s="15" t="s">
        <v>19</v>
      </c>
      <c r="L34" s="38" t="s">
        <v>20</v>
      </c>
      <c r="M34" s="17" t="s">
        <v>21</v>
      </c>
      <c r="N34" s="26">
        <v>45623</v>
      </c>
      <c r="O34" s="52" t="s">
        <v>685</v>
      </c>
    </row>
    <row r="35" spans="2:15" ht="14.45" hidden="1" customHeight="1" x14ac:dyDescent="0.25">
      <c r="B35" s="86">
        <v>45623</v>
      </c>
      <c r="C35" s="8">
        <v>760</v>
      </c>
      <c r="D35" s="31" t="s">
        <v>135</v>
      </c>
      <c r="E35" s="31" t="s">
        <v>152</v>
      </c>
      <c r="F35" s="51">
        <v>309.63</v>
      </c>
      <c r="G35" s="31"/>
      <c r="H35" s="31"/>
      <c r="I35" s="31"/>
      <c r="J35" s="38" t="s">
        <v>153</v>
      </c>
      <c r="K35" s="15" t="s">
        <v>19</v>
      </c>
      <c r="L35" s="16" t="s">
        <v>20</v>
      </c>
      <c r="M35" s="17" t="s">
        <v>21</v>
      </c>
      <c r="N35" s="26">
        <v>45626</v>
      </c>
      <c r="O35" s="52"/>
    </row>
    <row r="36" spans="2:15" ht="14.45" hidden="1" customHeight="1" x14ac:dyDescent="0.25">
      <c r="B36" s="86">
        <v>45623</v>
      </c>
      <c r="C36" s="8">
        <v>760</v>
      </c>
      <c r="D36" s="31" t="s">
        <v>135</v>
      </c>
      <c r="E36" s="31" t="s">
        <v>155</v>
      </c>
      <c r="F36" s="51">
        <v>16008</v>
      </c>
      <c r="G36" s="31"/>
      <c r="H36" s="31"/>
      <c r="I36" s="31" t="s">
        <v>156</v>
      </c>
      <c r="J36" s="38" t="s">
        <v>157</v>
      </c>
      <c r="K36" s="15" t="s">
        <v>19</v>
      </c>
      <c r="L36" s="14" t="s">
        <v>20</v>
      </c>
      <c r="M36" s="17" t="s">
        <v>21</v>
      </c>
      <c r="N36" s="26">
        <v>45626</v>
      </c>
      <c r="O36" s="52" t="s">
        <v>685</v>
      </c>
    </row>
    <row r="37" spans="2:15" ht="14.45" hidden="1" customHeight="1" x14ac:dyDescent="0.25">
      <c r="B37" s="86">
        <v>45623</v>
      </c>
      <c r="C37" s="8">
        <v>760</v>
      </c>
      <c r="D37" s="31" t="s">
        <v>135</v>
      </c>
      <c r="E37" s="31" t="s">
        <v>158</v>
      </c>
      <c r="F37" s="51">
        <v>7121.47</v>
      </c>
      <c r="G37" s="31"/>
      <c r="H37" s="31"/>
      <c r="I37" s="31" t="s">
        <v>159</v>
      </c>
      <c r="J37" s="38" t="s">
        <v>160</v>
      </c>
      <c r="K37" s="15" t="s">
        <v>19</v>
      </c>
      <c r="L37" s="14" t="s">
        <v>20</v>
      </c>
      <c r="M37" s="17" t="s">
        <v>21</v>
      </c>
      <c r="N37" s="26">
        <v>45626</v>
      </c>
      <c r="O37" s="52" t="s">
        <v>681</v>
      </c>
    </row>
    <row r="38" spans="2:15" ht="14.45" hidden="1" customHeight="1" x14ac:dyDescent="0.25">
      <c r="B38" s="86">
        <v>45623</v>
      </c>
      <c r="C38" s="8">
        <v>760</v>
      </c>
      <c r="D38" s="31" t="s">
        <v>135</v>
      </c>
      <c r="E38" s="31" t="s">
        <v>161</v>
      </c>
      <c r="F38" s="51">
        <v>18631.64</v>
      </c>
      <c r="G38" s="31"/>
      <c r="H38" s="31"/>
      <c r="I38" s="31" t="s">
        <v>162</v>
      </c>
      <c r="J38" s="38" t="s">
        <v>163</v>
      </c>
      <c r="K38" s="15" t="s">
        <v>19</v>
      </c>
      <c r="L38" s="14" t="s">
        <v>20</v>
      </c>
      <c r="M38" s="17" t="s">
        <v>21</v>
      </c>
      <c r="N38" s="26">
        <v>45627</v>
      </c>
      <c r="O38" s="52" t="s">
        <v>684</v>
      </c>
    </row>
    <row r="39" spans="2:15" ht="14.45" hidden="1" customHeight="1" x14ac:dyDescent="0.25">
      <c r="B39" s="86">
        <v>45623</v>
      </c>
      <c r="C39" s="8">
        <v>760</v>
      </c>
      <c r="D39" s="31" t="s">
        <v>135</v>
      </c>
      <c r="E39" s="31" t="s">
        <v>161</v>
      </c>
      <c r="F39" s="51">
        <v>14126.13</v>
      </c>
      <c r="G39" s="31"/>
      <c r="H39" s="31"/>
      <c r="I39" s="31" t="s">
        <v>165</v>
      </c>
      <c r="J39" s="38" t="s">
        <v>166</v>
      </c>
      <c r="K39" s="15" t="s">
        <v>19</v>
      </c>
      <c r="L39" s="14" t="s">
        <v>20</v>
      </c>
      <c r="M39" s="17" t="s">
        <v>21</v>
      </c>
      <c r="N39" s="26">
        <v>45627</v>
      </c>
      <c r="O39" s="52" t="s">
        <v>684</v>
      </c>
    </row>
    <row r="40" spans="2:15" ht="14.45" hidden="1" customHeight="1" x14ac:dyDescent="0.25">
      <c r="B40" s="86">
        <v>45624</v>
      </c>
      <c r="C40" s="8">
        <v>763</v>
      </c>
      <c r="D40" s="31" t="s">
        <v>74</v>
      </c>
      <c r="E40" s="58" t="s">
        <v>168</v>
      </c>
      <c r="F40" s="27">
        <v>38225.89</v>
      </c>
      <c r="G40" s="31"/>
      <c r="H40" s="31"/>
      <c r="I40" s="31" t="s">
        <v>169</v>
      </c>
      <c r="J40" s="38">
        <v>25</v>
      </c>
      <c r="K40" s="15" t="s">
        <v>19</v>
      </c>
      <c r="L40" s="14" t="s">
        <v>20</v>
      </c>
      <c r="M40" s="17" t="s">
        <v>21</v>
      </c>
      <c r="N40" s="26">
        <v>45620</v>
      </c>
      <c r="O40" s="48" t="s">
        <v>685</v>
      </c>
    </row>
    <row r="41" spans="2:15" ht="14.45" customHeight="1" x14ac:dyDescent="0.25">
      <c r="B41" s="86">
        <v>45624</v>
      </c>
      <c r="C41" s="8">
        <v>764</v>
      </c>
      <c r="D41" s="31" t="s">
        <v>171</v>
      </c>
      <c r="E41" s="31" t="s">
        <v>172</v>
      </c>
      <c r="F41" s="27">
        <v>37700</v>
      </c>
      <c r="G41" s="31"/>
      <c r="H41" s="31"/>
      <c r="I41" s="31" t="s">
        <v>173</v>
      </c>
      <c r="J41" s="38">
        <v>3633</v>
      </c>
      <c r="K41" s="15" t="s">
        <v>19</v>
      </c>
      <c r="L41" s="14" t="s">
        <v>20</v>
      </c>
      <c r="M41" s="17" t="s">
        <v>21</v>
      </c>
      <c r="N41" s="26">
        <v>45607</v>
      </c>
      <c r="O41" s="52" t="s">
        <v>686</v>
      </c>
    </row>
    <row r="42" spans="2:15" ht="14.45" customHeight="1" x14ac:dyDescent="0.25">
      <c r="B42" s="86">
        <v>45624</v>
      </c>
      <c r="C42" s="8">
        <v>764</v>
      </c>
      <c r="D42" s="31" t="s">
        <v>175</v>
      </c>
      <c r="E42" s="31" t="s">
        <v>176</v>
      </c>
      <c r="F42" s="27">
        <v>729350</v>
      </c>
      <c r="G42" s="31"/>
      <c r="H42" s="31"/>
      <c r="I42" s="31" t="s">
        <v>177</v>
      </c>
      <c r="J42" s="38">
        <v>3625</v>
      </c>
      <c r="K42" s="15" t="s">
        <v>19</v>
      </c>
      <c r="L42" s="16" t="s">
        <v>20</v>
      </c>
      <c r="M42" s="17" t="s">
        <v>21</v>
      </c>
      <c r="N42" s="26">
        <v>45607</v>
      </c>
      <c r="O42" s="52" t="s">
        <v>681</v>
      </c>
    </row>
    <row r="43" spans="2:15" ht="14.45" customHeight="1" x14ac:dyDescent="0.25">
      <c r="B43" s="86">
        <v>45624</v>
      </c>
      <c r="C43" s="8">
        <v>765</v>
      </c>
      <c r="D43" s="31" t="s">
        <v>175</v>
      </c>
      <c r="E43" s="28" t="s">
        <v>179</v>
      </c>
      <c r="F43" s="42">
        <v>675700</v>
      </c>
      <c r="G43" s="28"/>
      <c r="H43" s="28"/>
      <c r="I43" s="28" t="s">
        <v>47</v>
      </c>
      <c r="J43" s="38">
        <v>3652</v>
      </c>
      <c r="K43" s="39" t="s">
        <v>19</v>
      </c>
      <c r="L43" s="40" t="s">
        <v>20</v>
      </c>
      <c r="M43" s="46" t="s">
        <v>21</v>
      </c>
      <c r="N43" s="47">
        <v>45627</v>
      </c>
      <c r="O43" s="49" t="s">
        <v>686</v>
      </c>
    </row>
    <row r="44" spans="2:15" ht="14.45" hidden="1" customHeight="1" x14ac:dyDescent="0.25">
      <c r="B44" s="86">
        <v>45625</v>
      </c>
      <c r="C44" s="8">
        <v>766</v>
      </c>
      <c r="D44" s="31" t="s">
        <v>67</v>
      </c>
      <c r="E44" s="28" t="s">
        <v>181</v>
      </c>
      <c r="F44" s="42">
        <v>60319.999999999993</v>
      </c>
      <c r="G44" s="28"/>
      <c r="H44" s="28"/>
      <c r="I44" s="28" t="s">
        <v>182</v>
      </c>
      <c r="J44" s="38" t="s">
        <v>183</v>
      </c>
      <c r="K44" s="39" t="s">
        <v>34</v>
      </c>
      <c r="L44" s="40" t="s">
        <v>21</v>
      </c>
      <c r="M44" s="46" t="s">
        <v>21</v>
      </c>
      <c r="N44" s="47">
        <v>45611</v>
      </c>
      <c r="O44" s="49" t="s">
        <v>686</v>
      </c>
    </row>
    <row r="45" spans="2:15" ht="14.45" hidden="1" customHeight="1" x14ac:dyDescent="0.25">
      <c r="B45" s="99">
        <v>45625</v>
      </c>
      <c r="C45" s="89">
        <v>768</v>
      </c>
      <c r="D45" s="50" t="s">
        <v>67</v>
      </c>
      <c r="E45" s="36" t="s">
        <v>184</v>
      </c>
      <c r="F45" s="60">
        <v>60319.999999999993</v>
      </c>
      <c r="G45" s="36"/>
      <c r="H45" s="28"/>
      <c r="I45" s="36" t="s">
        <v>185</v>
      </c>
      <c r="J45" s="38" t="s">
        <v>183</v>
      </c>
      <c r="K45" s="39" t="s">
        <v>34</v>
      </c>
      <c r="L45" s="40" t="s">
        <v>21</v>
      </c>
      <c r="M45" s="46" t="s">
        <v>21</v>
      </c>
      <c r="N45" s="47">
        <v>45611</v>
      </c>
      <c r="O45" s="49" t="s">
        <v>686</v>
      </c>
    </row>
    <row r="46" spans="2:15" ht="14.45" hidden="1" customHeight="1" x14ac:dyDescent="0.25">
      <c r="B46" s="86">
        <v>45629</v>
      </c>
      <c r="C46" s="8">
        <v>777</v>
      </c>
      <c r="D46" s="31" t="s">
        <v>63</v>
      </c>
      <c r="E46" s="31" t="s">
        <v>191</v>
      </c>
      <c r="F46" s="27">
        <v>7708.55</v>
      </c>
      <c r="G46" s="28"/>
      <c r="H46" s="28"/>
      <c r="I46" s="28" t="s">
        <v>192</v>
      </c>
      <c r="J46" s="38" t="s">
        <v>193</v>
      </c>
      <c r="K46" s="39" t="s">
        <v>19</v>
      </c>
      <c r="L46" s="38" t="s">
        <v>20</v>
      </c>
      <c r="M46" s="46" t="s">
        <v>874</v>
      </c>
      <c r="N46" s="47">
        <v>45606</v>
      </c>
      <c r="O46" s="49" t="s">
        <v>685</v>
      </c>
    </row>
    <row r="47" spans="2:15" ht="14.45" hidden="1" customHeight="1" x14ac:dyDescent="0.25">
      <c r="B47" s="86">
        <v>45629</v>
      </c>
      <c r="C47" s="8">
        <v>777</v>
      </c>
      <c r="D47" s="31" t="s">
        <v>63</v>
      </c>
      <c r="E47" s="28" t="s">
        <v>194</v>
      </c>
      <c r="F47" s="27">
        <v>15950</v>
      </c>
      <c r="G47" s="28"/>
      <c r="H47" s="28"/>
      <c r="I47" s="28" t="s">
        <v>195</v>
      </c>
      <c r="J47" s="38" t="s">
        <v>196</v>
      </c>
      <c r="K47" s="39" t="s">
        <v>19</v>
      </c>
      <c r="L47" s="38" t="s">
        <v>20</v>
      </c>
      <c r="M47" s="46" t="s">
        <v>21</v>
      </c>
      <c r="N47" s="47">
        <v>45606</v>
      </c>
      <c r="O47" s="49" t="s">
        <v>685</v>
      </c>
    </row>
    <row r="48" spans="2:15" ht="14.45" hidden="1" customHeight="1" x14ac:dyDescent="0.25">
      <c r="B48" s="86">
        <v>45629</v>
      </c>
      <c r="C48" s="8">
        <v>777</v>
      </c>
      <c r="D48" s="31" t="s">
        <v>197</v>
      </c>
      <c r="E48" s="28" t="s">
        <v>198</v>
      </c>
      <c r="F48" s="27">
        <f>41606.8*1.16</f>
        <v>48263.887999999999</v>
      </c>
      <c r="G48" s="28"/>
      <c r="H48" s="28"/>
      <c r="I48" s="28" t="s">
        <v>199</v>
      </c>
      <c r="J48" s="38" t="s">
        <v>200</v>
      </c>
      <c r="K48" s="39" t="s">
        <v>19</v>
      </c>
      <c r="L48" s="38" t="s">
        <v>20</v>
      </c>
      <c r="M48" s="46" t="s">
        <v>21</v>
      </c>
      <c r="N48" s="47">
        <v>45611</v>
      </c>
      <c r="O48" s="49" t="s">
        <v>685</v>
      </c>
    </row>
    <row r="49" spans="2:15" ht="14.45" hidden="1" customHeight="1" x14ac:dyDescent="0.25">
      <c r="B49" s="86">
        <v>45629</v>
      </c>
      <c r="C49" s="8">
        <v>777</v>
      </c>
      <c r="D49" s="31" t="s">
        <v>197</v>
      </c>
      <c r="E49" s="28" t="s">
        <v>202</v>
      </c>
      <c r="F49" s="27">
        <v>12010.59</v>
      </c>
      <c r="G49" s="28"/>
      <c r="H49" s="38"/>
      <c r="I49" s="38" t="s">
        <v>203</v>
      </c>
      <c r="J49" s="38" t="s">
        <v>204</v>
      </c>
      <c r="K49" s="39" t="s">
        <v>19</v>
      </c>
      <c r="L49" s="38" t="s">
        <v>20</v>
      </c>
      <c r="M49" s="46" t="s">
        <v>21</v>
      </c>
      <c r="N49" s="47">
        <v>45631</v>
      </c>
      <c r="O49" s="49"/>
    </row>
    <row r="50" spans="2:15" ht="14.45" hidden="1" customHeight="1" x14ac:dyDescent="0.25">
      <c r="B50" s="86">
        <v>45629</v>
      </c>
      <c r="C50" s="8">
        <v>777</v>
      </c>
      <c r="D50" s="50" t="s">
        <v>63</v>
      </c>
      <c r="E50" s="50" t="s">
        <v>206</v>
      </c>
      <c r="F50" s="34">
        <v>6038.73</v>
      </c>
      <c r="G50" s="50"/>
      <c r="H50" s="50"/>
      <c r="I50" s="50" t="s">
        <v>207</v>
      </c>
      <c r="J50" s="38" t="s">
        <v>208</v>
      </c>
      <c r="K50" s="39" t="s">
        <v>19</v>
      </c>
      <c r="L50" s="38" t="s">
        <v>20</v>
      </c>
      <c r="M50" s="46" t="s">
        <v>21</v>
      </c>
      <c r="N50" s="47">
        <v>45606</v>
      </c>
      <c r="O50" s="48" t="s">
        <v>684</v>
      </c>
    </row>
    <row r="51" spans="2:15" ht="14.45" hidden="1" customHeight="1" x14ac:dyDescent="0.25">
      <c r="B51" s="87">
        <v>45629</v>
      </c>
      <c r="C51" s="18">
        <v>779</v>
      </c>
      <c r="D51" s="63" t="s">
        <v>210</v>
      </c>
      <c r="E51" s="63" t="s">
        <v>211</v>
      </c>
      <c r="F51" s="64">
        <v>135140</v>
      </c>
      <c r="G51" s="63"/>
      <c r="H51" s="63"/>
      <c r="I51" s="63"/>
      <c r="J51" s="38" t="s">
        <v>212</v>
      </c>
      <c r="K51" s="57" t="s">
        <v>19</v>
      </c>
      <c r="L51" s="56" t="s">
        <v>20</v>
      </c>
      <c r="M51" s="65" t="s">
        <v>21</v>
      </c>
      <c r="N51" s="66" t="s">
        <v>35</v>
      </c>
      <c r="O51" s="49"/>
    </row>
    <row r="52" spans="2:15" ht="14.45" hidden="1" customHeight="1" x14ac:dyDescent="0.25">
      <c r="B52" s="86">
        <v>45630</v>
      </c>
      <c r="C52" s="89">
        <v>784</v>
      </c>
      <c r="D52" s="50" t="s">
        <v>217</v>
      </c>
      <c r="E52" s="50" t="s">
        <v>218</v>
      </c>
      <c r="F52" s="60">
        <v>17168</v>
      </c>
      <c r="G52" s="36"/>
      <c r="H52" s="36"/>
      <c r="I52" s="36" t="s">
        <v>219</v>
      </c>
      <c r="J52" s="38">
        <v>17</v>
      </c>
      <c r="K52" s="39" t="s">
        <v>19</v>
      </c>
      <c r="L52" s="135" t="s">
        <v>875</v>
      </c>
      <c r="M52" s="46">
        <v>45719</v>
      </c>
      <c r="N52" s="47" t="s">
        <v>35</v>
      </c>
      <c r="O52" s="49" t="s">
        <v>687</v>
      </c>
    </row>
    <row r="53" spans="2:15" ht="14.45" hidden="1" customHeight="1" x14ac:dyDescent="0.25">
      <c r="B53" s="86">
        <v>45631</v>
      </c>
      <c r="C53" s="8">
        <v>790</v>
      </c>
      <c r="D53" s="31" t="s">
        <v>228</v>
      </c>
      <c r="E53" s="36" t="s">
        <v>229</v>
      </c>
      <c r="F53" s="60">
        <v>3712</v>
      </c>
      <c r="G53" s="36"/>
      <c r="H53" s="36"/>
      <c r="I53" s="36" t="s">
        <v>230</v>
      </c>
      <c r="J53" s="38" t="s">
        <v>20</v>
      </c>
      <c r="K53" s="39" t="s">
        <v>19</v>
      </c>
      <c r="L53" s="38" t="s">
        <v>20</v>
      </c>
      <c r="M53" s="17">
        <v>45757</v>
      </c>
      <c r="N53" s="47" t="s">
        <v>35</v>
      </c>
      <c r="O53" s="49"/>
    </row>
    <row r="54" spans="2:15" ht="14.45" hidden="1" customHeight="1" x14ac:dyDescent="0.25">
      <c r="B54" s="86">
        <v>45631</v>
      </c>
      <c r="C54" s="8">
        <v>791</v>
      </c>
      <c r="D54" s="31" t="s">
        <v>50</v>
      </c>
      <c r="E54" s="36" t="s">
        <v>231</v>
      </c>
      <c r="F54" s="60">
        <v>82990</v>
      </c>
      <c r="G54" s="36"/>
      <c r="H54" s="36"/>
      <c r="I54" s="36" t="s">
        <v>232</v>
      </c>
      <c r="J54" s="38" t="s">
        <v>20</v>
      </c>
      <c r="K54" s="39" t="s">
        <v>19</v>
      </c>
      <c r="L54" s="38" t="s">
        <v>20</v>
      </c>
      <c r="M54" s="46" t="s">
        <v>21</v>
      </c>
      <c r="N54" s="47" t="s">
        <v>233</v>
      </c>
      <c r="O54" s="49"/>
    </row>
    <row r="55" spans="2:15" ht="14.45" hidden="1" customHeight="1" x14ac:dyDescent="0.25">
      <c r="B55" s="86">
        <v>45632</v>
      </c>
      <c r="C55" s="8">
        <v>794</v>
      </c>
      <c r="D55" s="31" t="s">
        <v>234</v>
      </c>
      <c r="E55" s="36" t="s">
        <v>235</v>
      </c>
      <c r="F55" s="60">
        <v>8431.75</v>
      </c>
      <c r="G55" s="36"/>
      <c r="H55" s="36" t="s">
        <v>688</v>
      </c>
      <c r="I55" s="36" t="s">
        <v>236</v>
      </c>
      <c r="J55" s="38" t="s">
        <v>20</v>
      </c>
      <c r="K55" s="39" t="s">
        <v>19</v>
      </c>
      <c r="L55" s="38" t="s">
        <v>20</v>
      </c>
      <c r="M55" s="46" t="s">
        <v>21</v>
      </c>
      <c r="N55" s="47" t="s">
        <v>35</v>
      </c>
      <c r="O55" s="49"/>
    </row>
    <row r="56" spans="2:15" ht="14.45" hidden="1" customHeight="1" x14ac:dyDescent="0.25">
      <c r="B56" s="86">
        <v>45638</v>
      </c>
      <c r="C56" s="8">
        <v>798</v>
      </c>
      <c r="D56" s="31" t="s">
        <v>53</v>
      </c>
      <c r="E56" s="28" t="s">
        <v>244</v>
      </c>
      <c r="F56" s="42">
        <v>15080</v>
      </c>
      <c r="G56" s="36"/>
      <c r="H56" s="36"/>
      <c r="I56" s="36" t="s">
        <v>245</v>
      </c>
      <c r="J56" s="38">
        <v>710</v>
      </c>
      <c r="K56" s="39" t="s">
        <v>19</v>
      </c>
      <c r="L56" s="38" t="s">
        <v>20</v>
      </c>
      <c r="M56" s="46" t="s">
        <v>21</v>
      </c>
      <c r="N56" s="47" t="s">
        <v>35</v>
      </c>
      <c r="O56" s="49"/>
    </row>
    <row r="57" spans="2:15" ht="14.45" hidden="1" customHeight="1" x14ac:dyDescent="0.25">
      <c r="B57" s="86">
        <v>45639</v>
      </c>
      <c r="C57" s="8">
        <v>801</v>
      </c>
      <c r="D57" s="31" t="s">
        <v>53</v>
      </c>
      <c r="E57" s="36" t="s">
        <v>251</v>
      </c>
      <c r="F57" s="60">
        <v>7540</v>
      </c>
      <c r="G57" s="36"/>
      <c r="H57" s="36"/>
      <c r="I57" s="36" t="s">
        <v>252</v>
      </c>
      <c r="J57" s="38">
        <v>732</v>
      </c>
      <c r="K57" s="39" t="s">
        <v>19</v>
      </c>
      <c r="L57" s="38"/>
      <c r="M57" s="46" t="s">
        <v>21</v>
      </c>
      <c r="N57" s="47" t="s">
        <v>35</v>
      </c>
      <c r="O57" s="49" t="s">
        <v>689</v>
      </c>
    </row>
    <row r="58" spans="2:15" ht="14.45" hidden="1" customHeight="1" x14ac:dyDescent="0.25">
      <c r="B58" s="86">
        <v>45639</v>
      </c>
      <c r="C58" s="8">
        <v>802</v>
      </c>
      <c r="D58" s="31" t="s">
        <v>254</v>
      </c>
      <c r="E58" s="31" t="s">
        <v>255</v>
      </c>
      <c r="F58" s="27">
        <v>17705.080000000002</v>
      </c>
      <c r="G58" s="31"/>
      <c r="H58" s="31"/>
      <c r="I58" s="31" t="s">
        <v>256</v>
      </c>
      <c r="J58" s="38" t="s">
        <v>257</v>
      </c>
      <c r="K58" s="39" t="s">
        <v>19</v>
      </c>
      <c r="L58" s="38" t="s">
        <v>20</v>
      </c>
      <c r="M58" s="46" t="s">
        <v>21</v>
      </c>
      <c r="N58" s="47" t="s">
        <v>35</v>
      </c>
      <c r="O58" s="49" t="s">
        <v>687</v>
      </c>
    </row>
    <row r="59" spans="2:15" ht="14.45" hidden="1" customHeight="1" x14ac:dyDescent="0.25">
      <c r="B59" s="86">
        <v>45639</v>
      </c>
      <c r="C59" s="8">
        <v>804</v>
      </c>
      <c r="D59" s="31" t="s">
        <v>264</v>
      </c>
      <c r="E59" s="28" t="s">
        <v>265</v>
      </c>
      <c r="F59" s="42">
        <f>612.48*20.45</f>
        <v>12525.216</v>
      </c>
      <c r="G59" s="28"/>
      <c r="H59" s="28"/>
      <c r="I59" s="28" t="s">
        <v>266</v>
      </c>
      <c r="J59" s="38" t="s">
        <v>20</v>
      </c>
      <c r="K59" s="39" t="s">
        <v>19</v>
      </c>
      <c r="L59" s="38" t="s">
        <v>20</v>
      </c>
      <c r="M59" s="46" t="s">
        <v>21</v>
      </c>
      <c r="N59" s="47" t="s">
        <v>35</v>
      </c>
      <c r="O59" s="49" t="s">
        <v>685</v>
      </c>
    </row>
    <row r="60" spans="2:15" ht="14.45" customHeight="1" x14ac:dyDescent="0.25">
      <c r="B60" s="86">
        <v>45639</v>
      </c>
      <c r="C60" s="8">
        <v>805</v>
      </c>
      <c r="D60" s="50" t="s">
        <v>171</v>
      </c>
      <c r="E60" s="36" t="s">
        <v>267</v>
      </c>
      <c r="F60" s="60">
        <v>522000</v>
      </c>
      <c r="G60" s="36"/>
      <c r="H60" s="28"/>
      <c r="I60" s="36" t="s">
        <v>268</v>
      </c>
      <c r="J60" s="38" t="s">
        <v>269</v>
      </c>
      <c r="K60" s="39" t="s">
        <v>19</v>
      </c>
      <c r="L60" s="38" t="s">
        <v>20</v>
      </c>
      <c r="M60" s="46" t="s">
        <v>21</v>
      </c>
      <c r="N60" s="47">
        <v>45646</v>
      </c>
      <c r="O60" s="49" t="s">
        <v>681</v>
      </c>
    </row>
    <row r="61" spans="2:15" ht="14.45" hidden="1" customHeight="1" x14ac:dyDescent="0.25">
      <c r="B61" s="86">
        <v>45642</v>
      </c>
      <c r="C61" s="8">
        <v>807</v>
      </c>
      <c r="D61" s="31" t="s">
        <v>135</v>
      </c>
      <c r="E61" s="28" t="s">
        <v>274</v>
      </c>
      <c r="F61" s="27">
        <v>24026.43</v>
      </c>
      <c r="G61" s="68"/>
      <c r="H61" s="69"/>
      <c r="I61" s="28" t="s">
        <v>275</v>
      </c>
      <c r="J61" s="38" t="s">
        <v>276</v>
      </c>
      <c r="K61" s="15" t="s">
        <v>19</v>
      </c>
      <c r="L61" s="70" t="s">
        <v>20</v>
      </c>
      <c r="M61" s="46" t="s">
        <v>21</v>
      </c>
      <c r="N61" s="47">
        <v>45634</v>
      </c>
      <c r="O61" s="49" t="s">
        <v>684</v>
      </c>
    </row>
    <row r="62" spans="2:15" ht="14.45" hidden="1" customHeight="1" x14ac:dyDescent="0.25">
      <c r="B62" s="86">
        <v>45642</v>
      </c>
      <c r="C62" s="8">
        <v>807</v>
      </c>
      <c r="D62" s="31" t="s">
        <v>135</v>
      </c>
      <c r="E62" s="71" t="s">
        <v>278</v>
      </c>
      <c r="F62" s="27">
        <v>12801.3</v>
      </c>
      <c r="G62" s="68"/>
      <c r="H62" s="69"/>
      <c r="I62" s="28" t="s">
        <v>279</v>
      </c>
      <c r="J62" s="38" t="s">
        <v>280</v>
      </c>
      <c r="K62" s="15" t="s">
        <v>19</v>
      </c>
      <c r="L62" s="70" t="s">
        <v>20</v>
      </c>
      <c r="M62" s="46" t="s">
        <v>21</v>
      </c>
      <c r="N62" s="47">
        <v>45635</v>
      </c>
      <c r="O62" s="49" t="s">
        <v>681</v>
      </c>
    </row>
    <row r="63" spans="2:15" ht="14.45" hidden="1" customHeight="1" x14ac:dyDescent="0.25">
      <c r="B63" s="86">
        <v>45642</v>
      </c>
      <c r="C63" s="8">
        <v>807</v>
      </c>
      <c r="D63" s="31" t="s">
        <v>135</v>
      </c>
      <c r="E63" s="28" t="s">
        <v>282</v>
      </c>
      <c r="F63" s="27">
        <v>7011.33</v>
      </c>
      <c r="G63" s="68"/>
      <c r="H63" s="69"/>
      <c r="I63" s="28" t="s">
        <v>283</v>
      </c>
      <c r="J63" s="38" t="s">
        <v>284</v>
      </c>
      <c r="K63" s="15" t="s">
        <v>19</v>
      </c>
      <c r="L63" s="70" t="s">
        <v>20</v>
      </c>
      <c r="M63" s="46" t="s">
        <v>21</v>
      </c>
      <c r="N63" s="47">
        <v>45634</v>
      </c>
      <c r="O63" s="49" t="s">
        <v>681</v>
      </c>
    </row>
    <row r="64" spans="2:15" ht="14.45" hidden="1" customHeight="1" x14ac:dyDescent="0.25">
      <c r="B64" s="86">
        <v>45642</v>
      </c>
      <c r="C64" s="8">
        <v>807</v>
      </c>
      <c r="D64" s="31" t="s">
        <v>135</v>
      </c>
      <c r="E64" s="28" t="s">
        <v>285</v>
      </c>
      <c r="F64" s="27">
        <v>54852.35</v>
      </c>
      <c r="G64" s="68"/>
      <c r="H64" s="69"/>
      <c r="I64" s="28" t="s">
        <v>266</v>
      </c>
      <c r="J64" s="38" t="s">
        <v>286</v>
      </c>
      <c r="K64" s="15" t="s">
        <v>19</v>
      </c>
      <c r="L64" s="70" t="s">
        <v>20</v>
      </c>
      <c r="M64" s="46" t="s">
        <v>21</v>
      </c>
      <c r="N64" s="47">
        <v>45635</v>
      </c>
      <c r="O64" s="49" t="s">
        <v>684</v>
      </c>
    </row>
    <row r="65" spans="2:15" ht="14.45" hidden="1" customHeight="1" x14ac:dyDescent="0.25">
      <c r="B65" s="86">
        <v>45642</v>
      </c>
      <c r="C65" s="8">
        <v>807</v>
      </c>
      <c r="D65" s="31" t="s">
        <v>135</v>
      </c>
      <c r="E65" s="28" t="s">
        <v>288</v>
      </c>
      <c r="F65" s="27">
        <v>1329.64</v>
      </c>
      <c r="G65" s="68"/>
      <c r="H65" s="69"/>
      <c r="I65" s="28"/>
      <c r="J65" s="38" t="s">
        <v>289</v>
      </c>
      <c r="K65" s="15" t="s">
        <v>19</v>
      </c>
      <c r="L65" s="70" t="s">
        <v>20</v>
      </c>
      <c r="M65" s="46" t="s">
        <v>21</v>
      </c>
      <c r="N65" s="47">
        <v>45639</v>
      </c>
      <c r="O65" s="49" t="s">
        <v>690</v>
      </c>
    </row>
    <row r="66" spans="2:15" ht="14.45" hidden="1" customHeight="1" x14ac:dyDescent="0.25">
      <c r="B66" s="86">
        <v>45642</v>
      </c>
      <c r="C66" s="8">
        <v>807</v>
      </c>
      <c r="D66" s="31" t="s">
        <v>135</v>
      </c>
      <c r="E66" s="31" t="s">
        <v>291</v>
      </c>
      <c r="F66" s="27">
        <v>20510.990000000002</v>
      </c>
      <c r="G66" s="72"/>
      <c r="H66" s="73"/>
      <c r="I66" s="31" t="s">
        <v>292</v>
      </c>
      <c r="J66" s="38" t="s">
        <v>293</v>
      </c>
      <c r="K66" s="15" t="s">
        <v>19</v>
      </c>
      <c r="L66" s="70" t="s">
        <v>20</v>
      </c>
      <c r="M66" s="46" t="s">
        <v>21</v>
      </c>
      <c r="N66" s="47">
        <v>45617</v>
      </c>
      <c r="O66" s="48" t="s">
        <v>684</v>
      </c>
    </row>
    <row r="67" spans="2:15" ht="14.45" hidden="1" customHeight="1" x14ac:dyDescent="0.25">
      <c r="B67" s="86">
        <v>45643</v>
      </c>
      <c r="C67" s="8">
        <v>810</v>
      </c>
      <c r="D67" s="50" t="s">
        <v>67</v>
      </c>
      <c r="E67" s="36" t="s">
        <v>299</v>
      </c>
      <c r="F67" s="60">
        <v>60320</v>
      </c>
      <c r="G67" s="36"/>
      <c r="H67" s="38" t="s">
        <v>691</v>
      </c>
      <c r="I67" s="36" t="s">
        <v>300</v>
      </c>
      <c r="J67" s="38" t="s">
        <v>20</v>
      </c>
      <c r="K67" s="39" t="s">
        <v>34</v>
      </c>
      <c r="L67" s="38" t="s">
        <v>21</v>
      </c>
      <c r="M67" s="46" t="s">
        <v>21</v>
      </c>
      <c r="N67" s="47">
        <v>45641</v>
      </c>
      <c r="O67" s="49" t="s">
        <v>686</v>
      </c>
    </row>
    <row r="68" spans="2:15" ht="14.45" customHeight="1" x14ac:dyDescent="0.25">
      <c r="B68" s="86">
        <v>45643</v>
      </c>
      <c r="C68" s="8">
        <v>812</v>
      </c>
      <c r="D68" s="50" t="s">
        <v>45</v>
      </c>
      <c r="E68" s="36" t="s">
        <v>306</v>
      </c>
      <c r="F68" s="60">
        <v>31900</v>
      </c>
      <c r="G68" s="36"/>
      <c r="H68" s="38"/>
      <c r="I68" s="36" t="s">
        <v>307</v>
      </c>
      <c r="J68" s="38">
        <v>3706</v>
      </c>
      <c r="K68" s="39" t="s">
        <v>19</v>
      </c>
      <c r="L68" s="38" t="s">
        <v>20</v>
      </c>
      <c r="M68" s="46" t="s">
        <v>21</v>
      </c>
      <c r="N68" s="47" t="s">
        <v>35</v>
      </c>
      <c r="O68" s="49" t="s">
        <v>686</v>
      </c>
    </row>
    <row r="69" spans="2:15" ht="14.45" hidden="1" customHeight="1" x14ac:dyDescent="0.25">
      <c r="B69" s="86">
        <v>45643</v>
      </c>
      <c r="C69" s="8">
        <v>813</v>
      </c>
      <c r="D69" s="50" t="s">
        <v>309</v>
      </c>
      <c r="E69" s="36" t="s">
        <v>310</v>
      </c>
      <c r="F69" s="34">
        <v>11426</v>
      </c>
      <c r="G69" s="36"/>
      <c r="H69" s="38"/>
      <c r="I69" s="36" t="s">
        <v>311</v>
      </c>
      <c r="J69" s="38" t="s">
        <v>312</v>
      </c>
      <c r="K69" s="39" t="s">
        <v>19</v>
      </c>
      <c r="L69" s="38" t="s">
        <v>20</v>
      </c>
      <c r="M69" s="46" t="s">
        <v>21</v>
      </c>
      <c r="N69" s="47" t="s">
        <v>35</v>
      </c>
      <c r="O69" s="49" t="s">
        <v>685</v>
      </c>
    </row>
    <row r="70" spans="2:15" ht="14.45" hidden="1" customHeight="1" x14ac:dyDescent="0.25">
      <c r="B70" s="86">
        <v>45644</v>
      </c>
      <c r="C70" s="8">
        <v>820</v>
      </c>
      <c r="D70" s="50" t="s">
        <v>334</v>
      </c>
      <c r="E70" s="36" t="s">
        <v>335</v>
      </c>
      <c r="F70" s="60">
        <v>38280</v>
      </c>
      <c r="G70" s="36"/>
      <c r="H70" s="36"/>
      <c r="I70" s="61" t="s">
        <v>336</v>
      </c>
      <c r="J70" s="38" t="s">
        <v>337</v>
      </c>
      <c r="K70" s="39" t="s">
        <v>19</v>
      </c>
      <c r="L70" s="38" t="s">
        <v>20</v>
      </c>
      <c r="M70" s="46" t="s">
        <v>21</v>
      </c>
      <c r="N70" s="47" t="s">
        <v>35</v>
      </c>
      <c r="O70" s="49"/>
    </row>
    <row r="71" spans="2:15" ht="14.45" hidden="1" customHeight="1" x14ac:dyDescent="0.25">
      <c r="B71" s="86">
        <v>45644</v>
      </c>
      <c r="C71" s="8">
        <v>821</v>
      </c>
      <c r="D71" s="31" t="s">
        <v>87</v>
      </c>
      <c r="E71" s="31" t="s">
        <v>339</v>
      </c>
      <c r="F71" s="42">
        <v>3323.83</v>
      </c>
      <c r="G71" s="28"/>
      <c r="H71" s="28"/>
      <c r="I71" s="74"/>
      <c r="J71" s="38" t="s">
        <v>340</v>
      </c>
      <c r="K71" s="15" t="s">
        <v>34</v>
      </c>
      <c r="L71" s="14" t="s">
        <v>21</v>
      </c>
      <c r="M71" s="17">
        <v>45741</v>
      </c>
      <c r="N71" s="26" t="s">
        <v>35</v>
      </c>
      <c r="O71" s="49" t="s">
        <v>689</v>
      </c>
    </row>
    <row r="72" spans="2:15" ht="14.45" hidden="1" customHeight="1" x14ac:dyDescent="0.25">
      <c r="B72" s="86">
        <v>45644</v>
      </c>
      <c r="C72" s="8">
        <v>822</v>
      </c>
      <c r="D72" s="50" t="s">
        <v>100</v>
      </c>
      <c r="E72" s="36" t="s">
        <v>341</v>
      </c>
      <c r="F72" s="60">
        <v>2812.54</v>
      </c>
      <c r="G72" s="36"/>
      <c r="H72" s="36"/>
      <c r="I72" s="61" t="s">
        <v>115</v>
      </c>
      <c r="J72" s="38" t="s">
        <v>342</v>
      </c>
      <c r="K72" s="39" t="s">
        <v>19</v>
      </c>
      <c r="L72" s="38" t="s">
        <v>20</v>
      </c>
      <c r="M72" s="46" t="s">
        <v>21</v>
      </c>
      <c r="N72" s="47" t="s">
        <v>35</v>
      </c>
      <c r="O72" s="49" t="s">
        <v>685</v>
      </c>
    </row>
    <row r="73" spans="2:15" ht="14.45" hidden="1" customHeight="1" x14ac:dyDescent="0.25">
      <c r="B73" s="86">
        <v>45644</v>
      </c>
      <c r="C73" s="8">
        <v>822</v>
      </c>
      <c r="D73" s="50" t="s">
        <v>100</v>
      </c>
      <c r="E73" s="36" t="s">
        <v>344</v>
      </c>
      <c r="F73" s="60">
        <v>24808.22</v>
      </c>
      <c r="G73" s="36"/>
      <c r="H73" s="36"/>
      <c r="I73" s="61" t="s">
        <v>345</v>
      </c>
      <c r="J73" s="38" t="s">
        <v>346</v>
      </c>
      <c r="K73" s="39" t="s">
        <v>19</v>
      </c>
      <c r="L73" s="38" t="s">
        <v>20</v>
      </c>
      <c r="M73" s="46" t="s">
        <v>21</v>
      </c>
      <c r="N73" s="47" t="s">
        <v>35</v>
      </c>
      <c r="O73" s="49" t="s">
        <v>685</v>
      </c>
    </row>
    <row r="74" spans="2:15" ht="14.45" hidden="1" customHeight="1" x14ac:dyDescent="0.25">
      <c r="B74" s="86">
        <v>45644</v>
      </c>
      <c r="C74" s="8">
        <v>823</v>
      </c>
      <c r="D74" s="50" t="s">
        <v>348</v>
      </c>
      <c r="E74" s="36" t="s">
        <v>349</v>
      </c>
      <c r="F74" s="60">
        <v>26413.200000000001</v>
      </c>
      <c r="G74" s="36"/>
      <c r="H74" s="36"/>
      <c r="I74" s="61" t="s">
        <v>350</v>
      </c>
      <c r="J74" s="38" t="s">
        <v>20</v>
      </c>
      <c r="K74" s="39" t="s">
        <v>34</v>
      </c>
      <c r="L74" s="38"/>
      <c r="M74" s="46" t="s">
        <v>21</v>
      </c>
      <c r="N74" s="47" t="s">
        <v>35</v>
      </c>
      <c r="O74" s="49" t="s">
        <v>683</v>
      </c>
    </row>
    <row r="75" spans="2:15" ht="14.45" hidden="1" customHeight="1" x14ac:dyDescent="0.25">
      <c r="B75" s="86">
        <v>45644</v>
      </c>
      <c r="C75" s="8">
        <v>824</v>
      </c>
      <c r="D75" s="50" t="s">
        <v>348</v>
      </c>
      <c r="E75" s="36" t="s">
        <v>351</v>
      </c>
      <c r="F75" s="60">
        <v>11484</v>
      </c>
      <c r="G75" s="36"/>
      <c r="H75" s="36"/>
      <c r="I75" s="61" t="s">
        <v>352</v>
      </c>
      <c r="J75" s="38" t="s">
        <v>20</v>
      </c>
      <c r="K75" s="39" t="s">
        <v>34</v>
      </c>
      <c r="L75" s="38"/>
      <c r="M75" s="46" t="s">
        <v>21</v>
      </c>
      <c r="N75" s="47" t="s">
        <v>35</v>
      </c>
      <c r="O75" s="49" t="s">
        <v>683</v>
      </c>
    </row>
    <row r="76" spans="2:15" ht="14.45" hidden="1" customHeight="1" x14ac:dyDescent="0.25">
      <c r="B76" s="86" t="s">
        <v>876</v>
      </c>
      <c r="C76" s="8">
        <v>825</v>
      </c>
      <c r="D76" s="50" t="s">
        <v>348</v>
      </c>
      <c r="E76" s="36" t="s">
        <v>353</v>
      </c>
      <c r="F76" s="60">
        <v>11716</v>
      </c>
      <c r="G76" s="36"/>
      <c r="H76" s="36"/>
      <c r="I76" s="61" t="s">
        <v>354</v>
      </c>
      <c r="J76" s="38" t="s">
        <v>20</v>
      </c>
      <c r="K76" s="39" t="s">
        <v>34</v>
      </c>
      <c r="L76" s="38"/>
      <c r="M76" s="46" t="s">
        <v>21</v>
      </c>
      <c r="N76" s="47" t="s">
        <v>35</v>
      </c>
      <c r="O76" s="49" t="s">
        <v>683</v>
      </c>
    </row>
    <row r="77" spans="2:15" ht="14.45" hidden="1" customHeight="1" x14ac:dyDescent="0.25">
      <c r="B77" s="86">
        <v>45645</v>
      </c>
      <c r="C77" s="8">
        <v>828</v>
      </c>
      <c r="D77" s="50" t="s">
        <v>358</v>
      </c>
      <c r="E77" s="50" t="s">
        <v>362</v>
      </c>
      <c r="F77" s="34">
        <v>29116.21</v>
      </c>
      <c r="G77" s="50"/>
      <c r="H77" s="50"/>
      <c r="I77" s="62"/>
      <c r="J77" s="38" t="s">
        <v>695</v>
      </c>
      <c r="K77" s="39" t="s">
        <v>19</v>
      </c>
      <c r="L77" s="38" t="s">
        <v>20</v>
      </c>
      <c r="M77" s="46">
        <v>45741</v>
      </c>
      <c r="N77" s="47">
        <v>45656</v>
      </c>
      <c r="O77" s="48"/>
    </row>
    <row r="78" spans="2:15" ht="14.45" hidden="1" customHeight="1" x14ac:dyDescent="0.25">
      <c r="B78" s="86">
        <v>45645</v>
      </c>
      <c r="C78" s="8">
        <v>830</v>
      </c>
      <c r="D78" s="50" t="s">
        <v>369</v>
      </c>
      <c r="E78" s="36" t="s">
        <v>370</v>
      </c>
      <c r="F78" s="34">
        <v>1485.83</v>
      </c>
      <c r="G78" s="36"/>
      <c r="H78" s="36"/>
      <c r="I78" s="61"/>
      <c r="J78" s="38" t="s">
        <v>371</v>
      </c>
      <c r="K78" s="39" t="s">
        <v>19</v>
      </c>
      <c r="L78" s="38" t="s">
        <v>20</v>
      </c>
      <c r="M78" s="46" t="s">
        <v>21</v>
      </c>
      <c r="N78" s="47">
        <v>45649</v>
      </c>
      <c r="O78" s="49"/>
    </row>
    <row r="79" spans="2:15" ht="14.45" hidden="1" customHeight="1" x14ac:dyDescent="0.25">
      <c r="B79" s="86">
        <v>45645</v>
      </c>
      <c r="C79" s="8">
        <v>830</v>
      </c>
      <c r="D79" s="50" t="s">
        <v>369</v>
      </c>
      <c r="E79" s="36" t="s">
        <v>373</v>
      </c>
      <c r="F79" s="34">
        <v>109476.26</v>
      </c>
      <c r="G79" s="36"/>
      <c r="H79" s="36"/>
      <c r="I79" s="61" t="s">
        <v>374</v>
      </c>
      <c r="J79" s="38" t="s">
        <v>375</v>
      </c>
      <c r="K79" s="39" t="s">
        <v>19</v>
      </c>
      <c r="L79" s="38" t="s">
        <v>20</v>
      </c>
      <c r="M79" s="46" t="s">
        <v>21</v>
      </c>
      <c r="N79" s="47">
        <v>45649</v>
      </c>
      <c r="O79" s="49" t="s">
        <v>685</v>
      </c>
    </row>
    <row r="80" spans="2:15" ht="14.45" hidden="1" customHeight="1" x14ac:dyDescent="0.25">
      <c r="B80" s="86">
        <v>45645</v>
      </c>
      <c r="C80" s="8">
        <v>833</v>
      </c>
      <c r="D80" s="50" t="s">
        <v>384</v>
      </c>
      <c r="E80" s="36" t="s">
        <v>385</v>
      </c>
      <c r="F80" s="60">
        <v>522000</v>
      </c>
      <c r="G80" s="36"/>
      <c r="H80" s="36"/>
      <c r="I80" s="61"/>
      <c r="J80" s="38" t="s">
        <v>386</v>
      </c>
      <c r="K80" s="39" t="s">
        <v>34</v>
      </c>
      <c r="L80" s="46" t="s">
        <v>21</v>
      </c>
      <c r="M80" s="46" t="s">
        <v>21</v>
      </c>
      <c r="N80" s="47">
        <v>45656</v>
      </c>
      <c r="O80" s="49"/>
    </row>
    <row r="81" spans="2:15" ht="14.45" hidden="1" customHeight="1" x14ac:dyDescent="0.25">
      <c r="B81" s="86">
        <v>45645</v>
      </c>
      <c r="C81" s="8">
        <v>835</v>
      </c>
      <c r="D81" s="50" t="s">
        <v>67</v>
      </c>
      <c r="E81" s="33" t="s">
        <v>392</v>
      </c>
      <c r="F81" s="60">
        <v>60320</v>
      </c>
      <c r="G81" s="36"/>
      <c r="H81" s="36" t="s">
        <v>696</v>
      </c>
      <c r="I81" s="61" t="s">
        <v>393</v>
      </c>
      <c r="J81" s="38" t="s">
        <v>183</v>
      </c>
      <c r="K81" s="39" t="s">
        <v>34</v>
      </c>
      <c r="L81" s="46" t="s">
        <v>21</v>
      </c>
      <c r="M81" s="46" t="s">
        <v>21</v>
      </c>
      <c r="N81" s="47">
        <v>45656</v>
      </c>
      <c r="O81" s="49" t="s">
        <v>681</v>
      </c>
    </row>
    <row r="82" spans="2:15" ht="14.45" hidden="1" customHeight="1" x14ac:dyDescent="0.25">
      <c r="B82" s="86">
        <v>45656</v>
      </c>
      <c r="C82" s="8">
        <v>840</v>
      </c>
      <c r="D82" s="50" t="s">
        <v>398</v>
      </c>
      <c r="E82" s="33" t="s">
        <v>399</v>
      </c>
      <c r="F82" s="60">
        <v>803.25</v>
      </c>
      <c r="G82" s="36"/>
      <c r="H82" s="36"/>
      <c r="I82" s="61"/>
      <c r="J82" s="38" t="s">
        <v>400</v>
      </c>
      <c r="K82" s="39" t="s">
        <v>34</v>
      </c>
      <c r="L82" s="46" t="s">
        <v>21</v>
      </c>
      <c r="M82" s="46" t="s">
        <v>21</v>
      </c>
      <c r="N82" s="47" t="s">
        <v>35</v>
      </c>
      <c r="O82" s="49" t="s">
        <v>684</v>
      </c>
    </row>
    <row r="83" spans="2:15" ht="14.45" hidden="1" customHeight="1" x14ac:dyDescent="0.25">
      <c r="B83" s="124">
        <v>45659</v>
      </c>
      <c r="C83" s="8">
        <v>1</v>
      </c>
      <c r="D83" s="50" t="s">
        <v>401</v>
      </c>
      <c r="E83" s="33" t="s">
        <v>402</v>
      </c>
      <c r="F83" s="60">
        <v>393590.72</v>
      </c>
      <c r="G83" s="36"/>
      <c r="H83" s="36"/>
      <c r="I83" s="61"/>
      <c r="J83" s="38" t="s">
        <v>403</v>
      </c>
      <c r="K83" s="39" t="s">
        <v>19</v>
      </c>
      <c r="L83" s="38" t="s">
        <v>20</v>
      </c>
      <c r="M83" s="46" t="s">
        <v>21</v>
      </c>
      <c r="N83" s="47" t="s">
        <v>40</v>
      </c>
      <c r="O83" s="49"/>
    </row>
    <row r="84" spans="2:15" ht="14.45" customHeight="1" x14ac:dyDescent="0.25">
      <c r="B84" s="124">
        <v>45659</v>
      </c>
      <c r="C84" s="8">
        <v>5</v>
      </c>
      <c r="D84" s="50" t="s">
        <v>45</v>
      </c>
      <c r="E84" s="33" t="s">
        <v>412</v>
      </c>
      <c r="F84" s="60">
        <v>678600</v>
      </c>
      <c r="G84" s="36"/>
      <c r="H84" s="36"/>
      <c r="I84" s="61" t="s">
        <v>413</v>
      </c>
      <c r="J84" s="38">
        <v>3723</v>
      </c>
      <c r="K84" s="39" t="s">
        <v>19</v>
      </c>
      <c r="L84" s="38" t="s">
        <v>20</v>
      </c>
      <c r="M84" s="46" t="s">
        <v>21</v>
      </c>
      <c r="N84" s="47">
        <v>45665</v>
      </c>
      <c r="O84" s="49" t="s">
        <v>686</v>
      </c>
    </row>
    <row r="85" spans="2:15" ht="14.45" customHeight="1" x14ac:dyDescent="0.25">
      <c r="B85" s="124">
        <v>45659</v>
      </c>
      <c r="C85" s="8">
        <v>6</v>
      </c>
      <c r="D85" s="50" t="s">
        <v>45</v>
      </c>
      <c r="E85" s="33" t="s">
        <v>415</v>
      </c>
      <c r="F85" s="60">
        <v>11600</v>
      </c>
      <c r="G85" s="36"/>
      <c r="H85" s="36"/>
      <c r="I85" s="61" t="s">
        <v>416</v>
      </c>
      <c r="J85" s="201" t="s">
        <v>417</v>
      </c>
      <c r="K85" s="39" t="s">
        <v>19</v>
      </c>
      <c r="L85" s="38" t="s">
        <v>20</v>
      </c>
      <c r="M85" s="46" t="s">
        <v>21</v>
      </c>
      <c r="N85" s="47">
        <v>45665</v>
      </c>
      <c r="O85" s="49" t="s">
        <v>686</v>
      </c>
    </row>
    <row r="86" spans="2:15" ht="14.45" customHeight="1" x14ac:dyDescent="0.25">
      <c r="B86" s="124">
        <v>45659</v>
      </c>
      <c r="C86" s="8">
        <v>6</v>
      </c>
      <c r="D86" s="50" t="s">
        <v>45</v>
      </c>
      <c r="E86" s="33" t="s">
        <v>415</v>
      </c>
      <c r="F86" s="60">
        <v>11600</v>
      </c>
      <c r="G86" s="36"/>
      <c r="H86" s="36"/>
      <c r="I86" s="61" t="s">
        <v>418</v>
      </c>
      <c r="J86" s="201" t="s">
        <v>419</v>
      </c>
      <c r="K86" s="39" t="s">
        <v>19</v>
      </c>
      <c r="L86" s="38" t="s">
        <v>20</v>
      </c>
      <c r="M86" s="46" t="s">
        <v>21</v>
      </c>
      <c r="N86" s="47">
        <v>45665</v>
      </c>
      <c r="O86" s="49" t="s">
        <v>686</v>
      </c>
    </row>
    <row r="87" spans="2:15" ht="14.45" hidden="1" customHeight="1" x14ac:dyDescent="0.25">
      <c r="B87" s="124">
        <v>45659</v>
      </c>
      <c r="C87" s="8">
        <v>7</v>
      </c>
      <c r="D87" s="50" t="s">
        <v>309</v>
      </c>
      <c r="E87" s="33" t="s">
        <v>420</v>
      </c>
      <c r="F87" s="34">
        <v>1128.68</v>
      </c>
      <c r="G87" s="36"/>
      <c r="H87" s="36"/>
      <c r="I87" s="61" t="s">
        <v>421</v>
      </c>
      <c r="J87" s="38" t="s">
        <v>422</v>
      </c>
      <c r="K87" s="39" t="s">
        <v>19</v>
      </c>
      <c r="L87" s="38" t="s">
        <v>20</v>
      </c>
      <c r="M87" s="46" t="s">
        <v>21</v>
      </c>
      <c r="N87" s="47">
        <v>45660</v>
      </c>
      <c r="O87" s="49" t="s">
        <v>685</v>
      </c>
    </row>
    <row r="88" spans="2:15" ht="14.45" hidden="1" customHeight="1" x14ac:dyDescent="0.25">
      <c r="B88" s="124">
        <v>45659</v>
      </c>
      <c r="C88" s="8">
        <v>11</v>
      </c>
      <c r="D88" s="50" t="s">
        <v>22</v>
      </c>
      <c r="E88" s="33" t="s">
        <v>434</v>
      </c>
      <c r="F88" s="60">
        <v>26490.57</v>
      </c>
      <c r="G88" s="36"/>
      <c r="H88" s="36"/>
      <c r="I88" s="61" t="s">
        <v>435</v>
      </c>
      <c r="J88" s="38" t="s">
        <v>436</v>
      </c>
      <c r="K88" s="39" t="s">
        <v>19</v>
      </c>
      <c r="L88" s="38" t="s">
        <v>20</v>
      </c>
      <c r="M88" s="46" t="s">
        <v>21</v>
      </c>
      <c r="N88" s="47">
        <v>45672</v>
      </c>
      <c r="O88" s="49" t="s">
        <v>689</v>
      </c>
    </row>
    <row r="89" spans="2:15" ht="14.45" hidden="1" customHeight="1" x14ac:dyDescent="0.25">
      <c r="B89" s="124">
        <v>45659</v>
      </c>
      <c r="C89" s="8">
        <v>15</v>
      </c>
      <c r="D89" s="50" t="s">
        <v>84</v>
      </c>
      <c r="E89" s="33" t="s">
        <v>452</v>
      </c>
      <c r="F89" s="60">
        <v>4016.25</v>
      </c>
      <c r="G89" s="36"/>
      <c r="H89" s="36"/>
      <c r="I89" s="61" t="s">
        <v>453</v>
      </c>
      <c r="J89" s="38" t="s">
        <v>183</v>
      </c>
      <c r="K89" s="39" t="s">
        <v>34</v>
      </c>
      <c r="L89" s="38" t="s">
        <v>21</v>
      </c>
      <c r="M89" s="46" t="s">
        <v>21</v>
      </c>
      <c r="N89" s="47" t="s">
        <v>40</v>
      </c>
      <c r="O89" s="49" t="s">
        <v>686</v>
      </c>
    </row>
    <row r="90" spans="2:15" ht="14.45" hidden="1" customHeight="1" x14ac:dyDescent="0.25">
      <c r="B90" s="124">
        <v>45659</v>
      </c>
      <c r="C90" s="8">
        <v>16</v>
      </c>
      <c r="D90" s="50" t="s">
        <v>369</v>
      </c>
      <c r="E90" s="33" t="s">
        <v>454</v>
      </c>
      <c r="F90" s="34">
        <v>133714.35999999999</v>
      </c>
      <c r="G90" s="36"/>
      <c r="H90" s="36"/>
      <c r="I90" s="61" t="s">
        <v>455</v>
      </c>
      <c r="J90" s="38" t="s">
        <v>456</v>
      </c>
      <c r="K90" s="39" t="s">
        <v>19</v>
      </c>
      <c r="L90" s="38" t="s">
        <v>20</v>
      </c>
      <c r="M90" s="46" t="s">
        <v>21</v>
      </c>
      <c r="N90" s="47">
        <v>45669</v>
      </c>
      <c r="O90" s="49" t="s">
        <v>685</v>
      </c>
    </row>
    <row r="91" spans="2:15" ht="14.45" hidden="1" customHeight="1" x14ac:dyDescent="0.25">
      <c r="B91" s="124">
        <v>45659</v>
      </c>
      <c r="C91" s="8">
        <v>16</v>
      </c>
      <c r="D91" s="50" t="s">
        <v>369</v>
      </c>
      <c r="E91" s="33" t="s">
        <v>458</v>
      </c>
      <c r="F91" s="34">
        <v>5923.86</v>
      </c>
      <c r="G91" s="36"/>
      <c r="H91" s="36"/>
      <c r="I91" s="61" t="s">
        <v>459</v>
      </c>
      <c r="J91" s="38" t="s">
        <v>460</v>
      </c>
      <c r="K91" s="39" t="s">
        <v>19</v>
      </c>
      <c r="L91" s="38" t="s">
        <v>20</v>
      </c>
      <c r="M91" s="46" t="s">
        <v>21</v>
      </c>
      <c r="N91" s="47">
        <v>45669</v>
      </c>
      <c r="O91" s="49" t="s">
        <v>685</v>
      </c>
    </row>
    <row r="92" spans="2:15" ht="14.45" hidden="1" customHeight="1" x14ac:dyDescent="0.25">
      <c r="B92" s="124">
        <v>45659</v>
      </c>
      <c r="C92" s="8">
        <v>16</v>
      </c>
      <c r="D92" s="50" t="s">
        <v>369</v>
      </c>
      <c r="E92" s="33" t="s">
        <v>462</v>
      </c>
      <c r="F92" s="34">
        <v>11761.92</v>
      </c>
      <c r="G92" s="36"/>
      <c r="H92" s="36"/>
      <c r="I92" s="61" t="s">
        <v>463</v>
      </c>
      <c r="J92" s="38" t="s">
        <v>464</v>
      </c>
      <c r="K92" s="39" t="s">
        <v>19</v>
      </c>
      <c r="L92" s="38" t="s">
        <v>20</v>
      </c>
      <c r="M92" s="46" t="s">
        <v>21</v>
      </c>
      <c r="N92" s="47">
        <v>45669</v>
      </c>
      <c r="O92" s="49" t="s">
        <v>685</v>
      </c>
    </row>
    <row r="93" spans="2:15" ht="14.45" hidden="1" customHeight="1" x14ac:dyDescent="0.25">
      <c r="B93" s="124">
        <v>45659</v>
      </c>
      <c r="C93" s="8">
        <v>17</v>
      </c>
      <c r="D93" s="50" t="s">
        <v>369</v>
      </c>
      <c r="E93" s="33" t="s">
        <v>466</v>
      </c>
      <c r="F93" s="34">
        <v>19035.95</v>
      </c>
      <c r="G93" s="36"/>
      <c r="H93" s="36"/>
      <c r="I93" s="61" t="s">
        <v>467</v>
      </c>
      <c r="J93" s="38" t="s">
        <v>468</v>
      </c>
      <c r="K93" s="39" t="s">
        <v>19</v>
      </c>
      <c r="L93" s="38" t="s">
        <v>20</v>
      </c>
      <c r="M93" s="46" t="s">
        <v>21</v>
      </c>
      <c r="N93" s="47">
        <v>45676</v>
      </c>
      <c r="O93" s="49" t="s">
        <v>685</v>
      </c>
    </row>
    <row r="94" spans="2:15" ht="14.45" hidden="1" customHeight="1" x14ac:dyDescent="0.25">
      <c r="B94" s="124">
        <v>45659</v>
      </c>
      <c r="C94" s="8">
        <v>17</v>
      </c>
      <c r="D94" s="50" t="s">
        <v>369</v>
      </c>
      <c r="E94" s="33" t="s">
        <v>470</v>
      </c>
      <c r="F94" s="34">
        <v>3771.45</v>
      </c>
      <c r="G94" s="36"/>
      <c r="H94" s="36"/>
      <c r="I94" s="61" t="s">
        <v>471</v>
      </c>
      <c r="J94" s="38" t="s">
        <v>472</v>
      </c>
      <c r="K94" s="39" t="s">
        <v>19</v>
      </c>
      <c r="L94" s="38" t="s">
        <v>20</v>
      </c>
      <c r="M94" s="46" t="s">
        <v>21</v>
      </c>
      <c r="N94" s="47">
        <v>45676</v>
      </c>
      <c r="O94" s="49" t="s">
        <v>685</v>
      </c>
    </row>
    <row r="95" spans="2:15" ht="14.45" hidden="1" customHeight="1" x14ac:dyDescent="0.25">
      <c r="B95" s="124">
        <v>45659</v>
      </c>
      <c r="C95" s="8">
        <v>18</v>
      </c>
      <c r="D95" s="50" t="s">
        <v>474</v>
      </c>
      <c r="E95" s="33" t="s">
        <v>475</v>
      </c>
      <c r="F95" s="60">
        <v>15800</v>
      </c>
      <c r="G95" s="36"/>
      <c r="H95" s="36"/>
      <c r="I95" s="61" t="s">
        <v>476</v>
      </c>
      <c r="J95" s="38" t="s">
        <v>477</v>
      </c>
      <c r="K95" s="39" t="s">
        <v>19</v>
      </c>
      <c r="L95" s="38" t="s">
        <v>20</v>
      </c>
      <c r="M95" s="46" t="s">
        <v>21</v>
      </c>
      <c r="N95" s="47">
        <v>45674</v>
      </c>
      <c r="O95" s="49" t="s">
        <v>684</v>
      </c>
    </row>
    <row r="96" spans="2:15" ht="14.45" hidden="1" customHeight="1" x14ac:dyDescent="0.25">
      <c r="B96" s="124">
        <v>45659</v>
      </c>
      <c r="C96" s="8">
        <v>18</v>
      </c>
      <c r="D96" s="50" t="s">
        <v>474</v>
      </c>
      <c r="E96" s="33" t="s">
        <v>479</v>
      </c>
      <c r="F96" s="60">
        <v>1660</v>
      </c>
      <c r="G96" s="36"/>
      <c r="H96" s="36"/>
      <c r="I96" s="61" t="s">
        <v>480</v>
      </c>
      <c r="J96" s="38" t="s">
        <v>481</v>
      </c>
      <c r="K96" s="39" t="s">
        <v>19</v>
      </c>
      <c r="L96" s="38" t="s">
        <v>20</v>
      </c>
      <c r="M96" s="46" t="s">
        <v>21</v>
      </c>
      <c r="N96" s="47">
        <v>45674</v>
      </c>
      <c r="O96" s="49" t="s">
        <v>684</v>
      </c>
    </row>
    <row r="97" spans="2:15" ht="14.45" hidden="1" customHeight="1" x14ac:dyDescent="0.25">
      <c r="B97" s="124">
        <v>45666</v>
      </c>
      <c r="C97" s="8">
        <v>25</v>
      </c>
      <c r="D97" s="50" t="s">
        <v>474</v>
      </c>
      <c r="E97" s="33" t="s">
        <v>502</v>
      </c>
      <c r="F97" s="60">
        <v>14371.5</v>
      </c>
      <c r="G97" s="36"/>
      <c r="H97" s="36"/>
      <c r="I97" s="61" t="s">
        <v>503</v>
      </c>
      <c r="J97" s="38">
        <v>2759</v>
      </c>
      <c r="K97" s="39" t="s">
        <v>19</v>
      </c>
      <c r="L97" s="38" t="s">
        <v>20</v>
      </c>
      <c r="M97" s="46" t="s">
        <v>21</v>
      </c>
      <c r="N97" s="47" t="s">
        <v>35</v>
      </c>
      <c r="O97" s="49" t="s">
        <v>685</v>
      </c>
    </row>
    <row r="98" spans="2:15" ht="14.45" customHeight="1" x14ac:dyDescent="0.25">
      <c r="B98" s="124">
        <v>45666</v>
      </c>
      <c r="C98" s="8">
        <v>26</v>
      </c>
      <c r="D98" s="50" t="s">
        <v>45</v>
      </c>
      <c r="E98" s="33" t="s">
        <v>504</v>
      </c>
      <c r="F98" s="60">
        <v>587250</v>
      </c>
      <c r="G98" s="36"/>
      <c r="H98" s="36"/>
      <c r="I98" s="61" t="s">
        <v>505</v>
      </c>
      <c r="J98" s="201">
        <v>3748</v>
      </c>
      <c r="K98" s="39" t="s">
        <v>19</v>
      </c>
      <c r="L98" s="38" t="s">
        <v>20</v>
      </c>
      <c r="M98" s="46" t="s">
        <v>21</v>
      </c>
      <c r="N98" s="47">
        <v>45683</v>
      </c>
      <c r="O98" s="49" t="s">
        <v>686</v>
      </c>
    </row>
    <row r="99" spans="2:15" ht="14.45" hidden="1" customHeight="1" x14ac:dyDescent="0.25">
      <c r="B99" s="124">
        <v>45674</v>
      </c>
      <c r="C99" s="8">
        <v>36</v>
      </c>
      <c r="D99" s="50" t="s">
        <v>369</v>
      </c>
      <c r="E99" s="33" t="s">
        <v>541</v>
      </c>
      <c r="F99" s="34">
        <v>11669.14</v>
      </c>
      <c r="G99" s="36"/>
      <c r="H99" s="36"/>
      <c r="I99" s="61" t="s">
        <v>542</v>
      </c>
      <c r="J99" s="38" t="s">
        <v>543</v>
      </c>
      <c r="K99" s="39" t="s">
        <v>19</v>
      </c>
      <c r="L99" s="38" t="s">
        <v>20</v>
      </c>
      <c r="M99" s="46" t="s">
        <v>21</v>
      </c>
      <c r="N99" s="47">
        <v>45683</v>
      </c>
      <c r="O99" s="49" t="s">
        <v>685</v>
      </c>
    </row>
    <row r="100" spans="2:15" ht="14.45" hidden="1" customHeight="1" x14ac:dyDescent="0.25">
      <c r="B100" s="124">
        <v>45674</v>
      </c>
      <c r="C100" s="8">
        <v>36</v>
      </c>
      <c r="D100" s="50" t="s">
        <v>369</v>
      </c>
      <c r="E100" s="33" t="s">
        <v>545</v>
      </c>
      <c r="F100" s="34">
        <v>17485.68</v>
      </c>
      <c r="G100" s="36"/>
      <c r="H100" s="36"/>
      <c r="I100" s="61" t="s">
        <v>546</v>
      </c>
      <c r="J100" s="38" t="s">
        <v>547</v>
      </c>
      <c r="K100" s="39" t="s">
        <v>19</v>
      </c>
      <c r="L100" s="38" t="s">
        <v>20</v>
      </c>
      <c r="M100" s="46" t="s">
        <v>21</v>
      </c>
      <c r="N100" s="47">
        <v>45683</v>
      </c>
      <c r="O100" s="49" t="s">
        <v>685</v>
      </c>
    </row>
    <row r="101" spans="2:15" ht="14.45" hidden="1" customHeight="1" x14ac:dyDescent="0.25">
      <c r="B101" s="124">
        <v>45677</v>
      </c>
      <c r="C101" s="8">
        <v>39</v>
      </c>
      <c r="D101" s="50" t="s">
        <v>358</v>
      </c>
      <c r="E101" s="33" t="s">
        <v>556</v>
      </c>
      <c r="F101" s="60">
        <v>30552.28</v>
      </c>
      <c r="G101" s="36"/>
      <c r="H101" s="36"/>
      <c r="I101" s="61"/>
      <c r="J101" s="38">
        <v>1943</v>
      </c>
      <c r="K101" s="39" t="s">
        <v>19</v>
      </c>
      <c r="L101" s="38" t="s">
        <v>20</v>
      </c>
      <c r="M101" s="46" t="s">
        <v>21</v>
      </c>
      <c r="N101" s="47">
        <v>45687</v>
      </c>
      <c r="O101" s="49"/>
    </row>
    <row r="102" spans="2:15" ht="14.45" hidden="1" customHeight="1" x14ac:dyDescent="0.25">
      <c r="B102" s="124">
        <v>45677</v>
      </c>
      <c r="C102" s="8">
        <v>42</v>
      </c>
      <c r="D102" s="50" t="s">
        <v>121</v>
      </c>
      <c r="E102" s="33" t="s">
        <v>563</v>
      </c>
      <c r="F102" s="60">
        <v>21198.42</v>
      </c>
      <c r="G102" s="36"/>
      <c r="H102" s="36"/>
      <c r="I102" s="61" t="s">
        <v>564</v>
      </c>
      <c r="J102" s="38" t="s">
        <v>183</v>
      </c>
      <c r="K102" s="39" t="s">
        <v>34</v>
      </c>
      <c r="L102" s="38" t="s">
        <v>21</v>
      </c>
      <c r="M102" s="46" t="s">
        <v>21</v>
      </c>
      <c r="N102" s="47" t="s">
        <v>35</v>
      </c>
      <c r="O102" s="49" t="s">
        <v>685</v>
      </c>
    </row>
    <row r="103" spans="2:15" ht="14.45" customHeight="1" x14ac:dyDescent="0.25">
      <c r="B103" s="124">
        <v>45678</v>
      </c>
      <c r="C103" s="8">
        <v>47</v>
      </c>
      <c r="D103" s="50" t="s">
        <v>45</v>
      </c>
      <c r="E103" s="33" t="s">
        <v>578</v>
      </c>
      <c r="F103" s="60">
        <v>417600</v>
      </c>
      <c r="G103" s="36"/>
      <c r="H103" s="36"/>
      <c r="I103" s="36" t="s">
        <v>579</v>
      </c>
      <c r="J103" s="38">
        <v>3763</v>
      </c>
      <c r="K103" s="39" t="s">
        <v>19</v>
      </c>
      <c r="L103" s="38" t="s">
        <v>20</v>
      </c>
      <c r="M103" s="46" t="s">
        <v>21</v>
      </c>
      <c r="N103" s="47">
        <v>45697</v>
      </c>
      <c r="O103" s="49" t="s">
        <v>681</v>
      </c>
    </row>
    <row r="104" spans="2:15" ht="14.45" hidden="1" customHeight="1" x14ac:dyDescent="0.25">
      <c r="B104" s="124">
        <v>45681</v>
      </c>
      <c r="C104" s="8">
        <v>49</v>
      </c>
      <c r="D104" s="50" t="s">
        <v>369</v>
      </c>
      <c r="E104" s="33" t="s">
        <v>583</v>
      </c>
      <c r="F104" s="34">
        <v>6579.1</v>
      </c>
      <c r="G104" s="50"/>
      <c r="H104" s="50"/>
      <c r="I104" s="50" t="s">
        <v>140</v>
      </c>
      <c r="J104" s="38" t="s">
        <v>584</v>
      </c>
      <c r="K104" s="39" t="s">
        <v>19</v>
      </c>
      <c r="L104" s="38" t="s">
        <v>20</v>
      </c>
      <c r="M104" s="46" t="s">
        <v>21</v>
      </c>
      <c r="N104" s="47" t="s">
        <v>35</v>
      </c>
      <c r="O104" s="49" t="s">
        <v>685</v>
      </c>
    </row>
    <row r="105" spans="2:15" ht="14.45" hidden="1" customHeight="1" x14ac:dyDescent="0.25">
      <c r="B105" s="124">
        <v>45681</v>
      </c>
      <c r="C105" s="8">
        <v>52</v>
      </c>
      <c r="D105" s="50" t="s">
        <v>401</v>
      </c>
      <c r="E105" s="33" t="s">
        <v>591</v>
      </c>
      <c r="F105" s="34">
        <v>393590.72</v>
      </c>
      <c r="G105" s="50"/>
      <c r="H105" s="50"/>
      <c r="I105" s="50"/>
      <c r="J105" s="38" t="s">
        <v>592</v>
      </c>
      <c r="K105" s="39" t="s">
        <v>19</v>
      </c>
      <c r="L105" s="38" t="s">
        <v>20</v>
      </c>
      <c r="M105" s="46" t="s">
        <v>21</v>
      </c>
      <c r="N105" s="47" t="s">
        <v>35</v>
      </c>
      <c r="O105" s="49"/>
    </row>
    <row r="106" spans="2:15" ht="14.45" hidden="1" customHeight="1" x14ac:dyDescent="0.25">
      <c r="B106" s="124">
        <v>45686</v>
      </c>
      <c r="C106" s="8">
        <v>58</v>
      </c>
      <c r="D106" s="50" t="s">
        <v>309</v>
      </c>
      <c r="E106" s="33" t="s">
        <v>612</v>
      </c>
      <c r="F106" s="34">
        <v>4524</v>
      </c>
      <c r="G106" s="36"/>
      <c r="H106" s="36"/>
      <c r="I106" s="61" t="s">
        <v>613</v>
      </c>
      <c r="J106" s="38" t="s">
        <v>877</v>
      </c>
      <c r="K106" s="39" t="s">
        <v>19</v>
      </c>
      <c r="L106" s="38" t="s">
        <v>20</v>
      </c>
      <c r="M106" s="46" t="s">
        <v>21</v>
      </c>
      <c r="N106" s="47" t="s">
        <v>35</v>
      </c>
      <c r="O106" s="48" t="s">
        <v>685</v>
      </c>
    </row>
    <row r="107" spans="2:15" ht="14.45" hidden="1" customHeight="1" x14ac:dyDescent="0.25">
      <c r="B107" s="124">
        <v>45686</v>
      </c>
      <c r="C107" s="8">
        <v>60</v>
      </c>
      <c r="D107" s="50" t="s">
        <v>620</v>
      </c>
      <c r="E107" s="33" t="s">
        <v>621</v>
      </c>
      <c r="F107" s="60">
        <v>169360</v>
      </c>
      <c r="G107" s="36"/>
      <c r="H107" s="36"/>
      <c r="I107" s="61"/>
      <c r="J107" s="38" t="s">
        <v>20</v>
      </c>
      <c r="K107" s="39" t="s">
        <v>34</v>
      </c>
      <c r="L107" s="38" t="s">
        <v>21</v>
      </c>
      <c r="M107" s="46" t="s">
        <v>21</v>
      </c>
      <c r="N107" s="47" t="s">
        <v>35</v>
      </c>
      <c r="O107" s="48" t="s">
        <v>684</v>
      </c>
    </row>
    <row r="108" spans="2:15" ht="14.45" hidden="1" customHeight="1" x14ac:dyDescent="0.25">
      <c r="B108" s="124">
        <v>45686</v>
      </c>
      <c r="C108" s="8">
        <v>61</v>
      </c>
      <c r="D108" s="36" t="s">
        <v>121</v>
      </c>
      <c r="E108" s="33" t="s">
        <v>622</v>
      </c>
      <c r="F108" s="60">
        <v>13512.6</v>
      </c>
      <c r="G108" s="36"/>
      <c r="H108" s="36"/>
      <c r="I108" s="61" t="s">
        <v>623</v>
      </c>
      <c r="J108" s="38" t="s">
        <v>624</v>
      </c>
      <c r="K108" s="39" t="s">
        <v>19</v>
      </c>
      <c r="L108" s="38" t="s">
        <v>20</v>
      </c>
      <c r="M108" s="46" t="s">
        <v>21</v>
      </c>
      <c r="N108" s="47">
        <v>45700</v>
      </c>
      <c r="O108" s="48" t="s">
        <v>684</v>
      </c>
    </row>
    <row r="109" spans="2:15" ht="14.45" hidden="1" customHeight="1" x14ac:dyDescent="0.25">
      <c r="B109" s="124">
        <v>45686</v>
      </c>
      <c r="C109" s="8">
        <v>62</v>
      </c>
      <c r="D109" s="36" t="s">
        <v>121</v>
      </c>
      <c r="E109" s="33" t="s">
        <v>626</v>
      </c>
      <c r="F109" s="60">
        <v>7772.3</v>
      </c>
      <c r="G109" s="36"/>
      <c r="H109" s="36"/>
      <c r="I109" s="61" t="s">
        <v>627</v>
      </c>
      <c r="J109" s="38" t="s">
        <v>628</v>
      </c>
      <c r="K109" s="39" t="s">
        <v>19</v>
      </c>
      <c r="L109" s="38" t="s">
        <v>20</v>
      </c>
      <c r="M109" s="46" t="s">
        <v>21</v>
      </c>
      <c r="N109" s="47">
        <v>45709</v>
      </c>
      <c r="O109" s="48" t="s">
        <v>684</v>
      </c>
    </row>
    <row r="110" spans="2:15" ht="14.45" hidden="1" customHeight="1" x14ac:dyDescent="0.25">
      <c r="B110" s="124">
        <v>45686</v>
      </c>
      <c r="C110" s="8">
        <v>62</v>
      </c>
      <c r="D110" s="36" t="s">
        <v>121</v>
      </c>
      <c r="E110" s="33" t="s">
        <v>630</v>
      </c>
      <c r="F110" s="60">
        <v>40699.74</v>
      </c>
      <c r="G110" s="36"/>
      <c r="H110" s="36"/>
      <c r="I110" s="61" t="s">
        <v>631</v>
      </c>
      <c r="J110" s="38" t="s">
        <v>632</v>
      </c>
      <c r="K110" s="39" t="s">
        <v>19</v>
      </c>
      <c r="L110" s="38" t="s">
        <v>20</v>
      </c>
      <c r="M110" s="46" t="s">
        <v>21</v>
      </c>
      <c r="N110" s="47">
        <v>45709</v>
      </c>
      <c r="O110" s="48" t="s">
        <v>684</v>
      </c>
    </row>
    <row r="111" spans="2:15" ht="14.45" hidden="1" customHeight="1" x14ac:dyDescent="0.25">
      <c r="B111" s="124">
        <v>45686</v>
      </c>
      <c r="C111" s="8">
        <v>63</v>
      </c>
      <c r="D111" s="50" t="s">
        <v>474</v>
      </c>
      <c r="E111" s="33" t="s">
        <v>634</v>
      </c>
      <c r="F111" s="60">
        <v>35565.800000000003</v>
      </c>
      <c r="G111" s="36"/>
      <c r="H111" s="36"/>
      <c r="I111" s="61" t="s">
        <v>635</v>
      </c>
      <c r="J111" s="38" t="s">
        <v>636</v>
      </c>
      <c r="K111" s="39" t="s">
        <v>19</v>
      </c>
      <c r="L111" s="38" t="s">
        <v>20</v>
      </c>
      <c r="M111" s="46" t="s">
        <v>21</v>
      </c>
      <c r="N111" s="47">
        <v>45692</v>
      </c>
      <c r="O111" s="48" t="s">
        <v>684</v>
      </c>
    </row>
    <row r="112" spans="2:15" ht="14.45" hidden="1" customHeight="1" x14ac:dyDescent="0.25">
      <c r="B112" s="124">
        <v>45686</v>
      </c>
      <c r="C112" s="8">
        <v>63</v>
      </c>
      <c r="D112" s="50" t="s">
        <v>474</v>
      </c>
      <c r="E112" s="33" t="s">
        <v>638</v>
      </c>
      <c r="F112" s="60">
        <v>16025</v>
      </c>
      <c r="G112" s="36"/>
      <c r="H112" s="36"/>
      <c r="I112" s="61" t="s">
        <v>639</v>
      </c>
      <c r="J112" s="38" t="s">
        <v>640</v>
      </c>
      <c r="K112" s="39" t="s">
        <v>19</v>
      </c>
      <c r="L112" s="38" t="s">
        <v>20</v>
      </c>
      <c r="M112" s="46" t="s">
        <v>21</v>
      </c>
      <c r="N112" s="47">
        <v>45692</v>
      </c>
      <c r="O112" s="48" t="s">
        <v>684</v>
      </c>
    </row>
    <row r="113" spans="2:15" ht="14.45" hidden="1" customHeight="1" x14ac:dyDescent="0.25">
      <c r="B113" s="124">
        <v>45686</v>
      </c>
      <c r="C113" s="8">
        <v>64</v>
      </c>
      <c r="D113" s="50" t="s">
        <v>89</v>
      </c>
      <c r="E113" s="177" t="s">
        <v>642</v>
      </c>
      <c r="F113" s="60">
        <v>17290.04</v>
      </c>
      <c r="G113" s="36"/>
      <c r="H113" s="36"/>
      <c r="I113" s="61" t="s">
        <v>643</v>
      </c>
      <c r="J113" s="38" t="s">
        <v>644</v>
      </c>
      <c r="K113" s="39" t="s">
        <v>19</v>
      </c>
      <c r="L113" s="38" t="s">
        <v>20</v>
      </c>
      <c r="M113" s="46" t="s">
        <v>21</v>
      </c>
      <c r="N113" s="47">
        <v>45692</v>
      </c>
      <c r="O113" s="48" t="s">
        <v>684</v>
      </c>
    </row>
    <row r="114" spans="2:15" ht="14.45" hidden="1" customHeight="1" x14ac:dyDescent="0.25">
      <c r="B114" s="59">
        <v>45686</v>
      </c>
      <c r="C114" s="8">
        <v>65</v>
      </c>
      <c r="D114" s="50" t="s">
        <v>325</v>
      </c>
      <c r="E114" s="50" t="s">
        <v>646</v>
      </c>
      <c r="F114" s="60">
        <v>20501.75</v>
      </c>
      <c r="G114" s="36"/>
      <c r="H114" s="36"/>
      <c r="I114" s="61" t="s">
        <v>647</v>
      </c>
      <c r="J114" s="38" t="s">
        <v>648</v>
      </c>
      <c r="K114" s="39" t="s">
        <v>19</v>
      </c>
      <c r="L114" s="129" t="s">
        <v>878</v>
      </c>
      <c r="M114" s="46">
        <v>45741</v>
      </c>
      <c r="N114" s="47">
        <v>45702</v>
      </c>
      <c r="O114" s="48"/>
    </row>
    <row r="115" spans="2:15" ht="14.45" hidden="1" customHeight="1" x14ac:dyDescent="0.25">
      <c r="B115" s="124">
        <v>45686</v>
      </c>
      <c r="C115" s="8">
        <v>66</v>
      </c>
      <c r="D115" s="50" t="s">
        <v>474</v>
      </c>
      <c r="E115" s="33" t="s">
        <v>650</v>
      </c>
      <c r="F115" s="60">
        <v>9965</v>
      </c>
      <c r="G115" s="36"/>
      <c r="H115" s="36"/>
      <c r="I115" s="61" t="s">
        <v>651</v>
      </c>
      <c r="J115" s="38" t="s">
        <v>652</v>
      </c>
      <c r="K115" s="39" t="s">
        <v>19</v>
      </c>
      <c r="L115" s="38" t="s">
        <v>20</v>
      </c>
      <c r="M115" s="46" t="s">
        <v>21</v>
      </c>
      <c r="N115" s="47">
        <v>45703</v>
      </c>
      <c r="O115" s="48" t="s">
        <v>684</v>
      </c>
    </row>
    <row r="116" spans="2:15" ht="14.45" hidden="1" customHeight="1" x14ac:dyDescent="0.25">
      <c r="B116" s="124">
        <v>45686</v>
      </c>
      <c r="C116" s="8">
        <v>67</v>
      </c>
      <c r="D116" s="50" t="s">
        <v>369</v>
      </c>
      <c r="E116" s="33" t="s">
        <v>654</v>
      </c>
      <c r="F116" s="60">
        <v>21770.62</v>
      </c>
      <c r="G116" s="36"/>
      <c r="H116" s="36"/>
      <c r="I116" s="61" t="s">
        <v>655</v>
      </c>
      <c r="J116" s="38" t="s">
        <v>656</v>
      </c>
      <c r="K116" s="39" t="s">
        <v>19</v>
      </c>
      <c r="L116" s="38" t="s">
        <v>20</v>
      </c>
      <c r="M116" s="46" t="s">
        <v>21</v>
      </c>
      <c r="N116" s="47">
        <v>45703</v>
      </c>
      <c r="O116" s="48" t="s">
        <v>684</v>
      </c>
    </row>
    <row r="117" spans="2:15" ht="14.45" customHeight="1" x14ac:dyDescent="0.25">
      <c r="B117" s="124">
        <v>45695</v>
      </c>
      <c r="C117" s="8">
        <v>79</v>
      </c>
      <c r="D117" s="31" t="s">
        <v>45</v>
      </c>
      <c r="E117" s="9" t="s">
        <v>734</v>
      </c>
      <c r="F117" s="42">
        <v>169650</v>
      </c>
      <c r="G117" s="28"/>
      <c r="H117" s="28"/>
      <c r="I117" s="74" t="s">
        <v>735</v>
      </c>
      <c r="J117" s="14">
        <v>3792</v>
      </c>
      <c r="K117" s="15" t="s">
        <v>19</v>
      </c>
      <c r="L117" s="14" t="s">
        <v>20</v>
      </c>
      <c r="M117" s="17" t="s">
        <v>21</v>
      </c>
      <c r="N117" s="26">
        <v>45714</v>
      </c>
      <c r="O117" s="53" t="s">
        <v>681</v>
      </c>
    </row>
    <row r="118" spans="2:15" ht="14.45" hidden="1" customHeight="1" x14ac:dyDescent="0.25">
      <c r="B118" s="59">
        <v>45695</v>
      </c>
      <c r="C118" s="8">
        <v>80</v>
      </c>
      <c r="D118" s="31" t="s">
        <v>661</v>
      </c>
      <c r="E118" s="31" t="s">
        <v>737</v>
      </c>
      <c r="F118" s="125"/>
      <c r="G118" s="125">
        <v>3414.74</v>
      </c>
      <c r="H118" s="28"/>
      <c r="I118" s="74"/>
      <c r="J118" s="14" t="s">
        <v>738</v>
      </c>
      <c r="K118" s="15" t="s">
        <v>19</v>
      </c>
      <c r="L118" s="129" t="s">
        <v>879</v>
      </c>
      <c r="M118" s="17">
        <v>45719</v>
      </c>
      <c r="N118" s="26" t="s">
        <v>35</v>
      </c>
      <c r="O118" s="53" t="s">
        <v>712</v>
      </c>
    </row>
    <row r="119" spans="2:15" ht="14.45" hidden="1" customHeight="1" x14ac:dyDescent="0.25">
      <c r="B119" s="124">
        <v>45695</v>
      </c>
      <c r="C119" s="8">
        <v>85</v>
      </c>
      <c r="D119" s="31" t="s">
        <v>755</v>
      </c>
      <c r="E119" s="9" t="s">
        <v>756</v>
      </c>
      <c r="F119" s="125">
        <v>61258.94</v>
      </c>
      <c r="G119" s="28"/>
      <c r="H119" s="28"/>
      <c r="I119" s="74" t="s">
        <v>525</v>
      </c>
      <c r="J119" s="14" t="s">
        <v>757</v>
      </c>
      <c r="K119" s="15" t="s">
        <v>19</v>
      </c>
      <c r="L119" s="14" t="s">
        <v>20</v>
      </c>
      <c r="M119" s="17" t="s">
        <v>21</v>
      </c>
      <c r="N119" s="26">
        <v>45708</v>
      </c>
      <c r="O119" s="53" t="s">
        <v>685</v>
      </c>
    </row>
    <row r="120" spans="2:15" ht="14.45" hidden="1" customHeight="1" x14ac:dyDescent="0.25">
      <c r="B120" s="124">
        <v>45695</v>
      </c>
      <c r="C120" s="8">
        <v>85</v>
      </c>
      <c r="D120" s="31" t="s">
        <v>755</v>
      </c>
      <c r="E120" s="9" t="s">
        <v>759</v>
      </c>
      <c r="F120" s="125">
        <v>4812.72</v>
      </c>
      <c r="G120" s="28"/>
      <c r="H120" s="28"/>
      <c r="I120" s="74" t="s">
        <v>760</v>
      </c>
      <c r="J120" s="14" t="s">
        <v>761</v>
      </c>
      <c r="K120" s="15" t="s">
        <v>19</v>
      </c>
      <c r="L120" s="14" t="s">
        <v>20</v>
      </c>
      <c r="M120" s="17" t="s">
        <v>21</v>
      </c>
      <c r="N120" s="26">
        <v>45708</v>
      </c>
      <c r="O120" s="53" t="s">
        <v>685</v>
      </c>
    </row>
    <row r="121" spans="2:15" ht="14.45" hidden="1" customHeight="1" x14ac:dyDescent="0.25">
      <c r="B121" s="124">
        <v>45695</v>
      </c>
      <c r="C121" s="8">
        <v>87</v>
      </c>
      <c r="D121" s="31" t="s">
        <v>221</v>
      </c>
      <c r="E121" s="9" t="s">
        <v>765</v>
      </c>
      <c r="F121" s="125">
        <v>80917.7</v>
      </c>
      <c r="G121" s="28"/>
      <c r="H121" s="28"/>
      <c r="I121" s="74"/>
      <c r="J121" s="14" t="s">
        <v>183</v>
      </c>
      <c r="K121" s="15" t="s">
        <v>34</v>
      </c>
      <c r="L121" s="14" t="s">
        <v>21</v>
      </c>
      <c r="M121" s="17" t="s">
        <v>21</v>
      </c>
      <c r="N121" s="26" t="s">
        <v>35</v>
      </c>
      <c r="O121" s="53"/>
    </row>
    <row r="122" spans="2:15" ht="14.45" hidden="1" customHeight="1" x14ac:dyDescent="0.25">
      <c r="B122" s="124">
        <v>45700</v>
      </c>
      <c r="C122" s="8">
        <v>89</v>
      </c>
      <c r="D122" s="31" t="s">
        <v>309</v>
      </c>
      <c r="E122" s="9" t="s">
        <v>772</v>
      </c>
      <c r="F122" s="133">
        <v>9056.2199999999993</v>
      </c>
      <c r="G122" s="28"/>
      <c r="H122" s="28"/>
      <c r="I122" s="74" t="s">
        <v>773</v>
      </c>
      <c r="J122" s="14" t="s">
        <v>774</v>
      </c>
      <c r="K122" s="15" t="s">
        <v>19</v>
      </c>
      <c r="L122" s="14" t="s">
        <v>20</v>
      </c>
      <c r="M122" s="17" t="s">
        <v>21</v>
      </c>
      <c r="N122" s="26" t="s">
        <v>35</v>
      </c>
      <c r="O122" s="53" t="s">
        <v>685</v>
      </c>
    </row>
    <row r="123" spans="2:15" ht="14.45" hidden="1" customHeight="1" x14ac:dyDescent="0.25">
      <c r="B123" s="124">
        <v>45700</v>
      </c>
      <c r="C123" s="8">
        <v>89</v>
      </c>
      <c r="D123" s="31" t="s">
        <v>309</v>
      </c>
      <c r="E123" s="9" t="s">
        <v>776</v>
      </c>
      <c r="F123" s="133">
        <v>9726.6</v>
      </c>
      <c r="G123" s="28"/>
      <c r="H123" s="28"/>
      <c r="I123" s="74" t="s">
        <v>777</v>
      </c>
      <c r="J123" s="14" t="s">
        <v>778</v>
      </c>
      <c r="K123" s="15" t="s">
        <v>19</v>
      </c>
      <c r="L123" s="14" t="s">
        <v>20</v>
      </c>
      <c r="M123" s="17" t="s">
        <v>21</v>
      </c>
      <c r="N123" s="26" t="s">
        <v>35</v>
      </c>
      <c r="O123" s="53" t="s">
        <v>685</v>
      </c>
    </row>
    <row r="124" spans="2:15" ht="14.45" hidden="1" customHeight="1" x14ac:dyDescent="0.25">
      <c r="B124" s="124">
        <v>45700</v>
      </c>
      <c r="C124" s="8">
        <v>91</v>
      </c>
      <c r="D124" s="31" t="s">
        <v>355</v>
      </c>
      <c r="E124" s="28" t="s">
        <v>783</v>
      </c>
      <c r="F124" s="125">
        <v>105383.67999999999</v>
      </c>
      <c r="G124" s="28"/>
      <c r="H124" s="28"/>
      <c r="I124" s="74"/>
      <c r="J124" s="14">
        <v>2895</v>
      </c>
      <c r="K124" s="15" t="s">
        <v>19</v>
      </c>
      <c r="L124" s="14" t="s">
        <v>880</v>
      </c>
      <c r="M124" s="17">
        <v>45716</v>
      </c>
      <c r="N124" s="26" t="s">
        <v>35</v>
      </c>
      <c r="O124" s="53" t="s">
        <v>712</v>
      </c>
    </row>
    <row r="125" spans="2:15" ht="14.45" hidden="1" customHeight="1" x14ac:dyDescent="0.25">
      <c r="B125" s="59">
        <v>45700</v>
      </c>
      <c r="C125" s="8">
        <v>92</v>
      </c>
      <c r="D125" s="31" t="s">
        <v>355</v>
      </c>
      <c r="E125" s="31" t="s">
        <v>785</v>
      </c>
      <c r="F125" s="125">
        <v>141752</v>
      </c>
      <c r="G125" s="28"/>
      <c r="H125" s="28"/>
      <c r="I125" s="74"/>
      <c r="J125" s="14">
        <v>2940</v>
      </c>
      <c r="K125" s="15" t="s">
        <v>19</v>
      </c>
      <c r="L125" s="129" t="s">
        <v>881</v>
      </c>
      <c r="M125" s="17">
        <v>45741</v>
      </c>
      <c r="N125" s="26" t="s">
        <v>35</v>
      </c>
      <c r="O125" s="53" t="s">
        <v>712</v>
      </c>
    </row>
    <row r="126" spans="2:15" ht="14.45" hidden="1" customHeight="1" x14ac:dyDescent="0.25">
      <c r="B126" s="124">
        <v>45700</v>
      </c>
      <c r="C126" s="8">
        <v>93</v>
      </c>
      <c r="D126" s="31" t="s">
        <v>100</v>
      </c>
      <c r="E126" s="9" t="s">
        <v>787</v>
      </c>
      <c r="F126" s="42">
        <v>2700.45</v>
      </c>
      <c r="G126" s="28"/>
      <c r="H126" s="28"/>
      <c r="I126" s="28" t="s">
        <v>788</v>
      </c>
      <c r="J126" s="14" t="s">
        <v>789</v>
      </c>
      <c r="K126" s="15" t="s">
        <v>19</v>
      </c>
      <c r="L126" s="14" t="s">
        <v>20</v>
      </c>
      <c r="M126" s="17" t="s">
        <v>21</v>
      </c>
      <c r="N126" s="26" t="s">
        <v>35</v>
      </c>
      <c r="O126" s="53" t="s">
        <v>685</v>
      </c>
    </row>
    <row r="127" spans="2:15" ht="14.45" hidden="1" customHeight="1" x14ac:dyDescent="0.25">
      <c r="B127" s="59">
        <v>45700</v>
      </c>
      <c r="C127" s="8">
        <v>95</v>
      </c>
      <c r="D127" s="31" t="s">
        <v>794</v>
      </c>
      <c r="E127" s="31" t="s">
        <v>795</v>
      </c>
      <c r="F127" s="42">
        <v>66419.820000000007</v>
      </c>
      <c r="G127" s="28"/>
      <c r="H127" s="28"/>
      <c r="I127" s="28" t="s">
        <v>796</v>
      </c>
      <c r="J127" s="14">
        <v>1248</v>
      </c>
      <c r="K127" s="15" t="s">
        <v>19</v>
      </c>
      <c r="L127" s="129" t="s">
        <v>882</v>
      </c>
      <c r="M127" s="17">
        <v>45721</v>
      </c>
      <c r="N127" s="26" t="s">
        <v>35</v>
      </c>
      <c r="O127" s="53" t="s">
        <v>685</v>
      </c>
    </row>
    <row r="128" spans="2:15" ht="14.45" hidden="1" customHeight="1" x14ac:dyDescent="0.25">
      <c r="B128" s="59">
        <v>45700</v>
      </c>
      <c r="C128" s="8">
        <v>96</v>
      </c>
      <c r="D128" s="31" t="s">
        <v>798</v>
      </c>
      <c r="E128" s="31" t="s">
        <v>799</v>
      </c>
      <c r="F128" s="42">
        <v>10034</v>
      </c>
      <c r="G128" s="28"/>
      <c r="H128" s="28" t="s">
        <v>800</v>
      </c>
      <c r="I128" s="28" t="s">
        <v>801</v>
      </c>
      <c r="J128" s="14" t="s">
        <v>883</v>
      </c>
      <c r="K128" s="15" t="s">
        <v>34</v>
      </c>
      <c r="L128" s="14" t="s">
        <v>21</v>
      </c>
      <c r="M128" s="17">
        <v>45719</v>
      </c>
      <c r="N128" s="26" t="s">
        <v>40</v>
      </c>
      <c r="O128" s="53" t="s">
        <v>685</v>
      </c>
    </row>
    <row r="129" spans="2:15" ht="14.45" hidden="1" customHeight="1" x14ac:dyDescent="0.25">
      <c r="B129" s="59">
        <v>45700</v>
      </c>
      <c r="C129" s="8">
        <v>97</v>
      </c>
      <c r="D129" s="31" t="s">
        <v>317</v>
      </c>
      <c r="E129" s="31" t="s">
        <v>803</v>
      </c>
      <c r="F129" s="42">
        <v>6000</v>
      </c>
      <c r="G129" s="28"/>
      <c r="H129" s="28"/>
      <c r="I129" s="28" t="s">
        <v>804</v>
      </c>
      <c r="J129" s="129" t="s">
        <v>884</v>
      </c>
      <c r="K129" s="15" t="s">
        <v>34</v>
      </c>
      <c r="L129" s="14"/>
      <c r="M129" s="17">
        <v>45722</v>
      </c>
      <c r="N129" s="26" t="s">
        <v>40</v>
      </c>
      <c r="O129" s="53" t="s">
        <v>685</v>
      </c>
    </row>
    <row r="130" spans="2:15" ht="14.45" hidden="1" customHeight="1" x14ac:dyDescent="0.25">
      <c r="B130" s="124">
        <v>45700</v>
      </c>
      <c r="C130" s="8">
        <v>98</v>
      </c>
      <c r="D130" s="31" t="s">
        <v>358</v>
      </c>
      <c r="E130" s="9" t="s">
        <v>805</v>
      </c>
      <c r="F130" s="42">
        <v>30288.6</v>
      </c>
      <c r="G130" s="28"/>
      <c r="H130" s="28"/>
      <c r="I130" s="28"/>
      <c r="J130" s="14">
        <v>1963</v>
      </c>
      <c r="K130" s="15" t="s">
        <v>19</v>
      </c>
      <c r="L130" s="14" t="s">
        <v>20</v>
      </c>
      <c r="M130" s="17" t="s">
        <v>21</v>
      </c>
      <c r="N130" s="26">
        <v>45716</v>
      </c>
      <c r="O130" s="53"/>
    </row>
    <row r="131" spans="2:15" ht="14.45" hidden="1" customHeight="1" x14ac:dyDescent="0.25">
      <c r="B131" s="59">
        <v>45700</v>
      </c>
      <c r="C131" s="8">
        <v>99</v>
      </c>
      <c r="D131" s="31" t="s">
        <v>740</v>
      </c>
      <c r="E131" s="31" t="s">
        <v>807</v>
      </c>
      <c r="F131" s="42">
        <v>3412.54</v>
      </c>
      <c r="G131" s="28"/>
      <c r="H131" s="28"/>
      <c r="I131" s="28" t="s">
        <v>808</v>
      </c>
      <c r="J131" s="14" t="s">
        <v>809</v>
      </c>
      <c r="K131" s="15" t="s">
        <v>19</v>
      </c>
      <c r="L131" s="129" t="s">
        <v>885</v>
      </c>
      <c r="M131" s="17">
        <v>45719</v>
      </c>
      <c r="N131" s="26">
        <v>45718</v>
      </c>
      <c r="O131" s="53" t="s">
        <v>685</v>
      </c>
    </row>
    <row r="132" spans="2:15" ht="14.45" hidden="1" customHeight="1" x14ac:dyDescent="0.25">
      <c r="B132" s="59">
        <v>45700</v>
      </c>
      <c r="C132" s="8">
        <v>99</v>
      </c>
      <c r="D132" s="31" t="s">
        <v>740</v>
      </c>
      <c r="E132" s="31" t="s">
        <v>811</v>
      </c>
      <c r="F132" s="42">
        <v>1400.18</v>
      </c>
      <c r="G132" s="28"/>
      <c r="H132" s="28"/>
      <c r="I132" s="28" t="s">
        <v>812</v>
      </c>
      <c r="J132" s="14" t="s">
        <v>813</v>
      </c>
      <c r="K132" s="15" t="s">
        <v>19</v>
      </c>
      <c r="L132" s="129" t="s">
        <v>885</v>
      </c>
      <c r="M132" s="17">
        <v>45719</v>
      </c>
      <c r="N132" s="26">
        <v>45718</v>
      </c>
      <c r="O132" s="53" t="s">
        <v>685</v>
      </c>
    </row>
    <row r="133" spans="2:15" ht="14.45" hidden="1" customHeight="1" x14ac:dyDescent="0.25">
      <c r="B133" s="59">
        <v>45700</v>
      </c>
      <c r="C133" s="8">
        <v>100</v>
      </c>
      <c r="D133" s="31" t="s">
        <v>325</v>
      </c>
      <c r="E133" s="31" t="s">
        <v>815</v>
      </c>
      <c r="F133" s="42">
        <v>5533.58</v>
      </c>
      <c r="G133" s="28"/>
      <c r="H133" s="28"/>
      <c r="I133" s="28" t="s">
        <v>742</v>
      </c>
      <c r="J133" s="14" t="s">
        <v>816</v>
      </c>
      <c r="K133" s="15" t="s">
        <v>19</v>
      </c>
      <c r="L133" s="129" t="s">
        <v>878</v>
      </c>
      <c r="M133" s="17">
        <v>45741</v>
      </c>
      <c r="N133" s="26">
        <v>45716</v>
      </c>
      <c r="O133" s="53" t="s">
        <v>685</v>
      </c>
    </row>
    <row r="134" spans="2:15" ht="14.45" hidden="1" customHeight="1" x14ac:dyDescent="0.25">
      <c r="B134" s="59">
        <v>45700</v>
      </c>
      <c r="C134" s="8">
        <v>100</v>
      </c>
      <c r="D134" s="31" t="s">
        <v>325</v>
      </c>
      <c r="E134" s="31" t="s">
        <v>817</v>
      </c>
      <c r="F134" s="42">
        <v>9092.68</v>
      </c>
      <c r="G134" s="28"/>
      <c r="H134" s="28"/>
      <c r="I134" s="28" t="s">
        <v>818</v>
      </c>
      <c r="J134" s="14" t="s">
        <v>819</v>
      </c>
      <c r="K134" s="15" t="s">
        <v>19</v>
      </c>
      <c r="L134" s="129" t="s">
        <v>878</v>
      </c>
      <c r="M134" s="17">
        <v>45741</v>
      </c>
      <c r="N134" s="26">
        <v>45716</v>
      </c>
      <c r="O134" s="53" t="s">
        <v>685</v>
      </c>
    </row>
    <row r="135" spans="2:15" ht="14.45" hidden="1" customHeight="1" x14ac:dyDescent="0.25">
      <c r="B135" s="124">
        <v>45700</v>
      </c>
      <c r="C135" s="8">
        <v>101</v>
      </c>
      <c r="D135" s="31" t="s">
        <v>707</v>
      </c>
      <c r="E135" s="9" t="s">
        <v>820</v>
      </c>
      <c r="F135" s="42">
        <v>48140</v>
      </c>
      <c r="G135" s="28"/>
      <c r="H135" s="28" t="s">
        <v>821</v>
      </c>
      <c r="I135" s="28" t="s">
        <v>822</v>
      </c>
      <c r="J135" s="14" t="s">
        <v>20</v>
      </c>
      <c r="K135" s="15" t="s">
        <v>34</v>
      </c>
      <c r="L135" s="14" t="s">
        <v>21</v>
      </c>
      <c r="M135" s="17" t="s">
        <v>21</v>
      </c>
      <c r="N135" s="26">
        <v>45723</v>
      </c>
      <c r="O135" s="53" t="s">
        <v>686</v>
      </c>
    </row>
    <row r="136" spans="2:15" ht="14.45" hidden="1" customHeight="1" x14ac:dyDescent="0.25">
      <c r="B136" s="124">
        <v>45700</v>
      </c>
      <c r="C136" s="8">
        <v>102</v>
      </c>
      <c r="D136" s="31" t="s">
        <v>707</v>
      </c>
      <c r="E136" s="9" t="s">
        <v>823</v>
      </c>
      <c r="F136" s="42">
        <v>22040</v>
      </c>
      <c r="G136" s="28"/>
      <c r="H136" s="28" t="s">
        <v>824</v>
      </c>
      <c r="I136" s="28" t="s">
        <v>825</v>
      </c>
      <c r="J136" s="14" t="s">
        <v>826</v>
      </c>
      <c r="K136" s="15" t="s">
        <v>19</v>
      </c>
      <c r="L136" s="14" t="s">
        <v>20</v>
      </c>
      <c r="M136" s="17" t="s">
        <v>21</v>
      </c>
      <c r="N136" s="26">
        <v>45730</v>
      </c>
      <c r="O136" s="53" t="s">
        <v>686</v>
      </c>
    </row>
    <row r="137" spans="2:15" ht="14.45" hidden="1" customHeight="1" x14ac:dyDescent="0.25">
      <c r="B137" s="124">
        <v>45701</v>
      </c>
      <c r="C137" s="8">
        <v>105</v>
      </c>
      <c r="D137" s="31" t="s">
        <v>100</v>
      </c>
      <c r="E137" s="9" t="s">
        <v>834</v>
      </c>
      <c r="F137" s="42">
        <v>11136.55</v>
      </c>
      <c r="G137" s="28"/>
      <c r="H137" s="28"/>
      <c r="I137" s="28" t="s">
        <v>835</v>
      </c>
      <c r="J137" s="14" t="s">
        <v>836</v>
      </c>
      <c r="K137" s="15" t="s">
        <v>19</v>
      </c>
      <c r="L137" s="14" t="s">
        <v>20</v>
      </c>
      <c r="M137" s="17" t="s">
        <v>21</v>
      </c>
      <c r="N137" s="26">
        <v>45723</v>
      </c>
      <c r="O137" s="53" t="s">
        <v>685</v>
      </c>
    </row>
    <row r="138" spans="2:15" ht="14.45" hidden="1" customHeight="1" x14ac:dyDescent="0.25">
      <c r="B138" s="124">
        <v>45701</v>
      </c>
      <c r="C138" s="8">
        <v>106</v>
      </c>
      <c r="D138" s="31" t="s">
        <v>384</v>
      </c>
      <c r="E138" s="9" t="s">
        <v>838</v>
      </c>
      <c r="F138" s="42">
        <v>522000</v>
      </c>
      <c r="G138" s="28"/>
      <c r="H138" s="28"/>
      <c r="I138" s="28"/>
      <c r="J138" s="14" t="s">
        <v>839</v>
      </c>
      <c r="K138" s="15" t="s">
        <v>34</v>
      </c>
      <c r="L138" s="14" t="s">
        <v>21</v>
      </c>
      <c r="M138" s="17" t="s">
        <v>21</v>
      </c>
      <c r="N138" s="26">
        <v>45716</v>
      </c>
      <c r="O138" s="53"/>
    </row>
    <row r="139" spans="2:15" ht="14.45" hidden="1" customHeight="1" x14ac:dyDescent="0.25">
      <c r="B139" s="124">
        <v>45701</v>
      </c>
      <c r="C139" s="8">
        <v>107</v>
      </c>
      <c r="D139" s="31" t="s">
        <v>60</v>
      </c>
      <c r="E139" s="9" t="s">
        <v>841</v>
      </c>
      <c r="F139" s="42">
        <v>363053.72</v>
      </c>
      <c r="G139" s="28"/>
      <c r="H139" s="28"/>
      <c r="I139" s="28"/>
      <c r="J139" s="14" t="s">
        <v>842</v>
      </c>
      <c r="K139" s="15" t="s">
        <v>19</v>
      </c>
      <c r="L139" s="14" t="s">
        <v>20</v>
      </c>
      <c r="M139" s="17" t="s">
        <v>21</v>
      </c>
      <c r="N139" s="26" t="s">
        <v>35</v>
      </c>
      <c r="O139" s="53"/>
    </row>
    <row r="140" spans="2:15" ht="14.45" hidden="1" customHeight="1" x14ac:dyDescent="0.25">
      <c r="B140" s="59">
        <v>45708</v>
      </c>
      <c r="C140" s="8">
        <v>111</v>
      </c>
      <c r="D140" s="31" t="s">
        <v>237</v>
      </c>
      <c r="E140" s="31" t="s">
        <v>857</v>
      </c>
      <c r="F140" s="42">
        <v>6728</v>
      </c>
      <c r="G140" s="28"/>
      <c r="H140" s="28"/>
      <c r="I140" s="28" t="s">
        <v>858</v>
      </c>
      <c r="J140" s="14" t="s">
        <v>859</v>
      </c>
      <c r="K140" s="15" t="s">
        <v>19</v>
      </c>
      <c r="L140" s="129" t="s">
        <v>886</v>
      </c>
      <c r="M140" s="17">
        <v>45719</v>
      </c>
      <c r="N140" s="26">
        <v>45722</v>
      </c>
      <c r="O140" s="53" t="s">
        <v>689</v>
      </c>
    </row>
    <row r="141" spans="2:15" ht="14.45" hidden="1" customHeight="1" x14ac:dyDescent="0.25">
      <c r="B141" s="124">
        <v>45708</v>
      </c>
      <c r="C141" s="8">
        <v>112</v>
      </c>
      <c r="D141" s="31" t="s">
        <v>861</v>
      </c>
      <c r="E141" s="9" t="s">
        <v>862</v>
      </c>
      <c r="F141" s="42">
        <v>201004.79999999999</v>
      </c>
      <c r="G141" s="28"/>
      <c r="H141" s="28"/>
      <c r="I141" s="28" t="s">
        <v>863</v>
      </c>
      <c r="J141" s="14" t="s">
        <v>20</v>
      </c>
      <c r="K141" s="15" t="s">
        <v>34</v>
      </c>
      <c r="L141" s="14" t="s">
        <v>21</v>
      </c>
      <c r="M141" s="17" t="s">
        <v>21</v>
      </c>
      <c r="N141" s="26">
        <v>45752</v>
      </c>
      <c r="O141" s="53" t="s">
        <v>681</v>
      </c>
    </row>
    <row r="142" spans="2:15" ht="14.45" hidden="1" customHeight="1" x14ac:dyDescent="0.25">
      <c r="B142" s="124">
        <v>45709</v>
      </c>
      <c r="C142" s="8">
        <v>114</v>
      </c>
      <c r="D142" s="31" t="s">
        <v>867</v>
      </c>
      <c r="E142" s="9" t="s">
        <v>868</v>
      </c>
      <c r="F142" s="42">
        <v>74699.81</v>
      </c>
      <c r="G142" s="28"/>
      <c r="H142" s="28"/>
      <c r="I142" s="28"/>
      <c r="J142" s="14" t="s">
        <v>869</v>
      </c>
      <c r="K142" s="15" t="s">
        <v>19</v>
      </c>
      <c r="L142" s="14" t="s">
        <v>20</v>
      </c>
      <c r="M142" s="17" t="s">
        <v>21</v>
      </c>
      <c r="N142" s="26">
        <v>45737</v>
      </c>
      <c r="O142" s="53" t="s">
        <v>685</v>
      </c>
    </row>
    <row r="143" spans="2:15" ht="14.45" hidden="1" customHeight="1" x14ac:dyDescent="0.25">
      <c r="B143" s="124">
        <v>45719</v>
      </c>
      <c r="C143" s="8">
        <v>116</v>
      </c>
      <c r="D143" s="31" t="s">
        <v>301</v>
      </c>
      <c r="E143" s="9" t="s">
        <v>887</v>
      </c>
      <c r="F143" s="42">
        <v>17052</v>
      </c>
      <c r="G143" s="28"/>
      <c r="H143" s="28"/>
      <c r="I143" s="28"/>
      <c r="J143" s="14">
        <v>3312</v>
      </c>
      <c r="K143" s="15" t="s">
        <v>34</v>
      </c>
      <c r="L143" s="14" t="s">
        <v>183</v>
      </c>
      <c r="M143" s="130" t="s">
        <v>21</v>
      </c>
      <c r="N143" s="26" t="s">
        <v>35</v>
      </c>
      <c r="O143" s="53"/>
    </row>
    <row r="144" spans="2:15" ht="14.45" hidden="1" customHeight="1" x14ac:dyDescent="0.25">
      <c r="B144" s="197">
        <v>45719</v>
      </c>
      <c r="C144" s="8">
        <v>117</v>
      </c>
      <c r="D144" s="31" t="s">
        <v>224</v>
      </c>
      <c r="E144" s="137" t="s">
        <v>745</v>
      </c>
      <c r="F144" s="125">
        <v>430360</v>
      </c>
      <c r="G144" s="28"/>
      <c r="H144" s="28"/>
      <c r="I144" s="74"/>
      <c r="J144" s="14" t="s">
        <v>888</v>
      </c>
      <c r="K144" s="15" t="s">
        <v>34</v>
      </c>
      <c r="L144" s="14" t="s">
        <v>889</v>
      </c>
      <c r="M144" s="17">
        <v>45723</v>
      </c>
      <c r="N144" s="26" t="s">
        <v>35</v>
      </c>
      <c r="O144" s="53"/>
    </row>
    <row r="145" spans="2:15" ht="14.45" hidden="1" customHeight="1" x14ac:dyDescent="0.25">
      <c r="B145" s="124">
        <v>45719</v>
      </c>
      <c r="C145" s="8">
        <v>118</v>
      </c>
      <c r="D145" s="31" t="s">
        <v>221</v>
      </c>
      <c r="E145" s="196" t="s">
        <v>890</v>
      </c>
      <c r="F145" s="125">
        <v>80917.7</v>
      </c>
      <c r="G145" s="28"/>
      <c r="H145" s="28"/>
      <c r="I145" s="74"/>
      <c r="J145" s="14" t="s">
        <v>183</v>
      </c>
      <c r="K145" s="15" t="s">
        <v>34</v>
      </c>
      <c r="L145" s="14" t="s">
        <v>21</v>
      </c>
      <c r="M145" s="17" t="s">
        <v>21</v>
      </c>
      <c r="N145" s="26" t="s">
        <v>35</v>
      </c>
      <c r="O145" s="53"/>
    </row>
    <row r="146" spans="2:15" ht="14.45" hidden="1" customHeight="1" x14ac:dyDescent="0.25">
      <c r="B146" s="59">
        <v>45720</v>
      </c>
      <c r="C146" s="8">
        <v>119</v>
      </c>
      <c r="D146" s="31" t="s">
        <v>891</v>
      </c>
      <c r="E146" s="28" t="s">
        <v>892</v>
      </c>
      <c r="F146" s="42">
        <v>30143.38</v>
      </c>
      <c r="G146" s="28"/>
      <c r="H146" s="28"/>
      <c r="I146" s="28"/>
      <c r="J146" s="14">
        <v>1985</v>
      </c>
      <c r="K146" s="15" t="s">
        <v>34</v>
      </c>
      <c r="L146" s="14" t="s">
        <v>183</v>
      </c>
      <c r="M146" s="17" t="s">
        <v>21</v>
      </c>
      <c r="N146" s="26" t="s">
        <v>35</v>
      </c>
      <c r="O146" s="53"/>
    </row>
    <row r="147" spans="2:15" ht="14.45" hidden="1" customHeight="1" x14ac:dyDescent="0.25">
      <c r="B147" s="197">
        <v>45720</v>
      </c>
      <c r="C147" s="8">
        <v>120</v>
      </c>
      <c r="D147" s="31" t="s">
        <v>893</v>
      </c>
      <c r="E147" s="31" t="s">
        <v>894</v>
      </c>
      <c r="F147" s="42">
        <v>4758.33</v>
      </c>
      <c r="G147" s="28"/>
      <c r="H147" s="28"/>
      <c r="I147" s="28"/>
      <c r="J147" s="14">
        <v>2394</v>
      </c>
      <c r="K147" s="15" t="s">
        <v>19</v>
      </c>
      <c r="L147" s="136" t="s">
        <v>895</v>
      </c>
      <c r="M147" s="17">
        <v>45721</v>
      </c>
      <c r="N147" s="26" t="s">
        <v>896</v>
      </c>
      <c r="O147" s="53"/>
    </row>
    <row r="148" spans="2:15" ht="14.45" hidden="1" customHeight="1" x14ac:dyDescent="0.25">
      <c r="B148" s="197">
        <v>45720</v>
      </c>
      <c r="C148" s="8">
        <v>121</v>
      </c>
      <c r="D148" s="31" t="s">
        <v>498</v>
      </c>
      <c r="E148" s="31" t="s">
        <v>897</v>
      </c>
      <c r="F148" s="42">
        <v>649</v>
      </c>
      <c r="G148" s="28"/>
      <c r="H148" s="28"/>
      <c r="I148" s="28"/>
      <c r="J148" s="14" t="s">
        <v>898</v>
      </c>
      <c r="K148" s="15" t="s">
        <v>34</v>
      </c>
      <c r="L148" s="14" t="s">
        <v>899</v>
      </c>
      <c r="M148" s="17">
        <v>45720</v>
      </c>
      <c r="N148" s="26" t="s">
        <v>896</v>
      </c>
      <c r="O148" s="53"/>
    </row>
    <row r="149" spans="2:15" ht="14.45" hidden="1" customHeight="1" x14ac:dyDescent="0.25">
      <c r="B149" s="197">
        <v>45721</v>
      </c>
      <c r="C149" s="8">
        <v>122</v>
      </c>
      <c r="D149" s="31" t="s">
        <v>900</v>
      </c>
      <c r="E149" s="28" t="s">
        <v>901</v>
      </c>
      <c r="F149" s="42">
        <v>21510</v>
      </c>
      <c r="G149" s="28"/>
      <c r="H149" s="28" t="s">
        <v>902</v>
      </c>
      <c r="I149" s="28" t="s">
        <v>903</v>
      </c>
      <c r="J149" s="14" t="s">
        <v>904</v>
      </c>
      <c r="K149" s="15" t="s">
        <v>34</v>
      </c>
      <c r="L149" s="14" t="s">
        <v>21</v>
      </c>
      <c r="M149" s="17">
        <v>45727</v>
      </c>
      <c r="N149" s="26" t="s">
        <v>896</v>
      </c>
      <c r="O149" s="53"/>
    </row>
    <row r="150" spans="2:15" ht="14.45" hidden="1" customHeight="1" x14ac:dyDescent="0.25">
      <c r="B150" s="59">
        <v>45721</v>
      </c>
      <c r="C150" s="8">
        <v>123</v>
      </c>
      <c r="D150" s="31" t="s">
        <v>259</v>
      </c>
      <c r="E150" s="28" t="s">
        <v>905</v>
      </c>
      <c r="F150" s="42">
        <v>5858</v>
      </c>
      <c r="G150" s="28"/>
      <c r="H150" s="28"/>
      <c r="I150" s="28" t="s">
        <v>906</v>
      </c>
      <c r="J150" s="14" t="s">
        <v>907</v>
      </c>
      <c r="K150" s="15" t="s">
        <v>19</v>
      </c>
      <c r="L150" s="134" t="s">
        <v>908</v>
      </c>
      <c r="M150" s="17">
        <v>45741</v>
      </c>
      <c r="N150" s="26">
        <v>45736</v>
      </c>
      <c r="O150" s="53" t="s">
        <v>685</v>
      </c>
    </row>
    <row r="151" spans="2:15" ht="14.45" hidden="1" customHeight="1" x14ac:dyDescent="0.25">
      <c r="B151" s="197">
        <v>45721</v>
      </c>
      <c r="C151" s="8">
        <v>124</v>
      </c>
      <c r="D151" s="31" t="s">
        <v>909</v>
      </c>
      <c r="E151" s="28" t="s">
        <v>910</v>
      </c>
      <c r="F151" s="42"/>
      <c r="G151" s="42">
        <v>976.29</v>
      </c>
      <c r="H151" s="28">
        <v>6860</v>
      </c>
      <c r="I151" s="28" t="s">
        <v>911</v>
      </c>
      <c r="J151" s="14" t="s">
        <v>912</v>
      </c>
      <c r="K151" s="15" t="s">
        <v>34</v>
      </c>
      <c r="L151" s="14" t="s">
        <v>21</v>
      </c>
      <c r="M151" s="17">
        <v>45722</v>
      </c>
      <c r="N151" s="26" t="s">
        <v>896</v>
      </c>
      <c r="O151" s="53" t="s">
        <v>913</v>
      </c>
    </row>
    <row r="152" spans="2:15" ht="14.45" hidden="1" customHeight="1" x14ac:dyDescent="0.25">
      <c r="B152" s="59">
        <v>45721</v>
      </c>
      <c r="C152" s="8">
        <v>125</v>
      </c>
      <c r="D152" s="31" t="s">
        <v>914</v>
      </c>
      <c r="E152" s="28" t="s">
        <v>915</v>
      </c>
      <c r="F152" s="42">
        <v>6820.47</v>
      </c>
      <c r="G152" s="28"/>
      <c r="H152" s="28"/>
      <c r="I152" s="28"/>
      <c r="J152" s="129" t="s">
        <v>916</v>
      </c>
      <c r="K152" s="15" t="s">
        <v>19</v>
      </c>
      <c r="L152" s="14" t="s">
        <v>802</v>
      </c>
      <c r="M152" s="17">
        <v>45754</v>
      </c>
      <c r="N152" s="26">
        <v>45751</v>
      </c>
      <c r="O152" s="53"/>
    </row>
    <row r="153" spans="2:15" ht="14.45" hidden="1" customHeight="1" x14ac:dyDescent="0.25">
      <c r="B153" s="197">
        <v>45722</v>
      </c>
      <c r="C153" s="8">
        <v>126</v>
      </c>
      <c r="D153" s="31" t="s">
        <v>917</v>
      </c>
      <c r="E153" s="28" t="s">
        <v>918</v>
      </c>
      <c r="F153" s="42">
        <v>2404.0100000000002</v>
      </c>
      <c r="G153" s="42"/>
      <c r="H153" s="28"/>
      <c r="I153" s="28" t="s">
        <v>919</v>
      </c>
      <c r="J153" s="14" t="s">
        <v>920</v>
      </c>
      <c r="K153" s="15" t="s">
        <v>34</v>
      </c>
      <c r="L153" s="14" t="s">
        <v>21</v>
      </c>
      <c r="M153" s="17">
        <v>45722</v>
      </c>
      <c r="N153" s="26" t="s">
        <v>35</v>
      </c>
      <c r="O153" s="53"/>
    </row>
    <row r="154" spans="2:15" ht="14.45" hidden="1" customHeight="1" x14ac:dyDescent="0.25">
      <c r="B154" s="197">
        <v>45723</v>
      </c>
      <c r="C154" s="8">
        <v>127</v>
      </c>
      <c r="D154" s="50" t="s">
        <v>321</v>
      </c>
      <c r="E154" s="50" t="s">
        <v>921</v>
      </c>
      <c r="F154" s="42">
        <v>14049.92</v>
      </c>
      <c r="G154" s="42"/>
      <c r="H154" s="28"/>
      <c r="I154" s="28"/>
      <c r="J154" s="14" t="s">
        <v>922</v>
      </c>
      <c r="K154" s="15" t="s">
        <v>34</v>
      </c>
      <c r="L154" s="14" t="s">
        <v>21</v>
      </c>
      <c r="M154" s="17">
        <v>45723</v>
      </c>
      <c r="N154" s="26" t="s">
        <v>35</v>
      </c>
      <c r="O154" s="53"/>
    </row>
    <row r="155" spans="2:15" ht="14.45" hidden="1" customHeight="1" x14ac:dyDescent="0.25">
      <c r="B155" s="197">
        <v>45723</v>
      </c>
      <c r="C155" s="8">
        <v>128</v>
      </c>
      <c r="D155" s="31" t="s">
        <v>923</v>
      </c>
      <c r="E155" s="28" t="s">
        <v>924</v>
      </c>
      <c r="F155" s="42">
        <v>6246.6</v>
      </c>
      <c r="G155" s="42"/>
      <c r="H155" s="28" t="s">
        <v>925</v>
      </c>
      <c r="I155" s="28" t="s">
        <v>851</v>
      </c>
      <c r="J155" s="14" t="s">
        <v>926</v>
      </c>
      <c r="K155" s="15" t="s">
        <v>34</v>
      </c>
      <c r="L155" s="14" t="s">
        <v>21</v>
      </c>
      <c r="M155" s="17">
        <v>45726</v>
      </c>
      <c r="N155" s="26" t="s">
        <v>35</v>
      </c>
      <c r="O155" s="53"/>
    </row>
    <row r="156" spans="2:15" ht="14.45" hidden="1" customHeight="1" x14ac:dyDescent="0.25">
      <c r="B156" s="197">
        <v>45726</v>
      </c>
      <c r="C156" s="8">
        <v>129</v>
      </c>
      <c r="D156" s="31" t="s">
        <v>893</v>
      </c>
      <c r="E156" s="28" t="s">
        <v>927</v>
      </c>
      <c r="F156" s="42">
        <v>10000</v>
      </c>
      <c r="G156" s="42"/>
      <c r="H156" s="28"/>
      <c r="I156" s="28"/>
      <c r="J156" s="14">
        <v>2536</v>
      </c>
      <c r="K156" s="15" t="s">
        <v>19</v>
      </c>
      <c r="L156" s="129" t="s">
        <v>928</v>
      </c>
      <c r="M156" s="17">
        <v>45727</v>
      </c>
      <c r="N156" s="26" t="s">
        <v>35</v>
      </c>
      <c r="O156" s="53"/>
    </row>
    <row r="157" spans="2:15" ht="14.45" hidden="1" customHeight="1" x14ac:dyDescent="0.25">
      <c r="B157" s="59">
        <v>45729</v>
      </c>
      <c r="C157" s="8">
        <v>130</v>
      </c>
      <c r="D157" s="31" t="s">
        <v>538</v>
      </c>
      <c r="E157" s="28" t="s">
        <v>929</v>
      </c>
      <c r="F157" s="42">
        <v>15189.87</v>
      </c>
      <c r="G157" s="28"/>
      <c r="H157" s="28"/>
      <c r="I157" s="28"/>
      <c r="J157" s="14" t="s">
        <v>183</v>
      </c>
      <c r="K157" s="15" t="s">
        <v>34</v>
      </c>
      <c r="L157" s="14" t="s">
        <v>183</v>
      </c>
      <c r="M157" s="17" t="s">
        <v>21</v>
      </c>
      <c r="N157" s="26" t="s">
        <v>35</v>
      </c>
      <c r="O157" s="53"/>
    </row>
    <row r="158" spans="2:15" ht="14.45" customHeight="1" x14ac:dyDescent="0.25">
      <c r="B158" s="59">
        <v>45730</v>
      </c>
      <c r="C158" s="8">
        <v>131</v>
      </c>
      <c r="D158" s="31" t="s">
        <v>171</v>
      </c>
      <c r="E158" s="28" t="s">
        <v>930</v>
      </c>
      <c r="F158" s="42">
        <v>24940</v>
      </c>
      <c r="G158" s="28"/>
      <c r="H158" s="28"/>
      <c r="I158" s="28" t="s">
        <v>931</v>
      </c>
      <c r="J158" s="14">
        <v>3810</v>
      </c>
      <c r="K158" s="15" t="s">
        <v>19</v>
      </c>
      <c r="L158" s="14" t="s">
        <v>183</v>
      </c>
      <c r="M158" s="17" t="s">
        <v>21</v>
      </c>
      <c r="N158" s="26">
        <v>45742</v>
      </c>
      <c r="O158" s="53"/>
    </row>
    <row r="159" spans="2:15" ht="14.45" hidden="1" customHeight="1" x14ac:dyDescent="0.25">
      <c r="B159" s="59">
        <v>45730</v>
      </c>
      <c r="C159" s="8">
        <v>132</v>
      </c>
      <c r="D159" s="31" t="s">
        <v>932</v>
      </c>
      <c r="E159" s="28" t="s">
        <v>924</v>
      </c>
      <c r="F159" s="42">
        <v>42226.69</v>
      </c>
      <c r="G159" s="28"/>
      <c r="H159" s="28"/>
      <c r="I159" s="28"/>
      <c r="J159" s="14">
        <v>3864</v>
      </c>
      <c r="K159" s="15" t="s">
        <v>19</v>
      </c>
      <c r="L159" s="14" t="s">
        <v>183</v>
      </c>
      <c r="M159" s="17" t="s">
        <v>21</v>
      </c>
      <c r="N159" s="26">
        <v>45745</v>
      </c>
      <c r="O159" s="53"/>
    </row>
    <row r="160" spans="2:15" ht="14.45" hidden="1" customHeight="1" x14ac:dyDescent="0.25">
      <c r="B160" s="59">
        <v>45730</v>
      </c>
      <c r="C160" s="8">
        <v>133</v>
      </c>
      <c r="D160" s="31" t="s">
        <v>228</v>
      </c>
      <c r="E160" s="28" t="s">
        <v>933</v>
      </c>
      <c r="F160" s="42">
        <v>6264</v>
      </c>
      <c r="G160" s="28"/>
      <c r="H160" s="28"/>
      <c r="I160" s="28"/>
      <c r="J160" s="14" t="s">
        <v>183</v>
      </c>
      <c r="K160" s="15" t="s">
        <v>34</v>
      </c>
      <c r="L160" s="14" t="s">
        <v>183</v>
      </c>
      <c r="M160" s="17" t="s">
        <v>21</v>
      </c>
      <c r="N160" s="26">
        <v>45737</v>
      </c>
      <c r="O160" s="53"/>
    </row>
    <row r="161" spans="2:15" ht="14.45" hidden="1" customHeight="1" x14ac:dyDescent="0.25">
      <c r="B161" s="59">
        <v>45734</v>
      </c>
      <c r="C161" s="8">
        <v>134</v>
      </c>
      <c r="D161" s="31" t="s">
        <v>934</v>
      </c>
      <c r="E161" s="28" t="s">
        <v>935</v>
      </c>
      <c r="F161" s="42">
        <v>10453.549999999999</v>
      </c>
      <c r="G161" s="42"/>
      <c r="H161" s="28">
        <v>6</v>
      </c>
      <c r="I161" s="28" t="s">
        <v>936</v>
      </c>
      <c r="J161" s="14" t="s">
        <v>937</v>
      </c>
      <c r="K161" s="15" t="s">
        <v>19</v>
      </c>
      <c r="L161" s="129" t="s">
        <v>938</v>
      </c>
      <c r="M161" s="17">
        <v>45741</v>
      </c>
      <c r="N161" s="26" t="s">
        <v>35</v>
      </c>
      <c r="O161" s="53"/>
    </row>
    <row r="162" spans="2:15" ht="14.45" hidden="1" customHeight="1" x14ac:dyDescent="0.25">
      <c r="B162" s="59">
        <v>45734</v>
      </c>
      <c r="C162" s="8">
        <v>135</v>
      </c>
      <c r="D162" s="31" t="s">
        <v>565</v>
      </c>
      <c r="E162" s="28" t="s">
        <v>939</v>
      </c>
      <c r="F162" s="42">
        <v>15863</v>
      </c>
      <c r="G162" s="28"/>
      <c r="H162" s="28"/>
      <c r="I162" s="28"/>
      <c r="J162" s="14" t="s">
        <v>940</v>
      </c>
      <c r="K162" s="15" t="s">
        <v>34</v>
      </c>
      <c r="L162" s="14" t="s">
        <v>940</v>
      </c>
      <c r="M162" s="17" t="s">
        <v>21</v>
      </c>
      <c r="N162" s="26">
        <v>45744</v>
      </c>
      <c r="O162" s="53"/>
    </row>
    <row r="163" spans="2:15" ht="14.45" hidden="1" customHeight="1" x14ac:dyDescent="0.25">
      <c r="B163" s="59">
        <v>45735</v>
      </c>
      <c r="C163" s="8">
        <v>136</v>
      </c>
      <c r="D163" s="31" t="s">
        <v>60</v>
      </c>
      <c r="E163" s="28" t="s">
        <v>841</v>
      </c>
      <c r="F163" s="42">
        <v>313934.36</v>
      </c>
      <c r="G163" s="28"/>
      <c r="H163" s="28"/>
      <c r="I163" s="28"/>
      <c r="J163" s="14" t="s">
        <v>941</v>
      </c>
      <c r="K163" s="15" t="s">
        <v>19</v>
      </c>
      <c r="L163" s="14" t="s">
        <v>20</v>
      </c>
      <c r="M163" s="17" t="s">
        <v>21</v>
      </c>
      <c r="N163" s="26" t="s">
        <v>35</v>
      </c>
      <c r="O163" s="53"/>
    </row>
    <row r="164" spans="2:15" ht="14.45" hidden="1" customHeight="1" x14ac:dyDescent="0.25">
      <c r="B164" s="59">
        <v>45735</v>
      </c>
      <c r="C164" s="8">
        <v>137</v>
      </c>
      <c r="D164" s="31" t="s">
        <v>534</v>
      </c>
      <c r="E164" s="28" t="s">
        <v>942</v>
      </c>
      <c r="F164" s="42">
        <v>3150.01</v>
      </c>
      <c r="G164" s="28"/>
      <c r="H164" s="28"/>
      <c r="I164" s="28"/>
      <c r="J164" s="14" t="s">
        <v>943</v>
      </c>
      <c r="K164" s="15" t="s">
        <v>34</v>
      </c>
      <c r="L164" s="14" t="s">
        <v>20</v>
      </c>
      <c r="M164" s="17" t="s">
        <v>21</v>
      </c>
      <c r="N164" s="26" t="s">
        <v>35</v>
      </c>
      <c r="O164" s="53"/>
    </row>
    <row r="165" spans="2:15" ht="14.45" hidden="1" customHeight="1" x14ac:dyDescent="0.25">
      <c r="B165" s="59">
        <v>45736</v>
      </c>
      <c r="C165" s="8">
        <v>138</v>
      </c>
      <c r="D165" s="31" t="s">
        <v>404</v>
      </c>
      <c r="E165" s="128" t="s">
        <v>944</v>
      </c>
      <c r="F165" s="42">
        <v>6820</v>
      </c>
      <c r="G165" s="42"/>
      <c r="H165" s="28"/>
      <c r="I165" s="28"/>
      <c r="J165" s="14" t="s">
        <v>855</v>
      </c>
      <c r="K165" s="15" t="s">
        <v>34</v>
      </c>
      <c r="L165" s="14" t="s">
        <v>899</v>
      </c>
      <c r="M165" s="17">
        <v>45741</v>
      </c>
      <c r="N165" s="26" t="s">
        <v>35</v>
      </c>
      <c r="O165" s="53"/>
    </row>
    <row r="166" spans="2:15" ht="14.45" hidden="1" customHeight="1" x14ac:dyDescent="0.25">
      <c r="B166" s="59">
        <v>45736</v>
      </c>
      <c r="C166" s="8">
        <v>139</v>
      </c>
      <c r="D166" s="31" t="s">
        <v>409</v>
      </c>
      <c r="E166" s="128" t="s">
        <v>945</v>
      </c>
      <c r="F166" s="42">
        <v>3410</v>
      </c>
      <c r="G166" s="42"/>
      <c r="H166" s="28"/>
      <c r="I166" s="28"/>
      <c r="J166" s="14" t="s">
        <v>946</v>
      </c>
      <c r="K166" s="15" t="s">
        <v>34</v>
      </c>
      <c r="L166" s="14" t="s">
        <v>899</v>
      </c>
      <c r="M166" s="17">
        <v>45741</v>
      </c>
      <c r="N166" s="26" t="s">
        <v>35</v>
      </c>
      <c r="O166" s="53"/>
    </row>
    <row r="167" spans="2:15" ht="14.45" hidden="1" customHeight="1" x14ac:dyDescent="0.25">
      <c r="B167" s="59">
        <v>45736</v>
      </c>
      <c r="C167" s="8">
        <v>140</v>
      </c>
      <c r="D167" s="31" t="s">
        <v>87</v>
      </c>
      <c r="E167" s="128" t="s">
        <v>947</v>
      </c>
      <c r="F167" s="42">
        <v>1100</v>
      </c>
      <c r="G167" s="42"/>
      <c r="H167" s="28"/>
      <c r="I167" s="28"/>
      <c r="J167" s="14" t="s">
        <v>948</v>
      </c>
      <c r="K167" s="15" t="s">
        <v>34</v>
      </c>
      <c r="L167" s="14" t="s">
        <v>899</v>
      </c>
      <c r="M167" s="17">
        <v>45741</v>
      </c>
      <c r="N167" s="26" t="s">
        <v>35</v>
      </c>
      <c r="O167" s="53"/>
    </row>
    <row r="168" spans="2:15" ht="14.45" hidden="1" customHeight="1" x14ac:dyDescent="0.25">
      <c r="B168" s="59">
        <v>45740</v>
      </c>
      <c r="C168" s="8">
        <v>141</v>
      </c>
      <c r="D168" s="31" t="s">
        <v>384</v>
      </c>
      <c r="E168" s="28" t="s">
        <v>838</v>
      </c>
      <c r="F168" s="42">
        <v>522000</v>
      </c>
      <c r="G168" s="28"/>
      <c r="H168" s="28"/>
      <c r="I168" s="28"/>
      <c r="J168" s="14" t="s">
        <v>949</v>
      </c>
      <c r="K168" s="39" t="s">
        <v>19</v>
      </c>
      <c r="L168" s="46" t="s">
        <v>21</v>
      </c>
      <c r="M168" s="46" t="s">
        <v>21</v>
      </c>
      <c r="N168" s="26" t="s">
        <v>35</v>
      </c>
      <c r="O168" s="53"/>
    </row>
    <row r="169" spans="2:15" ht="14.45" hidden="1" customHeight="1" x14ac:dyDescent="0.25">
      <c r="B169" s="59">
        <v>45740</v>
      </c>
      <c r="C169" s="8">
        <v>142</v>
      </c>
      <c r="D169" s="31" t="s">
        <v>950</v>
      </c>
      <c r="E169" s="28" t="s">
        <v>951</v>
      </c>
      <c r="F169" s="42">
        <v>17516</v>
      </c>
      <c r="G169" s="42"/>
      <c r="H169" s="28"/>
      <c r="I169" s="28"/>
      <c r="J169" s="14">
        <v>767</v>
      </c>
      <c r="K169" s="15" t="s">
        <v>34</v>
      </c>
      <c r="L169" s="14" t="s">
        <v>899</v>
      </c>
      <c r="M169" s="17">
        <v>45741</v>
      </c>
      <c r="N169" s="26" t="s">
        <v>35</v>
      </c>
      <c r="O169" s="53"/>
    </row>
    <row r="170" spans="2:15" ht="14.45" hidden="1" customHeight="1" x14ac:dyDescent="0.25">
      <c r="B170" s="59">
        <v>45740</v>
      </c>
      <c r="C170" s="8">
        <v>143</v>
      </c>
      <c r="D170" s="31" t="s">
        <v>498</v>
      </c>
      <c r="E170" s="28" t="s">
        <v>952</v>
      </c>
      <c r="F170" s="42">
        <v>1534</v>
      </c>
      <c r="G170" s="42"/>
      <c r="H170" s="28"/>
      <c r="I170" s="28"/>
      <c r="J170" s="14" t="s">
        <v>855</v>
      </c>
      <c r="K170" s="15" t="s">
        <v>19</v>
      </c>
      <c r="L170" s="129" t="s">
        <v>953</v>
      </c>
      <c r="M170" s="17">
        <v>45742</v>
      </c>
      <c r="N170" s="26" t="s">
        <v>35</v>
      </c>
      <c r="O170" s="53"/>
    </row>
    <row r="171" spans="2:15" ht="14.45" hidden="1" customHeight="1" x14ac:dyDescent="0.25">
      <c r="B171" s="59">
        <v>45743</v>
      </c>
      <c r="C171" s="8">
        <v>144</v>
      </c>
      <c r="D171" s="31" t="s">
        <v>914</v>
      </c>
      <c r="E171" s="128" t="s">
        <v>954</v>
      </c>
      <c r="F171" s="42">
        <v>14644</v>
      </c>
      <c r="G171" s="28"/>
      <c r="H171" s="28"/>
      <c r="I171" s="28"/>
      <c r="J171" s="14" t="s">
        <v>855</v>
      </c>
      <c r="K171" s="15" t="s">
        <v>19</v>
      </c>
      <c r="L171" s="14" t="s">
        <v>183</v>
      </c>
      <c r="M171" s="17" t="s">
        <v>21</v>
      </c>
      <c r="N171" s="26">
        <v>45771</v>
      </c>
      <c r="O171" s="53"/>
    </row>
    <row r="172" spans="2:15" ht="14.45" hidden="1" customHeight="1" x14ac:dyDescent="0.25">
      <c r="B172" s="59">
        <v>45743</v>
      </c>
      <c r="C172" s="8">
        <v>145</v>
      </c>
      <c r="D172" s="31" t="s">
        <v>955</v>
      </c>
      <c r="E172" s="128" t="s">
        <v>956</v>
      </c>
      <c r="F172" s="42">
        <v>10029.15</v>
      </c>
      <c r="G172" s="42"/>
      <c r="H172" s="28"/>
      <c r="I172" s="28" t="s">
        <v>957</v>
      </c>
      <c r="J172" s="129" t="s">
        <v>958</v>
      </c>
      <c r="K172" s="15" t="s">
        <v>34</v>
      </c>
      <c r="L172" s="14" t="s">
        <v>899</v>
      </c>
      <c r="M172" s="17">
        <v>45743</v>
      </c>
      <c r="N172" s="26" t="s">
        <v>35</v>
      </c>
      <c r="O172" s="53"/>
    </row>
    <row r="173" spans="2:15" ht="14.45" hidden="1" customHeight="1" x14ac:dyDescent="0.25">
      <c r="B173" s="59">
        <v>45743</v>
      </c>
      <c r="C173" s="8">
        <v>146</v>
      </c>
      <c r="D173" s="31" t="s">
        <v>932</v>
      </c>
      <c r="E173" s="128" t="s">
        <v>959</v>
      </c>
      <c r="F173" s="42">
        <v>10132.08</v>
      </c>
      <c r="G173" s="42"/>
      <c r="H173" s="28"/>
      <c r="I173" s="28"/>
      <c r="J173" s="14"/>
      <c r="K173" s="15" t="s">
        <v>34</v>
      </c>
      <c r="L173" s="129" t="s">
        <v>960</v>
      </c>
      <c r="M173" s="17">
        <v>45743</v>
      </c>
      <c r="N173" s="26" t="s">
        <v>35</v>
      </c>
      <c r="O173" s="53"/>
    </row>
    <row r="174" spans="2:15" ht="14.45" hidden="1" customHeight="1" x14ac:dyDescent="0.25">
      <c r="B174" s="59">
        <v>45743</v>
      </c>
      <c r="C174" s="8">
        <v>147</v>
      </c>
      <c r="D174" s="31" t="s">
        <v>961</v>
      </c>
      <c r="E174" s="128" t="s">
        <v>962</v>
      </c>
      <c r="F174" s="42"/>
      <c r="G174" s="42">
        <v>3414.74</v>
      </c>
      <c r="H174" s="28"/>
      <c r="I174" s="28"/>
      <c r="J174" s="14">
        <v>221837</v>
      </c>
      <c r="K174" s="15" t="s">
        <v>34</v>
      </c>
      <c r="L174" s="129" t="s">
        <v>963</v>
      </c>
      <c r="M174" s="17">
        <v>45744</v>
      </c>
      <c r="N174" s="26" t="s">
        <v>35</v>
      </c>
      <c r="O174" s="53"/>
    </row>
    <row r="175" spans="2:15" ht="14.45" hidden="1" customHeight="1" x14ac:dyDescent="0.25">
      <c r="B175" s="59"/>
      <c r="C175" s="8"/>
      <c r="D175" s="31"/>
      <c r="E175" s="128"/>
      <c r="F175" s="42"/>
      <c r="G175" s="28"/>
      <c r="H175" s="28"/>
      <c r="I175" s="28"/>
      <c r="J175" s="14"/>
      <c r="K175" s="15"/>
      <c r="L175" s="129"/>
      <c r="M175" s="17"/>
      <c r="N175" s="26"/>
      <c r="O175" s="53"/>
    </row>
    <row r="176" spans="2:15" hidden="1" x14ac:dyDescent="0.25">
      <c r="F176" s="132">
        <f>SUBTOTAL(9,F16:F175)</f>
        <v>3897890</v>
      </c>
      <c r="G176" s="75"/>
      <c r="N176" s="45"/>
      <c r="O176" s="45"/>
    </row>
    <row r="177" spans="1:17" hidden="1" x14ac:dyDescent="0.25">
      <c r="E177" s="1" t="s">
        <v>519</v>
      </c>
      <c r="F177" s="100"/>
    </row>
    <row r="178" spans="1:17" s="2" customFormat="1" hidden="1" x14ac:dyDescent="0.25">
      <c r="B178" s="91"/>
      <c r="C178" s="1"/>
      <c r="D178" s="1"/>
      <c r="E178" s="142" t="s">
        <v>964</v>
      </c>
      <c r="F178" s="80">
        <f>F47+F48+F49+F50+F69+F87+F106+F122+F123</f>
        <v>118124.708</v>
      </c>
      <c r="G178" s="80"/>
      <c r="H178" s="1"/>
      <c r="I178" s="1"/>
      <c r="L178" s="1"/>
      <c r="M178" s="81"/>
      <c r="O178" s="1"/>
      <c r="P178" s="1"/>
      <c r="Q178" s="1"/>
    </row>
    <row r="179" spans="1:17" s="2" customFormat="1" hidden="1" x14ac:dyDescent="0.25">
      <c r="B179" s="91"/>
      <c r="C179" s="1"/>
      <c r="D179" s="1"/>
      <c r="E179" s="142" t="s">
        <v>965</v>
      </c>
      <c r="F179" s="157">
        <v>121309.26</v>
      </c>
      <c r="G179" s="80"/>
      <c r="H179" s="1"/>
      <c r="I179" s="1"/>
      <c r="L179" s="1"/>
      <c r="M179" s="3"/>
      <c r="O179" s="1"/>
      <c r="P179" s="1"/>
      <c r="Q179" s="1"/>
    </row>
    <row r="180" spans="1:17" s="2" customFormat="1" hidden="1" x14ac:dyDescent="0.25">
      <c r="B180" s="1"/>
      <c r="C180" s="1"/>
      <c r="D180" s="1"/>
      <c r="E180" s="142"/>
      <c r="F180" s="80">
        <f>F179-F178</f>
        <v>3184.551999999996</v>
      </c>
      <c r="G180" s="80"/>
      <c r="H180" s="1"/>
      <c r="I180" s="1"/>
      <c r="L180" s="1"/>
      <c r="M180" s="3"/>
      <c r="O180" s="1"/>
      <c r="P180" s="1"/>
      <c r="Q180" s="1"/>
    </row>
    <row r="185" spans="1:17" x14ac:dyDescent="0.25">
      <c r="E185" s="1" t="s">
        <v>519</v>
      </c>
    </row>
    <row r="187" spans="1:17" s="3" customForma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/>
      <c r="N187" s="2"/>
      <c r="O187" s="1"/>
      <c r="P187" s="1"/>
      <c r="Q187" s="1"/>
    </row>
  </sheetData>
  <autoFilter ref="B8:O177" xr:uid="{2CC7390A-7A59-4B4D-A0C9-AAE22A803C18}">
    <filterColumn colId="2">
      <filters>
        <filter val="RM CONTINENTAL"/>
        <filter val="RM CONTINENTAL SA DE CV"/>
        <filter val="RM CONTINETAL"/>
      </filters>
    </filterColumn>
  </autoFilter>
  <mergeCells count="2">
    <mergeCell ref="B3:O5"/>
    <mergeCell ref="B7:O7"/>
  </mergeCells>
  <conditionalFormatting sqref="F14">
    <cfRule type="duplicateValues" dxfId="286" priority="127"/>
  </conditionalFormatting>
  <conditionalFormatting sqref="F15">
    <cfRule type="duplicateValues" dxfId="285" priority="121"/>
  </conditionalFormatting>
  <conditionalFormatting sqref="F16">
    <cfRule type="duplicateValues" dxfId="284" priority="126"/>
  </conditionalFormatting>
  <conditionalFormatting sqref="F18">
    <cfRule type="duplicateValues" dxfId="283" priority="112"/>
  </conditionalFormatting>
  <conditionalFormatting sqref="F19">
    <cfRule type="duplicateValues" dxfId="282" priority="109"/>
  </conditionalFormatting>
  <conditionalFormatting sqref="F30:F31">
    <cfRule type="duplicateValues" dxfId="281" priority="106"/>
  </conditionalFormatting>
  <conditionalFormatting sqref="G49">
    <cfRule type="duplicateValues" dxfId="280" priority="86"/>
  </conditionalFormatting>
  <conditionalFormatting sqref="G67:G69">
    <cfRule type="duplicateValues" dxfId="279" priority="138"/>
  </conditionalFormatting>
  <conditionalFormatting sqref="H15">
    <cfRule type="duplicateValues" dxfId="278" priority="120"/>
    <cfRule type="duplicateValues" dxfId="277" priority="119"/>
  </conditionalFormatting>
  <conditionalFormatting sqref="H67:H69">
    <cfRule type="containsText" dxfId="276" priority="140" operator="containsText" text="PENDIENTE">
      <formula>NOT(ISERROR(SEARCH("PENDIENTE",H67)))</formula>
    </cfRule>
    <cfRule type="duplicateValues" dxfId="275" priority="142"/>
    <cfRule type="containsText" dxfId="274" priority="141" operator="containsText" text="PENDIENTE">
      <formula>NOT(ISERROR(SEARCH("PENDIENTE",H67)))</formula>
    </cfRule>
    <cfRule type="containsText" dxfId="273" priority="139" operator="containsText" text="PENDIENTE">
      <formula>NOT(ISERROR(SEARCH("PENDIENTE",H67)))</formula>
    </cfRule>
  </conditionalFormatting>
  <conditionalFormatting sqref="H10:I13">
    <cfRule type="duplicateValues" dxfId="272" priority="130"/>
  </conditionalFormatting>
  <conditionalFormatting sqref="H49:I49">
    <cfRule type="containsText" dxfId="271" priority="83" operator="containsText" text="PENDIENTE">
      <formula>NOT(ISERROR(SEARCH("PENDIENTE",H49)))</formula>
    </cfRule>
    <cfRule type="containsText" dxfId="270" priority="84" operator="containsText" text="PENDIENTE">
      <formula>NOT(ISERROR(SEARCH("PENDIENTE",H49)))</formula>
    </cfRule>
    <cfRule type="containsText" dxfId="269" priority="85" operator="containsText" text="PENDIENTE">
      <formula>NOT(ISERROR(SEARCH("PENDIENTE",H49)))</formula>
    </cfRule>
    <cfRule type="duplicateValues" dxfId="268" priority="87"/>
  </conditionalFormatting>
  <conditionalFormatting sqref="I10:I39">
    <cfRule type="duplicateValues" dxfId="267" priority="2271"/>
  </conditionalFormatting>
  <conditionalFormatting sqref="I14">
    <cfRule type="duplicateValues" dxfId="266" priority="129"/>
    <cfRule type="duplicateValues" dxfId="265" priority="128"/>
  </conditionalFormatting>
  <conditionalFormatting sqref="I15">
    <cfRule type="containsText" dxfId="264" priority="118" operator="containsText" text="PENDIENTE">
      <formula>NOT(ISERROR(SEARCH("PENDIENTE",I15)))</formula>
    </cfRule>
    <cfRule type="containsText" dxfId="263" priority="117" operator="containsText" text="PENDIENTE">
      <formula>NOT(ISERROR(SEARCH("PENDIENTE",I15)))</formula>
    </cfRule>
    <cfRule type="containsText" dxfId="262" priority="116" operator="containsText" text="PENDIENTE">
      <formula>NOT(ISERROR(SEARCH("PENDIENTE",I15)))</formula>
    </cfRule>
  </conditionalFormatting>
  <conditionalFormatting sqref="I18">
    <cfRule type="duplicateValues" dxfId="261" priority="114"/>
    <cfRule type="duplicateValues" dxfId="260" priority="113"/>
  </conditionalFormatting>
  <conditionalFormatting sqref="I19">
    <cfRule type="duplicateValues" dxfId="259" priority="111"/>
    <cfRule type="duplicateValues" dxfId="258" priority="110"/>
  </conditionalFormatting>
  <conditionalFormatting sqref="I22:I29">
    <cfRule type="duplicateValues" dxfId="257" priority="133"/>
  </conditionalFormatting>
  <conditionalFormatting sqref="I30">
    <cfRule type="duplicateValues" dxfId="256" priority="2696"/>
  </conditionalFormatting>
  <conditionalFormatting sqref="I30:I34">
    <cfRule type="duplicateValues" dxfId="255" priority="131"/>
  </conditionalFormatting>
  <conditionalFormatting sqref="I35:I39">
    <cfRule type="duplicateValues" dxfId="254" priority="103"/>
  </conditionalFormatting>
  <conditionalFormatting sqref="I40">
    <cfRule type="duplicateValues" dxfId="253" priority="98"/>
  </conditionalFormatting>
  <conditionalFormatting sqref="I41:I42">
    <cfRule type="duplicateValues" dxfId="252" priority="95"/>
  </conditionalFormatting>
  <conditionalFormatting sqref="I43">
    <cfRule type="duplicateValues" dxfId="251" priority="94"/>
  </conditionalFormatting>
  <conditionalFormatting sqref="I44:I45">
    <cfRule type="duplicateValues" dxfId="250" priority="124"/>
  </conditionalFormatting>
  <conditionalFormatting sqref="I46:I47">
    <cfRule type="duplicateValues" dxfId="249" priority="91"/>
  </conditionalFormatting>
  <conditionalFormatting sqref="I48">
    <cfRule type="duplicateValues" dxfId="248" priority="88"/>
  </conditionalFormatting>
  <conditionalFormatting sqref="I50">
    <cfRule type="duplicateValues" dxfId="247" priority="80"/>
  </conditionalFormatting>
  <conditionalFormatting sqref="I51">
    <cfRule type="duplicateValues" dxfId="246" priority="78"/>
  </conditionalFormatting>
  <conditionalFormatting sqref="I52:I57">
    <cfRule type="duplicateValues" dxfId="245" priority="136"/>
  </conditionalFormatting>
  <conditionalFormatting sqref="I58">
    <cfRule type="duplicateValues" dxfId="244" priority="76"/>
  </conditionalFormatting>
  <conditionalFormatting sqref="I59">
    <cfRule type="duplicateValues" dxfId="243" priority="74"/>
  </conditionalFormatting>
  <conditionalFormatting sqref="I60">
    <cfRule type="duplicateValues" dxfId="242" priority="72"/>
  </conditionalFormatting>
  <conditionalFormatting sqref="I61:I65">
    <cfRule type="duplicateValues" dxfId="241" priority="70"/>
  </conditionalFormatting>
  <conditionalFormatting sqref="I66">
    <cfRule type="duplicateValues" dxfId="240" priority="65"/>
  </conditionalFormatting>
  <conditionalFormatting sqref="I67:I69">
    <cfRule type="duplicateValues" dxfId="239" priority="143"/>
  </conditionalFormatting>
  <conditionalFormatting sqref="I70:I102 I106:I125">
    <cfRule type="containsText" dxfId="238" priority="49" operator="containsText" text="PENDIENTE">
      <formula>NOT(ISERROR(SEARCH("PENDIENTE",I70)))</formula>
    </cfRule>
    <cfRule type="containsText" dxfId="237" priority="50" operator="containsText" text="PENDIENTE">
      <formula>NOT(ISERROR(SEARCH("PENDIENTE",I70)))</formula>
    </cfRule>
    <cfRule type="containsText" dxfId="236" priority="51" operator="containsText" text="PENDIENTE">
      <formula>NOT(ISERROR(SEARCH("PENDIENTE",I70)))</formula>
    </cfRule>
  </conditionalFormatting>
  <conditionalFormatting sqref="I106:I125 I70:I102">
    <cfRule type="duplicateValues" dxfId="235" priority="2700"/>
  </conditionalFormatting>
  <conditionalFormatting sqref="I144">
    <cfRule type="duplicateValues" dxfId="234" priority="25"/>
  </conditionalFormatting>
  <conditionalFormatting sqref="I145">
    <cfRule type="containsText" dxfId="233" priority="16" operator="containsText" text="PENDIENTE">
      <formula>NOT(ISERROR(SEARCH("PENDIENTE",I145)))</formula>
    </cfRule>
    <cfRule type="containsText" dxfId="232" priority="15" operator="containsText" text="PENDIENTE">
      <formula>NOT(ISERROR(SEARCH("PENDIENTE",I145)))</formula>
    </cfRule>
    <cfRule type="containsText" dxfId="231" priority="17" operator="containsText" text="PENDIENTE">
      <formula>NOT(ISERROR(SEARCH("PENDIENTE",I145)))</formula>
    </cfRule>
    <cfRule type="duplicateValues" dxfId="230" priority="18"/>
  </conditionalFormatting>
  <conditionalFormatting sqref="I144:J144">
    <cfRule type="containsText" dxfId="229" priority="20" operator="containsText" text="PENDIENTE">
      <formula>NOT(ISERROR(SEARCH("PENDIENTE",I144)))</formula>
    </cfRule>
    <cfRule type="containsText" dxfId="228" priority="21" operator="containsText" text="PENDIENTE">
      <formula>NOT(ISERROR(SEARCH("PENDIENTE",I144)))</formula>
    </cfRule>
    <cfRule type="containsText" dxfId="227" priority="19" operator="containsText" text="PENDIENTE">
      <formula>NOT(ISERROR(SEARCH("PENDIENTE",I144)))</formula>
    </cfRule>
  </conditionalFormatting>
  <conditionalFormatting sqref="J9:J143 J145:J175 L9:L79 L148:L167 L83:L146 L169:L175">
    <cfRule type="containsText" dxfId="226" priority="102" operator="containsText" text="PENDIENTE">
      <formula>NOT(ISERROR(SEARCH("PENDIENTE",J9)))</formula>
    </cfRule>
  </conditionalFormatting>
  <conditionalFormatting sqref="J144">
    <cfRule type="duplicateValues" dxfId="225" priority="26"/>
    <cfRule type="duplicateValues" dxfId="224" priority="27"/>
  </conditionalFormatting>
  <conditionalFormatting sqref="J145:J169 J9:J143 J172:J175">
    <cfRule type="duplicateValues" dxfId="223" priority="2720"/>
    <cfRule type="duplicateValues" dxfId="222" priority="2719"/>
  </conditionalFormatting>
  <conditionalFormatting sqref="J145:J175 J9:J143">
    <cfRule type="containsText" dxfId="221" priority="100" operator="containsText" text="PENDIENTE">
      <formula>NOT(ISERROR(SEARCH("PENDIENTE",J9)))</formula>
    </cfRule>
    <cfRule type="containsText" dxfId="220" priority="101" operator="containsText" text="PENDIENTE">
      <formula>NOT(ISERROR(SEARCH("PENDIENTE",J9)))</formula>
    </cfRule>
  </conditionalFormatting>
  <conditionalFormatting sqref="J165">
    <cfRule type="duplicateValues" dxfId="219" priority="2717"/>
    <cfRule type="duplicateValues" dxfId="218" priority="2718"/>
  </conditionalFormatting>
  <conditionalFormatting sqref="J170:J171">
    <cfRule type="duplicateValues" dxfId="217" priority="3"/>
    <cfRule type="duplicateValues" dxfId="216" priority="2"/>
  </conditionalFormatting>
  <conditionalFormatting sqref="L9:L79 L83:L146 L148:L167 L169:L175">
    <cfRule type="containsText" dxfId="215" priority="122" operator="containsText" text="PENDIENTE">
      <formula>NOT(ISERROR(SEARCH("PENDIENTE",L9)))</formula>
    </cfRule>
  </conditionalFormatting>
  <conditionalFormatting sqref="L17">
    <cfRule type="containsText" dxfId="214" priority="115" operator="containsText" text="PENDIENTE">
      <formula>NOT(ISERROR(SEARCH("PENDIENTE",L17)))</formula>
    </cfRule>
  </conditionalFormatting>
  <conditionalFormatting sqref="L22">
    <cfRule type="containsText" dxfId="213" priority="107" operator="containsText" text="PENDIENTE">
      <formula>NOT(ISERROR(SEARCH("PENDIENTE",L22)))</formula>
    </cfRule>
  </conditionalFormatting>
  <conditionalFormatting sqref="L40">
    <cfRule type="containsText" dxfId="212" priority="97" operator="containsText" text="PENDIENTE">
      <formula>NOT(ISERROR(SEARCH("PENDIENTE",L40)))</formula>
    </cfRule>
  </conditionalFormatting>
  <conditionalFormatting sqref="L46">
    <cfRule type="containsText" dxfId="211" priority="90" operator="containsText" text="PENDIENTE">
      <formula>NOT(ISERROR(SEARCH("PENDIENTE",L46)))</formula>
    </cfRule>
  </conditionalFormatting>
  <conditionalFormatting sqref="L162">
    <cfRule type="containsText" dxfId="210" priority="11" operator="containsText" text="PENDIENTE">
      <formula>NOT(ISERROR(SEARCH("PENDIENTE",L162)))</formula>
    </cfRule>
    <cfRule type="containsText" dxfId="209" priority="12" operator="containsText" text="PENDIENTE">
      <formula>NOT(ISERROR(SEARCH("PENDIENTE",L162)))</formula>
    </cfRule>
    <cfRule type="duplicateValues" dxfId="208" priority="13"/>
    <cfRule type="duplicateValues" dxfId="207" priority="14"/>
  </conditionalFormatting>
  <conditionalFormatting sqref="M9:M167 L80:L82 L168:M168 M169:M175">
    <cfRule type="containsText" dxfId="206" priority="60" operator="containsText" text="SI">
      <formula>NOT(ISERROR(SEARCH("SI",L9)))</formula>
    </cfRule>
    <cfRule type="timePeriod" dxfId="205" priority="59" timePeriod="last7Days">
      <formula>AND(TODAY()-FLOOR(L9,1)&lt;=6,FLOOR(L9,1)&lt;=TODAY())</formula>
    </cfRule>
    <cfRule type="timePeriod" dxfId="204" priority="58" timePeriod="lastMonth">
      <formula>AND(MONTH(L9)=MONTH(EDATE(TODAY(),0-1)),YEAR(L9)=YEAR(EDATE(TODAY(),0-1)))</formula>
    </cfRule>
    <cfRule type="timePeriod" dxfId="203" priority="57" timePeriod="thisMonth">
      <formula>AND(MONTH(L9)=MONTH(TODAY()),YEAR(L9)=YEAR(TODAY()))</formula>
    </cfRule>
  </conditionalFormatting>
  <conditionalFormatting sqref="N9:N175">
    <cfRule type="timePeriod" dxfId="202" priority="69" timePeriod="thisMonth">
      <formula>AND(MONTH(N9)=MONTH(TODAY()),YEAR(N9)=YEAR(TODAY()))</formula>
    </cfRule>
    <cfRule type="timePeriod" dxfId="201" priority="67" timePeriod="nextMonth">
      <formula>AND(MONTH(N9)=MONTH(EDATE(TODAY(),0+1)),YEAR(N9)=YEAR(EDATE(TODAY(),0+1)))</formula>
    </cfRule>
    <cfRule type="timePeriod" dxfId="200" priority="68" timePeriod="last7Days">
      <formula>AND(TODAY()-FLOOR(N9,1)&lt;=6,FLOOR(N9,1)&lt;=TODAY())</formula>
    </cfRule>
  </conditionalFormatting>
  <dataValidations count="1">
    <dataValidation type="list" allowBlank="1" showInputMessage="1" showErrorMessage="1" sqref="K9:K175" xr:uid="{E9324661-0E38-4749-98F9-98781F80E2A3}">
      <formula1>"PUE, PPD, NA, ,"</formula1>
    </dataValidation>
  </dataValidations>
  <pageMargins left="0.70866141732283472" right="0.70866141732283472" top="0.74803149606299213" bottom="0.74803149606299213" header="0.31496062992125984" footer="0.31496062992125984"/>
  <pageSetup scale="73" orientation="landscape" r:id="rId1"/>
  <colBreaks count="1" manualBreakCount="1">
    <brk id="15" max="62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1629-EDED-4E64-905B-5CD4122D4D02}">
  <sheetPr filterMode="1">
    <tabColor theme="8" tint="0.39997558519241921"/>
  </sheetPr>
  <dimension ref="A1:Q1048575"/>
  <sheetViews>
    <sheetView topLeftCell="D1" zoomScaleNormal="100" workbookViewId="0">
      <pane ySplit="8" topLeftCell="A213" activePane="bottomLeft" state="frozen"/>
      <selection pane="bottomLeft" activeCell="E239" sqref="E239"/>
    </sheetView>
  </sheetViews>
  <sheetFormatPr baseColWidth="10" defaultColWidth="11.42578125" defaultRowHeight="15" x14ac:dyDescent="0.25"/>
  <cols>
    <col min="1" max="1" width="1.140625" style="1" customWidth="1"/>
    <col min="2" max="2" width="13.42578125" style="1" customWidth="1"/>
    <col min="3" max="3" width="7.7109375" style="1" customWidth="1"/>
    <col min="4" max="4" width="35.42578125" style="1" customWidth="1"/>
    <col min="5" max="5" width="92.42578125" style="1" customWidth="1"/>
    <col min="6" max="6" width="18" style="1" customWidth="1"/>
    <col min="7" max="7" width="11.7109375" style="1" customWidth="1"/>
    <col min="8" max="8" width="12" style="1" hidden="1" customWidth="1"/>
    <col min="9" max="9" width="10.85546875" style="1" customWidth="1"/>
    <col min="10" max="10" width="11.5703125" style="2" customWidth="1"/>
    <col min="11" max="11" width="12.5703125" style="2" customWidth="1"/>
    <col min="12" max="12" width="10.85546875" style="1" customWidth="1"/>
    <col min="13" max="13" width="10.42578125" style="3" customWidth="1"/>
    <col min="14" max="14" width="12.42578125" style="2" customWidth="1"/>
    <col min="15" max="15" width="0" style="1" hidden="1" customWidth="1"/>
    <col min="16" max="16" width="12.85546875" style="1" customWidth="1"/>
    <col min="17" max="16384" width="11.42578125" style="1"/>
  </cols>
  <sheetData>
    <row r="1" spans="2:15" ht="49.5" hidden="1" customHeight="1" x14ac:dyDescent="0.25"/>
    <row r="2" spans="2:15" ht="9" customHeight="1" x14ac:dyDescent="0.25"/>
    <row r="3" spans="2:15" ht="14.45" customHeight="1" x14ac:dyDescent="0.25">
      <c r="B3" s="309" t="s">
        <v>0</v>
      </c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7"/>
    </row>
    <row r="4" spans="2:15" ht="13.5" customHeight="1" x14ac:dyDescent="0.25">
      <c r="B4" s="310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301"/>
    </row>
    <row r="5" spans="2:15" ht="17.100000000000001" customHeight="1" x14ac:dyDescent="0.25">
      <c r="B5" s="311"/>
      <c r="C5" s="293"/>
      <c r="D5" s="293"/>
      <c r="E5" s="293"/>
      <c r="F5" s="293"/>
      <c r="G5" s="293"/>
      <c r="H5" s="293"/>
      <c r="I5" s="293"/>
      <c r="J5" s="293"/>
      <c r="K5" s="293"/>
      <c r="L5" s="293"/>
      <c r="M5" s="293"/>
      <c r="N5" s="293"/>
      <c r="O5" s="305"/>
    </row>
    <row r="6" spans="2:15" ht="12.95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5" ht="15.75" x14ac:dyDescent="0.25">
      <c r="B7" s="306" t="s">
        <v>966</v>
      </c>
      <c r="C7" s="289"/>
      <c r="D7" s="289"/>
      <c r="E7" s="289"/>
      <c r="F7" s="289"/>
      <c r="G7" s="289"/>
      <c r="H7" s="289"/>
      <c r="I7" s="289"/>
      <c r="J7" s="289"/>
      <c r="K7" s="289"/>
      <c r="L7" s="289"/>
      <c r="M7" s="289"/>
      <c r="N7" s="289"/>
      <c r="O7" s="289"/>
    </row>
    <row r="8" spans="2:15" ht="27.6" customHeight="1" x14ac:dyDescent="0.25">
      <c r="B8" s="5" t="s">
        <v>2</v>
      </c>
      <c r="C8" s="131" t="s">
        <v>3</v>
      </c>
      <c r="D8" s="93" t="s">
        <v>4</v>
      </c>
      <c r="E8" s="93" t="s">
        <v>5</v>
      </c>
      <c r="F8" s="93" t="s">
        <v>6</v>
      </c>
      <c r="G8" s="94" t="s">
        <v>7</v>
      </c>
      <c r="H8" s="93" t="s">
        <v>676</v>
      </c>
      <c r="I8" s="93" t="s">
        <v>8</v>
      </c>
      <c r="J8" s="93" t="s">
        <v>9</v>
      </c>
      <c r="K8" s="93" t="s">
        <v>11</v>
      </c>
      <c r="L8" s="95" t="s">
        <v>12</v>
      </c>
      <c r="M8" s="96" t="s">
        <v>13</v>
      </c>
      <c r="N8" s="93" t="s">
        <v>14</v>
      </c>
      <c r="O8" s="138" t="s">
        <v>677</v>
      </c>
    </row>
    <row r="9" spans="2:15" ht="14.45" hidden="1" customHeight="1" x14ac:dyDescent="0.25">
      <c r="B9" s="86">
        <v>45492</v>
      </c>
      <c r="C9" s="8">
        <v>477</v>
      </c>
      <c r="D9" s="9" t="s">
        <v>15</v>
      </c>
      <c r="E9" s="9" t="s">
        <v>16</v>
      </c>
      <c r="F9" s="10">
        <v>130152</v>
      </c>
      <c r="G9" s="11"/>
      <c r="H9" s="12" t="s">
        <v>678</v>
      </c>
      <c r="I9" s="13" t="s">
        <v>17</v>
      </c>
      <c r="J9" s="38" t="s">
        <v>18</v>
      </c>
      <c r="K9" s="15" t="s">
        <v>19</v>
      </c>
      <c r="L9" s="16" t="s">
        <v>967</v>
      </c>
      <c r="M9" s="17">
        <v>45757</v>
      </c>
      <c r="N9" s="26">
        <v>45508</v>
      </c>
      <c r="O9" s="85"/>
    </row>
    <row r="10" spans="2:15" ht="14.45" hidden="1" customHeight="1" x14ac:dyDescent="0.25">
      <c r="B10" s="86">
        <v>45537</v>
      </c>
      <c r="C10" s="18">
        <v>558</v>
      </c>
      <c r="D10" s="9" t="s">
        <v>22</v>
      </c>
      <c r="E10" s="9" t="s">
        <v>23</v>
      </c>
      <c r="F10" s="10">
        <f>G10*20</f>
        <v>579315.6</v>
      </c>
      <c r="G10" s="127">
        <v>28965.78</v>
      </c>
      <c r="H10" s="21"/>
      <c r="I10" s="22" t="s">
        <v>24</v>
      </c>
      <c r="J10" s="38">
        <v>211</v>
      </c>
      <c r="K10" s="15" t="s">
        <v>19</v>
      </c>
      <c r="L10" s="16" t="s">
        <v>968</v>
      </c>
      <c r="M10" s="17">
        <v>45763</v>
      </c>
      <c r="N10" s="26">
        <v>45537</v>
      </c>
      <c r="O10" s="85"/>
    </row>
    <row r="11" spans="2:15" ht="14.45" hidden="1" customHeight="1" x14ac:dyDescent="0.25">
      <c r="B11" s="86">
        <v>45552</v>
      </c>
      <c r="C11" s="18">
        <v>583</v>
      </c>
      <c r="D11" s="9" t="s">
        <v>22</v>
      </c>
      <c r="E11" s="9" t="s">
        <v>26</v>
      </c>
      <c r="F11" s="10">
        <v>51295.64</v>
      </c>
      <c r="G11" s="11"/>
      <c r="H11" s="21"/>
      <c r="I11" s="22" t="s">
        <v>27</v>
      </c>
      <c r="J11" s="38">
        <v>236</v>
      </c>
      <c r="K11" s="15" t="s">
        <v>19</v>
      </c>
      <c r="L11" s="16" t="s">
        <v>968</v>
      </c>
      <c r="M11" s="17">
        <v>45763</v>
      </c>
      <c r="N11" s="26">
        <v>45568</v>
      </c>
      <c r="O11" s="85"/>
    </row>
    <row r="12" spans="2:15" ht="14.45" hidden="1" customHeight="1" x14ac:dyDescent="0.25">
      <c r="B12" s="86">
        <v>45552</v>
      </c>
      <c r="C12" s="18">
        <v>584</v>
      </c>
      <c r="D12" s="9" t="s">
        <v>22</v>
      </c>
      <c r="E12" s="9" t="s">
        <v>28</v>
      </c>
      <c r="F12" s="10">
        <v>30777.38</v>
      </c>
      <c r="G12" s="11"/>
      <c r="H12" s="21"/>
      <c r="I12" s="22" t="s">
        <v>29</v>
      </c>
      <c r="J12" s="38">
        <v>237</v>
      </c>
      <c r="K12" s="15" t="s">
        <v>19</v>
      </c>
      <c r="L12" s="16" t="s">
        <v>968</v>
      </c>
      <c r="M12" s="17">
        <v>45763</v>
      </c>
      <c r="N12" s="26">
        <v>45568</v>
      </c>
      <c r="O12" s="85"/>
    </row>
    <row r="13" spans="2:15" ht="14.45" hidden="1" customHeight="1" x14ac:dyDescent="0.25">
      <c r="B13" s="86">
        <v>45567</v>
      </c>
      <c r="C13" s="18">
        <v>624</v>
      </c>
      <c r="D13" s="9" t="s">
        <v>30</v>
      </c>
      <c r="E13" s="9" t="s">
        <v>31</v>
      </c>
      <c r="F13" s="23">
        <v>9343.77</v>
      </c>
      <c r="G13" s="23"/>
      <c r="H13" s="24" t="s">
        <v>679</v>
      </c>
      <c r="I13" s="25" t="s">
        <v>32</v>
      </c>
      <c r="J13" s="38" t="s">
        <v>33</v>
      </c>
      <c r="K13" s="15" t="s">
        <v>34</v>
      </c>
      <c r="L13" s="16" t="s">
        <v>21</v>
      </c>
      <c r="M13" s="17" t="s">
        <v>21</v>
      </c>
      <c r="N13" s="148" t="s">
        <v>35</v>
      </c>
      <c r="O13" s="85"/>
    </row>
    <row r="14" spans="2:15" ht="14.45" hidden="1" customHeight="1" x14ac:dyDescent="0.25">
      <c r="B14" s="86">
        <v>45574</v>
      </c>
      <c r="C14" s="18">
        <v>646</v>
      </c>
      <c r="D14" s="9" t="s">
        <v>36</v>
      </c>
      <c r="E14" s="9" t="s">
        <v>37</v>
      </c>
      <c r="F14" s="23">
        <f>293920.31-146960.16</f>
        <v>146960.15</v>
      </c>
      <c r="G14" s="27"/>
      <c r="H14" s="28"/>
      <c r="I14" s="29" t="s">
        <v>38</v>
      </c>
      <c r="J14" s="38" t="s">
        <v>39</v>
      </c>
      <c r="K14" s="15" t="s">
        <v>19</v>
      </c>
      <c r="L14" s="16" t="s">
        <v>574</v>
      </c>
      <c r="M14" s="17">
        <v>45763</v>
      </c>
      <c r="N14" s="26" t="s">
        <v>40</v>
      </c>
      <c r="O14" s="85"/>
    </row>
    <row r="15" spans="2:15" ht="14.45" hidden="1" customHeight="1" x14ac:dyDescent="0.25">
      <c r="B15" s="86">
        <v>45574</v>
      </c>
      <c r="C15" s="18">
        <v>648</v>
      </c>
      <c r="D15" s="9" t="s">
        <v>41</v>
      </c>
      <c r="E15" s="9" t="s">
        <v>42</v>
      </c>
      <c r="F15" s="23">
        <v>850</v>
      </c>
      <c r="G15" s="9"/>
      <c r="H15" s="30"/>
      <c r="I15" s="14" t="s">
        <v>43</v>
      </c>
      <c r="J15" s="38" t="s">
        <v>44</v>
      </c>
      <c r="K15" s="15" t="s">
        <v>19</v>
      </c>
      <c r="L15" s="16" t="s">
        <v>20</v>
      </c>
      <c r="M15" s="17" t="s">
        <v>21</v>
      </c>
      <c r="N15" s="26">
        <v>45580</v>
      </c>
      <c r="O15" s="85"/>
    </row>
    <row r="16" spans="2:15" ht="14.45" hidden="1" customHeight="1" x14ac:dyDescent="0.25">
      <c r="B16" s="86">
        <v>45575</v>
      </c>
      <c r="C16" s="18">
        <v>669</v>
      </c>
      <c r="D16" s="33" t="s">
        <v>50</v>
      </c>
      <c r="E16" s="33" t="s">
        <v>51</v>
      </c>
      <c r="F16" s="181">
        <v>159500</v>
      </c>
      <c r="G16" s="35"/>
      <c r="H16" s="36"/>
      <c r="I16" s="37" t="s">
        <v>52</v>
      </c>
      <c r="J16" s="38" t="s">
        <v>20</v>
      </c>
      <c r="K16" s="39" t="s">
        <v>34</v>
      </c>
      <c r="L16" s="40" t="s">
        <v>21</v>
      </c>
      <c r="M16" s="17">
        <v>45763</v>
      </c>
      <c r="N16" s="26" t="s">
        <v>40</v>
      </c>
      <c r="O16" s="85"/>
    </row>
    <row r="17" spans="2:15" ht="14.45" hidden="1" customHeight="1" x14ac:dyDescent="0.25">
      <c r="B17" s="86">
        <v>45581</v>
      </c>
      <c r="C17" s="18">
        <v>674</v>
      </c>
      <c r="D17" s="9" t="s">
        <v>53</v>
      </c>
      <c r="E17" s="9" t="s">
        <v>54</v>
      </c>
      <c r="F17" s="23">
        <v>31900</v>
      </c>
      <c r="G17" s="31"/>
      <c r="H17" s="31"/>
      <c r="I17" s="31" t="s">
        <v>55</v>
      </c>
      <c r="J17" s="38">
        <v>662</v>
      </c>
      <c r="K17" s="15" t="s">
        <v>19</v>
      </c>
      <c r="L17" s="38" t="s">
        <v>969</v>
      </c>
      <c r="M17" s="17">
        <v>45763</v>
      </c>
      <c r="N17" s="26" t="s">
        <v>40</v>
      </c>
      <c r="O17" s="85"/>
    </row>
    <row r="18" spans="2:15" ht="14.45" hidden="1" customHeight="1" x14ac:dyDescent="0.25">
      <c r="B18" s="86">
        <v>45585</v>
      </c>
      <c r="C18" s="18">
        <v>687</v>
      </c>
      <c r="D18" s="9" t="s">
        <v>22</v>
      </c>
      <c r="E18" s="9" t="s">
        <v>71</v>
      </c>
      <c r="F18" s="23">
        <v>507688.57628999994</v>
      </c>
      <c r="G18" s="27"/>
      <c r="H18" s="28"/>
      <c r="I18" s="29" t="s">
        <v>72</v>
      </c>
      <c r="J18" s="38" t="s">
        <v>73</v>
      </c>
      <c r="K18" s="15" t="s">
        <v>19</v>
      </c>
      <c r="L18" s="16" t="s">
        <v>20</v>
      </c>
      <c r="M18" s="17" t="s">
        <v>21</v>
      </c>
      <c r="N18" s="26">
        <v>45592</v>
      </c>
      <c r="O18" s="85" t="s">
        <v>680</v>
      </c>
    </row>
    <row r="19" spans="2:15" ht="14.45" hidden="1" customHeight="1" x14ac:dyDescent="0.25">
      <c r="B19" s="86">
        <v>45585</v>
      </c>
      <c r="C19" s="18">
        <v>689</v>
      </c>
      <c r="D19" s="9" t="s">
        <v>74</v>
      </c>
      <c r="E19" s="9" t="s">
        <v>75</v>
      </c>
      <c r="F19" s="23">
        <v>189038.06</v>
      </c>
      <c r="G19" s="27"/>
      <c r="H19" s="28"/>
      <c r="I19" s="29" t="s">
        <v>76</v>
      </c>
      <c r="J19" s="38" t="s">
        <v>77</v>
      </c>
      <c r="K19" s="15" t="s">
        <v>19</v>
      </c>
      <c r="L19" s="16" t="s">
        <v>20</v>
      </c>
      <c r="M19" s="17">
        <v>45752</v>
      </c>
      <c r="N19" s="26">
        <v>45595</v>
      </c>
      <c r="O19" s="85" t="s">
        <v>681</v>
      </c>
    </row>
    <row r="20" spans="2:15" ht="14.45" hidden="1" customHeight="1" x14ac:dyDescent="0.25">
      <c r="B20" s="86">
        <v>45603</v>
      </c>
      <c r="C20" s="8">
        <v>713</v>
      </c>
      <c r="D20" s="9" t="s">
        <v>81</v>
      </c>
      <c r="E20" s="174" t="s">
        <v>82</v>
      </c>
      <c r="F20" s="23">
        <f>35500*1.16-5800</f>
        <v>35380</v>
      </c>
      <c r="G20" s="31"/>
      <c r="H20" s="31"/>
      <c r="I20" s="31"/>
      <c r="J20" s="38" t="s">
        <v>83</v>
      </c>
      <c r="K20" s="15" t="s">
        <v>19</v>
      </c>
      <c r="L20" s="16" t="s">
        <v>20</v>
      </c>
      <c r="M20" s="17" t="s">
        <v>21</v>
      </c>
      <c r="N20" s="26" t="s">
        <v>35</v>
      </c>
      <c r="O20" s="85"/>
    </row>
    <row r="21" spans="2:15" ht="14.45" hidden="1" customHeight="1" x14ac:dyDescent="0.25">
      <c r="B21" s="86">
        <v>45607</v>
      </c>
      <c r="C21" s="8">
        <v>722</v>
      </c>
      <c r="D21" s="9" t="s">
        <v>84</v>
      </c>
      <c r="E21" s="174" t="s">
        <v>85</v>
      </c>
      <c r="F21" s="23">
        <v>4016.25</v>
      </c>
      <c r="G21" s="31"/>
      <c r="H21" s="31">
        <v>328</v>
      </c>
      <c r="I21" s="31" t="s">
        <v>86</v>
      </c>
      <c r="J21" s="38" t="s">
        <v>20</v>
      </c>
      <c r="K21" s="15" t="s">
        <v>34</v>
      </c>
      <c r="L21" s="16" t="s">
        <v>21</v>
      </c>
      <c r="M21" s="17" t="s">
        <v>21</v>
      </c>
      <c r="N21" s="26" t="s">
        <v>35</v>
      </c>
      <c r="O21" s="85"/>
    </row>
    <row r="22" spans="2:15" ht="14.45" hidden="1" customHeight="1" x14ac:dyDescent="0.25">
      <c r="B22" s="86">
        <v>45615</v>
      </c>
      <c r="C22" s="8">
        <v>741</v>
      </c>
      <c r="D22" s="9" t="s">
        <v>95</v>
      </c>
      <c r="E22" s="9" t="s">
        <v>96</v>
      </c>
      <c r="F22" s="23">
        <f>41492.37-17879.65</f>
        <v>23612.720000000001</v>
      </c>
      <c r="G22" s="28"/>
      <c r="H22" s="28"/>
      <c r="I22" s="28"/>
      <c r="J22" s="38" t="s">
        <v>97</v>
      </c>
      <c r="K22" s="39" t="s">
        <v>19</v>
      </c>
      <c r="L22" s="38" t="s">
        <v>970</v>
      </c>
      <c r="M22" s="17">
        <v>45763</v>
      </c>
      <c r="N22" s="26" t="s">
        <v>94</v>
      </c>
      <c r="O22" s="53" t="s">
        <v>683</v>
      </c>
    </row>
    <row r="23" spans="2:15" ht="14.45" hidden="1" customHeight="1" x14ac:dyDescent="0.25">
      <c r="B23" s="86">
        <v>45617</v>
      </c>
      <c r="C23" s="8">
        <v>744</v>
      </c>
      <c r="D23" s="9" t="s">
        <v>87</v>
      </c>
      <c r="E23" s="9" t="s">
        <v>98</v>
      </c>
      <c r="F23" s="23">
        <v>26891</v>
      </c>
      <c r="G23" s="28"/>
      <c r="H23" s="28"/>
      <c r="I23" s="28"/>
      <c r="J23" s="38" t="s">
        <v>99</v>
      </c>
      <c r="K23" s="15" t="s">
        <v>34</v>
      </c>
      <c r="L23" s="16" t="s">
        <v>21</v>
      </c>
      <c r="M23" s="17">
        <v>45757</v>
      </c>
      <c r="N23" s="26" t="s">
        <v>35</v>
      </c>
      <c r="O23" s="53"/>
    </row>
    <row r="24" spans="2:15" ht="14.45" hidden="1" customHeight="1" x14ac:dyDescent="0.25">
      <c r="B24" s="86">
        <v>45623</v>
      </c>
      <c r="C24" s="8">
        <v>755</v>
      </c>
      <c r="D24" s="9" t="s">
        <v>100</v>
      </c>
      <c r="E24" s="9" t="s">
        <v>101</v>
      </c>
      <c r="F24" s="23">
        <v>24220.799999999999</v>
      </c>
      <c r="G24" s="28"/>
      <c r="H24" s="28"/>
      <c r="I24" s="28" t="s">
        <v>102</v>
      </c>
      <c r="J24" s="38" t="s">
        <v>103</v>
      </c>
      <c r="K24" s="39" t="s">
        <v>19</v>
      </c>
      <c r="L24" s="40" t="s">
        <v>971</v>
      </c>
      <c r="M24" s="17">
        <v>45763</v>
      </c>
      <c r="N24" s="26" t="s">
        <v>40</v>
      </c>
      <c r="O24" s="53" t="s">
        <v>684</v>
      </c>
    </row>
    <row r="25" spans="2:15" ht="14.45" hidden="1" customHeight="1" x14ac:dyDescent="0.25">
      <c r="B25" s="86">
        <v>45623</v>
      </c>
      <c r="C25" s="8">
        <v>755</v>
      </c>
      <c r="D25" s="9" t="s">
        <v>100</v>
      </c>
      <c r="E25" s="9" t="s">
        <v>105</v>
      </c>
      <c r="F25" s="23">
        <v>4059.07</v>
      </c>
      <c r="G25" s="28"/>
      <c r="H25" s="28"/>
      <c r="I25" s="28" t="s">
        <v>106</v>
      </c>
      <c r="J25" s="38" t="s">
        <v>107</v>
      </c>
      <c r="K25" s="39" t="s">
        <v>19</v>
      </c>
      <c r="L25" s="40" t="s">
        <v>971</v>
      </c>
      <c r="M25" s="17">
        <v>45763</v>
      </c>
      <c r="N25" s="26" t="s">
        <v>40</v>
      </c>
      <c r="O25" s="53" t="s">
        <v>684</v>
      </c>
    </row>
    <row r="26" spans="2:15" ht="14.45" hidden="1" customHeight="1" x14ac:dyDescent="0.25">
      <c r="B26" s="86">
        <v>45623</v>
      </c>
      <c r="C26" s="8">
        <v>755</v>
      </c>
      <c r="D26" s="9" t="s">
        <v>100</v>
      </c>
      <c r="E26" s="9" t="s">
        <v>108</v>
      </c>
      <c r="F26" s="23">
        <v>18077.349999999999</v>
      </c>
      <c r="G26" s="28"/>
      <c r="H26" s="28"/>
      <c r="I26" s="28" t="s">
        <v>109</v>
      </c>
      <c r="J26" s="38" t="s">
        <v>110</v>
      </c>
      <c r="K26" s="39" t="s">
        <v>19</v>
      </c>
      <c r="L26" s="40" t="s">
        <v>971</v>
      </c>
      <c r="M26" s="17">
        <v>45763</v>
      </c>
      <c r="N26" s="26" t="s">
        <v>40</v>
      </c>
      <c r="O26" s="49" t="s">
        <v>684</v>
      </c>
    </row>
    <row r="27" spans="2:15" ht="14.45" hidden="1" customHeight="1" x14ac:dyDescent="0.25">
      <c r="B27" s="86">
        <v>45623</v>
      </c>
      <c r="C27" s="8">
        <v>755</v>
      </c>
      <c r="D27" s="9" t="s">
        <v>100</v>
      </c>
      <c r="E27" s="9" t="s">
        <v>111</v>
      </c>
      <c r="F27" s="23">
        <v>43155.05</v>
      </c>
      <c r="G27" s="28"/>
      <c r="H27" s="28"/>
      <c r="I27" s="28" t="s">
        <v>112</v>
      </c>
      <c r="J27" s="38" t="s">
        <v>113</v>
      </c>
      <c r="K27" s="39" t="s">
        <v>19</v>
      </c>
      <c r="L27" s="40" t="s">
        <v>971</v>
      </c>
      <c r="M27" s="17">
        <v>45763</v>
      </c>
      <c r="N27" s="26" t="s">
        <v>40</v>
      </c>
      <c r="O27" s="49" t="s">
        <v>684</v>
      </c>
    </row>
    <row r="28" spans="2:15" ht="14.45" hidden="1" customHeight="1" x14ac:dyDescent="0.25">
      <c r="B28" s="86">
        <v>45623</v>
      </c>
      <c r="C28" s="8">
        <v>755</v>
      </c>
      <c r="D28" s="9" t="s">
        <v>100</v>
      </c>
      <c r="E28" s="9" t="s">
        <v>114</v>
      </c>
      <c r="F28" s="23">
        <v>26534.93</v>
      </c>
      <c r="G28" s="28"/>
      <c r="H28" s="28"/>
      <c r="I28" s="28" t="s">
        <v>115</v>
      </c>
      <c r="J28" s="38" t="s">
        <v>116</v>
      </c>
      <c r="K28" s="39" t="s">
        <v>19</v>
      </c>
      <c r="L28" s="40" t="s">
        <v>971</v>
      </c>
      <c r="M28" s="17">
        <v>45763</v>
      </c>
      <c r="N28" s="26" t="s">
        <v>40</v>
      </c>
      <c r="O28" s="49" t="s">
        <v>684</v>
      </c>
    </row>
    <row r="29" spans="2:15" ht="14.45" hidden="1" customHeight="1" x14ac:dyDescent="0.25">
      <c r="B29" s="86">
        <v>45623</v>
      </c>
      <c r="C29" s="8">
        <v>755</v>
      </c>
      <c r="D29" s="9" t="s">
        <v>100</v>
      </c>
      <c r="E29" s="9" t="s">
        <v>117</v>
      </c>
      <c r="F29" s="23">
        <v>3768.55</v>
      </c>
      <c r="G29" s="28"/>
      <c r="H29" s="28"/>
      <c r="I29" s="28" t="s">
        <v>118</v>
      </c>
      <c r="J29" s="38" t="s">
        <v>119</v>
      </c>
      <c r="K29" s="39" t="s">
        <v>19</v>
      </c>
      <c r="L29" s="40" t="s">
        <v>971</v>
      </c>
      <c r="M29" s="17">
        <v>45763</v>
      </c>
      <c r="N29" s="26" t="s">
        <v>40</v>
      </c>
      <c r="O29" s="49" t="s">
        <v>684</v>
      </c>
    </row>
    <row r="30" spans="2:15" ht="14.45" hidden="1" customHeight="1" x14ac:dyDescent="0.25">
      <c r="B30" s="86">
        <v>45623</v>
      </c>
      <c r="C30" s="8">
        <v>759</v>
      </c>
      <c r="D30" s="9" t="s">
        <v>135</v>
      </c>
      <c r="E30" s="9" t="s">
        <v>136</v>
      </c>
      <c r="F30" s="23">
        <v>4435.6499999999996</v>
      </c>
      <c r="G30" s="31"/>
      <c r="H30" s="31"/>
      <c r="I30" s="31" t="s">
        <v>137</v>
      </c>
      <c r="J30" s="38" t="s">
        <v>138</v>
      </c>
      <c r="K30" s="15" t="s">
        <v>19</v>
      </c>
      <c r="L30" s="135" t="s">
        <v>972</v>
      </c>
      <c r="M30" s="17">
        <v>45763</v>
      </c>
      <c r="N30" s="26">
        <v>45611</v>
      </c>
      <c r="O30" s="52" t="s">
        <v>684</v>
      </c>
    </row>
    <row r="31" spans="2:15" ht="14.45" hidden="1" customHeight="1" x14ac:dyDescent="0.25">
      <c r="B31" s="86">
        <v>45623</v>
      </c>
      <c r="C31" s="8">
        <v>759</v>
      </c>
      <c r="D31" s="9" t="s">
        <v>135</v>
      </c>
      <c r="E31" s="9" t="s">
        <v>139</v>
      </c>
      <c r="F31" s="23">
        <v>7772</v>
      </c>
      <c r="G31" s="31"/>
      <c r="H31" s="31"/>
      <c r="I31" s="31" t="s">
        <v>140</v>
      </c>
      <c r="J31" s="38" t="s">
        <v>141</v>
      </c>
      <c r="K31" s="15" t="s">
        <v>19</v>
      </c>
      <c r="L31" s="135" t="s">
        <v>972</v>
      </c>
      <c r="M31" s="17">
        <v>45763</v>
      </c>
      <c r="N31" s="26">
        <v>45618</v>
      </c>
      <c r="O31" s="52" t="s">
        <v>685</v>
      </c>
    </row>
    <row r="32" spans="2:15" ht="14.45" hidden="1" customHeight="1" x14ac:dyDescent="0.25">
      <c r="B32" s="86">
        <v>45623</v>
      </c>
      <c r="C32" s="8">
        <v>759</v>
      </c>
      <c r="D32" s="9" t="s">
        <v>135</v>
      </c>
      <c r="E32" s="9" t="s">
        <v>142</v>
      </c>
      <c r="F32" s="23">
        <v>1329.99</v>
      </c>
      <c r="G32" s="31"/>
      <c r="H32" s="31"/>
      <c r="I32" s="31"/>
      <c r="J32" s="38" t="s">
        <v>143</v>
      </c>
      <c r="K32" s="15" t="s">
        <v>19</v>
      </c>
      <c r="L32" s="135" t="s">
        <v>972</v>
      </c>
      <c r="M32" s="17">
        <v>45763</v>
      </c>
      <c r="N32" s="26">
        <v>45620</v>
      </c>
      <c r="O32" s="52"/>
    </row>
    <row r="33" spans="2:15" ht="14.45" hidden="1" customHeight="1" x14ac:dyDescent="0.25">
      <c r="B33" s="86">
        <v>45623</v>
      </c>
      <c r="C33" s="8">
        <v>759</v>
      </c>
      <c r="D33" s="9" t="s">
        <v>135</v>
      </c>
      <c r="E33" s="9" t="s">
        <v>144</v>
      </c>
      <c r="F33" s="23">
        <v>2195.3000000000002</v>
      </c>
      <c r="G33" s="31"/>
      <c r="H33" s="31"/>
      <c r="I33" s="31" t="s">
        <v>145</v>
      </c>
      <c r="J33" s="38" t="s">
        <v>146</v>
      </c>
      <c r="K33" s="15" t="s">
        <v>19</v>
      </c>
      <c r="L33" s="135" t="s">
        <v>972</v>
      </c>
      <c r="M33" s="17">
        <v>45763</v>
      </c>
      <c r="N33" s="26">
        <v>45621</v>
      </c>
      <c r="O33" s="52" t="s">
        <v>684</v>
      </c>
    </row>
    <row r="34" spans="2:15" ht="14.45" hidden="1" customHeight="1" x14ac:dyDescent="0.25">
      <c r="B34" s="86">
        <v>45623</v>
      </c>
      <c r="C34" s="8">
        <v>759</v>
      </c>
      <c r="D34" s="9" t="s">
        <v>135</v>
      </c>
      <c r="E34" s="9" t="s">
        <v>148</v>
      </c>
      <c r="F34" s="23">
        <v>1926.76</v>
      </c>
      <c r="G34" s="31"/>
      <c r="H34" s="31"/>
      <c r="I34" s="31" t="s">
        <v>149</v>
      </c>
      <c r="J34" s="38" t="s">
        <v>150</v>
      </c>
      <c r="K34" s="15" t="s">
        <v>19</v>
      </c>
      <c r="L34" s="135" t="s">
        <v>972</v>
      </c>
      <c r="M34" s="17">
        <v>45763</v>
      </c>
      <c r="N34" s="26">
        <v>45623</v>
      </c>
      <c r="O34" s="52" t="s">
        <v>685</v>
      </c>
    </row>
    <row r="35" spans="2:15" ht="14.45" hidden="1" customHeight="1" x14ac:dyDescent="0.25">
      <c r="B35" s="86">
        <v>45623</v>
      </c>
      <c r="C35" s="8">
        <v>760</v>
      </c>
      <c r="D35" s="9" t="s">
        <v>135</v>
      </c>
      <c r="E35" s="9" t="s">
        <v>152</v>
      </c>
      <c r="F35" s="23">
        <v>309.63</v>
      </c>
      <c r="G35" s="31"/>
      <c r="H35" s="31"/>
      <c r="I35" s="31"/>
      <c r="J35" s="38" t="s">
        <v>153</v>
      </c>
      <c r="K35" s="15" t="s">
        <v>19</v>
      </c>
      <c r="L35" s="147" t="s">
        <v>972</v>
      </c>
      <c r="M35" s="17">
        <v>45763</v>
      </c>
      <c r="N35" s="26">
        <v>45626</v>
      </c>
      <c r="O35" s="52"/>
    </row>
    <row r="36" spans="2:15" ht="14.45" hidden="1" customHeight="1" x14ac:dyDescent="0.25">
      <c r="B36" s="86">
        <v>45623</v>
      </c>
      <c r="C36" s="8">
        <v>760</v>
      </c>
      <c r="D36" s="9" t="s">
        <v>135</v>
      </c>
      <c r="E36" s="9" t="s">
        <v>155</v>
      </c>
      <c r="F36" s="23">
        <v>16008</v>
      </c>
      <c r="G36" s="31"/>
      <c r="H36" s="31"/>
      <c r="I36" s="31" t="s">
        <v>156</v>
      </c>
      <c r="J36" s="38" t="s">
        <v>157</v>
      </c>
      <c r="K36" s="15" t="s">
        <v>19</v>
      </c>
      <c r="L36" s="129" t="s">
        <v>972</v>
      </c>
      <c r="M36" s="17">
        <v>45763</v>
      </c>
      <c r="N36" s="26">
        <v>45626</v>
      </c>
      <c r="O36" s="52" t="s">
        <v>685</v>
      </c>
    </row>
    <row r="37" spans="2:15" ht="14.45" hidden="1" customHeight="1" x14ac:dyDescent="0.25">
      <c r="B37" s="86">
        <v>45623</v>
      </c>
      <c r="C37" s="8">
        <v>760</v>
      </c>
      <c r="D37" s="9" t="s">
        <v>135</v>
      </c>
      <c r="E37" s="9" t="s">
        <v>158</v>
      </c>
      <c r="F37" s="23">
        <v>7121.47</v>
      </c>
      <c r="G37" s="31"/>
      <c r="H37" s="31"/>
      <c r="I37" s="31" t="s">
        <v>159</v>
      </c>
      <c r="J37" s="38" t="s">
        <v>160</v>
      </c>
      <c r="K37" s="15" t="s">
        <v>19</v>
      </c>
      <c r="L37" s="129" t="s">
        <v>972</v>
      </c>
      <c r="M37" s="17">
        <v>45763</v>
      </c>
      <c r="N37" s="26">
        <v>45626</v>
      </c>
      <c r="O37" s="52" t="s">
        <v>681</v>
      </c>
    </row>
    <row r="38" spans="2:15" ht="14.45" hidden="1" customHeight="1" x14ac:dyDescent="0.25">
      <c r="B38" s="86">
        <v>45623</v>
      </c>
      <c r="C38" s="8">
        <v>760</v>
      </c>
      <c r="D38" s="9" t="s">
        <v>135</v>
      </c>
      <c r="E38" s="9" t="s">
        <v>161</v>
      </c>
      <c r="F38" s="23">
        <v>18631.64</v>
      </c>
      <c r="G38" s="31"/>
      <c r="H38" s="31"/>
      <c r="I38" s="31" t="s">
        <v>162</v>
      </c>
      <c r="J38" s="38" t="s">
        <v>163</v>
      </c>
      <c r="K38" s="15" t="s">
        <v>19</v>
      </c>
      <c r="L38" s="129" t="s">
        <v>972</v>
      </c>
      <c r="M38" s="17">
        <v>45763</v>
      </c>
      <c r="N38" s="26">
        <v>45627</v>
      </c>
      <c r="O38" s="52" t="s">
        <v>684</v>
      </c>
    </row>
    <row r="39" spans="2:15" ht="14.45" hidden="1" customHeight="1" x14ac:dyDescent="0.25">
      <c r="B39" s="86">
        <v>45623</v>
      </c>
      <c r="C39" s="8">
        <v>760</v>
      </c>
      <c r="D39" s="9" t="s">
        <v>135</v>
      </c>
      <c r="E39" s="9" t="s">
        <v>161</v>
      </c>
      <c r="F39" s="23">
        <v>14126.13</v>
      </c>
      <c r="G39" s="31"/>
      <c r="H39" s="31"/>
      <c r="I39" s="31" t="s">
        <v>165</v>
      </c>
      <c r="J39" s="38" t="s">
        <v>166</v>
      </c>
      <c r="K39" s="15" t="s">
        <v>19</v>
      </c>
      <c r="L39" s="129" t="s">
        <v>972</v>
      </c>
      <c r="M39" s="17">
        <v>45763</v>
      </c>
      <c r="N39" s="26">
        <v>45627</v>
      </c>
      <c r="O39" s="52" t="s">
        <v>684</v>
      </c>
    </row>
    <row r="40" spans="2:15" ht="14.45" hidden="1" customHeight="1" x14ac:dyDescent="0.25">
      <c r="B40" s="86">
        <v>45624</v>
      </c>
      <c r="C40" s="8">
        <v>763</v>
      </c>
      <c r="D40" s="9" t="s">
        <v>74</v>
      </c>
      <c r="E40" s="175" t="s">
        <v>168</v>
      </c>
      <c r="F40" s="23">
        <v>38225.89</v>
      </c>
      <c r="G40" s="31"/>
      <c r="H40" s="31"/>
      <c r="I40" s="31" t="s">
        <v>169</v>
      </c>
      <c r="J40" s="38">
        <v>25</v>
      </c>
      <c r="K40" s="15" t="s">
        <v>19</v>
      </c>
      <c r="L40" s="14" t="s">
        <v>20</v>
      </c>
      <c r="M40" s="17">
        <v>45752</v>
      </c>
      <c r="N40" s="26">
        <v>45620</v>
      </c>
      <c r="O40" s="48" t="s">
        <v>685</v>
      </c>
    </row>
    <row r="41" spans="2:15" ht="14.45" hidden="1" customHeight="1" x14ac:dyDescent="0.25">
      <c r="B41" s="86">
        <v>45624</v>
      </c>
      <c r="C41" s="8">
        <v>764</v>
      </c>
      <c r="D41" s="9" t="s">
        <v>171</v>
      </c>
      <c r="E41" s="9" t="s">
        <v>172</v>
      </c>
      <c r="F41" s="203">
        <v>37700</v>
      </c>
      <c r="G41" s="31"/>
      <c r="H41" s="31"/>
      <c r="I41" s="31" t="s">
        <v>173</v>
      </c>
      <c r="J41" s="38">
        <v>3633</v>
      </c>
      <c r="K41" s="15" t="s">
        <v>19</v>
      </c>
      <c r="L41" s="129" t="s">
        <v>973</v>
      </c>
      <c r="M41" s="17">
        <v>45763</v>
      </c>
      <c r="N41" s="26">
        <v>45607</v>
      </c>
      <c r="O41" s="52" t="s">
        <v>686</v>
      </c>
    </row>
    <row r="42" spans="2:15" ht="14.45" hidden="1" customHeight="1" x14ac:dyDescent="0.25">
      <c r="B42" s="86">
        <v>45624</v>
      </c>
      <c r="C42" s="8">
        <v>764</v>
      </c>
      <c r="D42" s="9" t="s">
        <v>175</v>
      </c>
      <c r="E42" s="9" t="s">
        <v>176</v>
      </c>
      <c r="F42" s="23">
        <v>729350</v>
      </c>
      <c r="G42" s="31"/>
      <c r="H42" s="31"/>
      <c r="I42" s="31" t="s">
        <v>177</v>
      </c>
      <c r="J42" s="38">
        <v>3625</v>
      </c>
      <c r="K42" s="15" t="s">
        <v>19</v>
      </c>
      <c r="L42" s="129" t="s">
        <v>973</v>
      </c>
      <c r="M42" s="17">
        <v>45763</v>
      </c>
      <c r="N42" s="26">
        <v>45607</v>
      </c>
      <c r="O42" s="52" t="s">
        <v>681</v>
      </c>
    </row>
    <row r="43" spans="2:15" ht="14.45" hidden="1" customHeight="1" x14ac:dyDescent="0.25">
      <c r="B43" s="86">
        <v>45624</v>
      </c>
      <c r="C43" s="8">
        <v>765</v>
      </c>
      <c r="D43" s="9" t="s">
        <v>175</v>
      </c>
      <c r="E43" s="9" t="s">
        <v>179</v>
      </c>
      <c r="F43" s="203">
        <v>675700</v>
      </c>
      <c r="G43" s="28"/>
      <c r="H43" s="28"/>
      <c r="I43" s="28" t="s">
        <v>47</v>
      </c>
      <c r="J43" s="38">
        <v>3652</v>
      </c>
      <c r="K43" s="39" t="s">
        <v>19</v>
      </c>
      <c r="L43" s="129" t="s">
        <v>973</v>
      </c>
      <c r="M43" s="17">
        <v>45763</v>
      </c>
      <c r="N43" s="47">
        <v>45627</v>
      </c>
      <c r="O43" s="49" t="s">
        <v>686</v>
      </c>
    </row>
    <row r="44" spans="2:15" ht="14.45" hidden="1" customHeight="1" x14ac:dyDescent="0.25">
      <c r="B44" s="86">
        <v>45625</v>
      </c>
      <c r="C44" s="8">
        <v>766</v>
      </c>
      <c r="D44" s="9" t="s">
        <v>67</v>
      </c>
      <c r="E44" s="9" t="s">
        <v>181</v>
      </c>
      <c r="F44" s="23">
        <v>60319.999999999993</v>
      </c>
      <c r="G44" s="28"/>
      <c r="H44" s="28"/>
      <c r="I44" s="28" t="s">
        <v>182</v>
      </c>
      <c r="J44" s="38" t="s">
        <v>183</v>
      </c>
      <c r="K44" s="39" t="s">
        <v>34</v>
      </c>
      <c r="L44" s="40" t="s">
        <v>21</v>
      </c>
      <c r="M44" s="17">
        <v>45763</v>
      </c>
      <c r="N44" s="47">
        <v>45611</v>
      </c>
      <c r="O44" s="49" t="s">
        <v>686</v>
      </c>
    </row>
    <row r="45" spans="2:15" ht="14.45" hidden="1" customHeight="1" x14ac:dyDescent="0.25">
      <c r="B45" s="99">
        <v>45625</v>
      </c>
      <c r="C45" s="89">
        <v>768</v>
      </c>
      <c r="D45" s="33" t="s">
        <v>67</v>
      </c>
      <c r="E45" s="33" t="s">
        <v>184</v>
      </c>
      <c r="F45" s="181">
        <v>60319.999999999993</v>
      </c>
      <c r="G45" s="36"/>
      <c r="H45" s="28"/>
      <c r="I45" s="36" t="s">
        <v>185</v>
      </c>
      <c r="J45" s="38" t="s">
        <v>183</v>
      </c>
      <c r="K45" s="39" t="s">
        <v>34</v>
      </c>
      <c r="L45" s="40" t="s">
        <v>21</v>
      </c>
      <c r="M45" s="17">
        <v>45763</v>
      </c>
      <c r="N45" s="47">
        <v>45611</v>
      </c>
      <c r="O45" s="49" t="s">
        <v>686</v>
      </c>
    </row>
    <row r="46" spans="2:15" ht="14.45" hidden="1" customHeight="1" x14ac:dyDescent="0.25">
      <c r="B46" s="86">
        <v>45629</v>
      </c>
      <c r="C46" s="8">
        <v>779</v>
      </c>
      <c r="D46" s="9" t="s">
        <v>210</v>
      </c>
      <c r="E46" s="9" t="s">
        <v>211</v>
      </c>
      <c r="F46" s="23">
        <v>393590.72</v>
      </c>
      <c r="G46" s="31"/>
      <c r="H46" s="31"/>
      <c r="I46" s="31"/>
      <c r="J46" s="38" t="s">
        <v>212</v>
      </c>
      <c r="K46" s="39" t="s">
        <v>19</v>
      </c>
      <c r="L46" s="38" t="s">
        <v>974</v>
      </c>
      <c r="M46" s="46">
        <v>45755</v>
      </c>
      <c r="N46" s="47" t="s">
        <v>35</v>
      </c>
      <c r="O46" s="49"/>
    </row>
    <row r="47" spans="2:15" ht="14.45" hidden="1" customHeight="1" x14ac:dyDescent="0.25">
      <c r="B47" s="86">
        <v>45629</v>
      </c>
      <c r="C47" s="8">
        <v>777</v>
      </c>
      <c r="D47" s="9" t="s">
        <v>63</v>
      </c>
      <c r="E47" s="9" t="s">
        <v>191</v>
      </c>
      <c r="F47" s="23">
        <v>7708.55</v>
      </c>
      <c r="G47" s="28"/>
      <c r="H47" s="28"/>
      <c r="I47" s="28" t="s">
        <v>192</v>
      </c>
      <c r="J47" s="38" t="s">
        <v>193</v>
      </c>
      <c r="K47" s="39" t="s">
        <v>19</v>
      </c>
      <c r="L47" s="38" t="s">
        <v>975</v>
      </c>
      <c r="M47" s="46">
        <v>45763</v>
      </c>
      <c r="N47" s="47">
        <v>45606</v>
      </c>
      <c r="O47" s="49" t="s">
        <v>685</v>
      </c>
    </row>
    <row r="48" spans="2:15" ht="14.45" hidden="1" customHeight="1" x14ac:dyDescent="0.25">
      <c r="B48" s="86">
        <v>45629</v>
      </c>
      <c r="C48" s="8">
        <v>777</v>
      </c>
      <c r="D48" s="9" t="s">
        <v>63</v>
      </c>
      <c r="E48" s="9" t="s">
        <v>194</v>
      </c>
      <c r="F48" s="23">
        <v>15950</v>
      </c>
      <c r="G48" s="28"/>
      <c r="H48" s="28"/>
      <c r="I48" s="28" t="s">
        <v>195</v>
      </c>
      <c r="J48" s="38" t="s">
        <v>196</v>
      </c>
      <c r="K48" s="39" t="s">
        <v>19</v>
      </c>
      <c r="L48" s="38" t="s">
        <v>975</v>
      </c>
      <c r="M48" s="46">
        <v>45763</v>
      </c>
      <c r="N48" s="47">
        <v>45606</v>
      </c>
      <c r="O48" s="49" t="s">
        <v>685</v>
      </c>
    </row>
    <row r="49" spans="2:15" ht="14.45" hidden="1" customHeight="1" x14ac:dyDescent="0.25">
      <c r="B49" s="86">
        <v>45629</v>
      </c>
      <c r="C49" s="8">
        <v>777</v>
      </c>
      <c r="D49" s="9" t="s">
        <v>63</v>
      </c>
      <c r="E49" s="9" t="s">
        <v>198</v>
      </c>
      <c r="F49" s="23">
        <f>41606.8*1.16</f>
        <v>48263.887999999999</v>
      </c>
      <c r="G49" s="28"/>
      <c r="H49" s="36"/>
      <c r="I49" s="36" t="s">
        <v>199</v>
      </c>
      <c r="J49" s="38" t="s">
        <v>200</v>
      </c>
      <c r="K49" s="39" t="s">
        <v>19</v>
      </c>
      <c r="L49" s="38" t="s">
        <v>975</v>
      </c>
      <c r="M49" s="46">
        <v>45763</v>
      </c>
      <c r="N49" s="47">
        <v>45611</v>
      </c>
      <c r="O49" s="49" t="s">
        <v>685</v>
      </c>
    </row>
    <row r="50" spans="2:15" ht="14.45" hidden="1" customHeight="1" x14ac:dyDescent="0.25">
      <c r="B50" s="86">
        <v>45629</v>
      </c>
      <c r="C50" s="8">
        <v>777</v>
      </c>
      <c r="D50" s="9" t="s">
        <v>63</v>
      </c>
      <c r="E50" s="33" t="s">
        <v>202</v>
      </c>
      <c r="F50" s="181">
        <v>12010.59</v>
      </c>
      <c r="G50" s="36"/>
      <c r="H50" s="38"/>
      <c r="I50" s="38" t="s">
        <v>203</v>
      </c>
      <c r="J50" s="38" t="s">
        <v>204</v>
      </c>
      <c r="K50" s="39" t="s">
        <v>19</v>
      </c>
      <c r="L50" s="38" t="s">
        <v>975</v>
      </c>
      <c r="M50" s="46">
        <v>45763</v>
      </c>
      <c r="N50" s="47">
        <v>45631</v>
      </c>
      <c r="O50" s="49"/>
    </row>
    <row r="51" spans="2:15" ht="14.45" hidden="1" customHeight="1" x14ac:dyDescent="0.25">
      <c r="B51" s="87">
        <v>45629</v>
      </c>
      <c r="C51" s="18">
        <v>777</v>
      </c>
      <c r="D51" s="176" t="s">
        <v>63</v>
      </c>
      <c r="E51" s="176" t="s">
        <v>206</v>
      </c>
      <c r="F51" s="190">
        <v>6038.73</v>
      </c>
      <c r="G51" s="63"/>
      <c r="H51" s="63"/>
      <c r="I51" s="63" t="s">
        <v>207</v>
      </c>
      <c r="J51" s="38" t="s">
        <v>208</v>
      </c>
      <c r="K51" s="57" t="s">
        <v>19</v>
      </c>
      <c r="L51" s="56" t="s">
        <v>975</v>
      </c>
      <c r="M51" s="46">
        <v>45763</v>
      </c>
      <c r="N51" s="66">
        <v>45606</v>
      </c>
      <c r="O51" s="48" t="s">
        <v>684</v>
      </c>
    </row>
    <row r="52" spans="2:15" ht="14.45" hidden="1" customHeight="1" x14ac:dyDescent="0.25">
      <c r="B52" s="86">
        <v>45630</v>
      </c>
      <c r="C52" s="89">
        <v>784</v>
      </c>
      <c r="D52" s="33" t="s">
        <v>217</v>
      </c>
      <c r="E52" s="33" t="s">
        <v>218</v>
      </c>
      <c r="F52" s="181">
        <v>17168</v>
      </c>
      <c r="G52" s="36"/>
      <c r="H52" s="36"/>
      <c r="I52" s="36" t="s">
        <v>219</v>
      </c>
      <c r="J52" s="38">
        <v>17</v>
      </c>
      <c r="K52" s="39" t="s">
        <v>19</v>
      </c>
      <c r="L52" s="135" t="s">
        <v>875</v>
      </c>
      <c r="M52" s="46">
        <v>45719</v>
      </c>
      <c r="N52" s="47" t="s">
        <v>35</v>
      </c>
      <c r="O52" s="49" t="s">
        <v>687</v>
      </c>
    </row>
    <row r="53" spans="2:15" ht="14.45" hidden="1" customHeight="1" x14ac:dyDescent="0.25">
      <c r="B53" s="86">
        <v>45631</v>
      </c>
      <c r="C53" s="8">
        <v>790</v>
      </c>
      <c r="D53" s="9" t="s">
        <v>228</v>
      </c>
      <c r="E53" s="33" t="s">
        <v>229</v>
      </c>
      <c r="F53" s="181">
        <v>3712</v>
      </c>
      <c r="G53" s="36"/>
      <c r="H53" s="36"/>
      <c r="I53" s="36" t="s">
        <v>230</v>
      </c>
      <c r="J53" s="38" t="s">
        <v>20</v>
      </c>
      <c r="K53" s="39" t="s">
        <v>19</v>
      </c>
      <c r="L53" s="38" t="s">
        <v>976</v>
      </c>
      <c r="M53" s="17">
        <v>45757</v>
      </c>
      <c r="N53" s="47" t="s">
        <v>35</v>
      </c>
      <c r="O53" s="49"/>
    </row>
    <row r="54" spans="2:15" ht="14.45" hidden="1" customHeight="1" x14ac:dyDescent="0.25">
      <c r="B54" s="86">
        <v>45631</v>
      </c>
      <c r="C54" s="8">
        <v>791</v>
      </c>
      <c r="D54" s="9" t="s">
        <v>50</v>
      </c>
      <c r="E54" s="33" t="s">
        <v>231</v>
      </c>
      <c r="F54" s="181">
        <v>82990</v>
      </c>
      <c r="G54" s="36"/>
      <c r="H54" s="36"/>
      <c r="I54" s="36" t="s">
        <v>232</v>
      </c>
      <c r="J54" s="38" t="s">
        <v>20</v>
      </c>
      <c r="K54" s="39" t="s">
        <v>19</v>
      </c>
      <c r="L54" s="38" t="s">
        <v>20</v>
      </c>
      <c r="M54" s="17">
        <v>45763</v>
      </c>
      <c r="N54" s="47" t="s">
        <v>233</v>
      </c>
      <c r="O54" s="49"/>
    </row>
    <row r="55" spans="2:15" ht="14.45" hidden="1" customHeight="1" x14ac:dyDescent="0.25">
      <c r="B55" s="86">
        <v>45632</v>
      </c>
      <c r="C55" s="8">
        <v>794</v>
      </c>
      <c r="D55" s="9" t="s">
        <v>234</v>
      </c>
      <c r="E55" s="33" t="s">
        <v>235</v>
      </c>
      <c r="F55" s="181">
        <v>8431.75</v>
      </c>
      <c r="G55" s="36"/>
      <c r="H55" s="36" t="s">
        <v>688</v>
      </c>
      <c r="I55" s="36" t="s">
        <v>236</v>
      </c>
      <c r="J55" s="38" t="s">
        <v>20</v>
      </c>
      <c r="K55" s="39" t="s">
        <v>19</v>
      </c>
      <c r="L55" s="38" t="s">
        <v>20</v>
      </c>
      <c r="M55" s="46" t="s">
        <v>21</v>
      </c>
      <c r="N55" s="47" t="s">
        <v>35</v>
      </c>
      <c r="O55" s="49"/>
    </row>
    <row r="56" spans="2:15" ht="14.45" hidden="1" customHeight="1" x14ac:dyDescent="0.25">
      <c r="B56" s="86">
        <v>45638</v>
      </c>
      <c r="C56" s="8">
        <v>798</v>
      </c>
      <c r="D56" s="9" t="s">
        <v>53</v>
      </c>
      <c r="E56" s="9" t="s">
        <v>244</v>
      </c>
      <c r="F56" s="23">
        <v>15080</v>
      </c>
      <c r="G56" s="36"/>
      <c r="H56" s="36"/>
      <c r="I56" s="36" t="s">
        <v>245</v>
      </c>
      <c r="J56" s="38">
        <v>710</v>
      </c>
      <c r="K56" s="39" t="s">
        <v>19</v>
      </c>
      <c r="L56" s="38" t="s">
        <v>969</v>
      </c>
      <c r="M56" s="17">
        <v>45763</v>
      </c>
      <c r="N56" s="47" t="s">
        <v>35</v>
      </c>
      <c r="O56" s="49"/>
    </row>
    <row r="57" spans="2:15" ht="14.45" hidden="1" customHeight="1" x14ac:dyDescent="0.25">
      <c r="B57" s="86">
        <v>45639</v>
      </c>
      <c r="C57" s="8">
        <v>801</v>
      </c>
      <c r="D57" s="9" t="s">
        <v>53</v>
      </c>
      <c r="E57" s="33" t="s">
        <v>251</v>
      </c>
      <c r="F57" s="181">
        <v>7540</v>
      </c>
      <c r="G57" s="36"/>
      <c r="H57" s="36"/>
      <c r="I57" s="36" t="s">
        <v>252</v>
      </c>
      <c r="J57" s="38">
        <v>732</v>
      </c>
      <c r="K57" s="39" t="s">
        <v>19</v>
      </c>
      <c r="L57" s="38"/>
      <c r="M57" s="17">
        <v>45763</v>
      </c>
      <c r="N57" s="47" t="s">
        <v>35</v>
      </c>
      <c r="O57" s="49" t="s">
        <v>689</v>
      </c>
    </row>
    <row r="58" spans="2:15" ht="14.45" hidden="1" customHeight="1" x14ac:dyDescent="0.25">
      <c r="B58" s="86">
        <v>45639</v>
      </c>
      <c r="C58" s="8">
        <v>802</v>
      </c>
      <c r="D58" s="9" t="s">
        <v>254</v>
      </c>
      <c r="E58" s="9" t="s">
        <v>255</v>
      </c>
      <c r="F58" s="23">
        <v>17705.080000000002</v>
      </c>
      <c r="G58" s="31"/>
      <c r="H58" s="31"/>
      <c r="I58" s="31" t="s">
        <v>256</v>
      </c>
      <c r="J58" s="38" t="s">
        <v>257</v>
      </c>
      <c r="K58" s="39" t="s">
        <v>19</v>
      </c>
      <c r="L58" s="38" t="s">
        <v>20</v>
      </c>
      <c r="M58" s="46">
        <v>45763</v>
      </c>
      <c r="N58" s="47" t="s">
        <v>35</v>
      </c>
      <c r="O58" s="49" t="s">
        <v>687</v>
      </c>
    </row>
    <row r="59" spans="2:15" ht="14.45" hidden="1" customHeight="1" x14ac:dyDescent="0.25">
      <c r="B59" s="86">
        <v>45639</v>
      </c>
      <c r="C59" s="8">
        <v>804</v>
      </c>
      <c r="D59" s="9" t="s">
        <v>264</v>
      </c>
      <c r="E59" s="9" t="s">
        <v>265</v>
      </c>
      <c r="F59" s="23">
        <f>612.48*20.45</f>
        <v>12525.216</v>
      </c>
      <c r="G59" s="28"/>
      <c r="H59" s="28"/>
      <c r="I59" s="28" t="s">
        <v>266</v>
      </c>
      <c r="J59" s="38" t="s">
        <v>20</v>
      </c>
      <c r="K59" s="39" t="s">
        <v>19</v>
      </c>
      <c r="L59" s="38" t="s">
        <v>20</v>
      </c>
      <c r="M59" s="46" t="s">
        <v>21</v>
      </c>
      <c r="N59" s="47" t="s">
        <v>35</v>
      </c>
      <c r="O59" s="49" t="s">
        <v>685</v>
      </c>
    </row>
    <row r="60" spans="2:15" ht="14.45" hidden="1" customHeight="1" x14ac:dyDescent="0.25">
      <c r="B60" s="86">
        <v>45639</v>
      </c>
      <c r="C60" s="8">
        <v>805</v>
      </c>
      <c r="D60" s="33" t="s">
        <v>171</v>
      </c>
      <c r="E60" s="33" t="s">
        <v>267</v>
      </c>
      <c r="F60" s="181">
        <v>522000</v>
      </c>
      <c r="G60" s="36"/>
      <c r="H60" s="28"/>
      <c r="I60" s="36" t="s">
        <v>268</v>
      </c>
      <c r="J60" s="38" t="s">
        <v>269</v>
      </c>
      <c r="K60" s="39" t="s">
        <v>19</v>
      </c>
      <c r="L60" s="38" t="s">
        <v>20</v>
      </c>
      <c r="M60" s="46" t="s">
        <v>21</v>
      </c>
      <c r="N60" s="47">
        <v>45646</v>
      </c>
      <c r="O60" s="49" t="s">
        <v>681</v>
      </c>
    </row>
    <row r="61" spans="2:15" ht="14.45" hidden="1" customHeight="1" x14ac:dyDescent="0.25">
      <c r="B61" s="86">
        <v>45642</v>
      </c>
      <c r="C61" s="8">
        <v>807</v>
      </c>
      <c r="D61" s="9" t="s">
        <v>135</v>
      </c>
      <c r="E61" s="9" t="s">
        <v>274</v>
      </c>
      <c r="F61" s="23">
        <v>24026.43</v>
      </c>
      <c r="G61" s="68"/>
      <c r="H61" s="69"/>
      <c r="I61" s="28" t="s">
        <v>275</v>
      </c>
      <c r="J61" s="38" t="s">
        <v>276</v>
      </c>
      <c r="K61" s="15" t="s">
        <v>19</v>
      </c>
      <c r="L61" s="146" t="s">
        <v>972</v>
      </c>
      <c r="M61" s="17">
        <v>45763</v>
      </c>
      <c r="N61" s="47">
        <v>45634</v>
      </c>
      <c r="O61" s="49" t="s">
        <v>684</v>
      </c>
    </row>
    <row r="62" spans="2:15" ht="14.45" hidden="1" customHeight="1" x14ac:dyDescent="0.25">
      <c r="B62" s="86">
        <v>45642</v>
      </c>
      <c r="C62" s="8">
        <v>807</v>
      </c>
      <c r="D62" s="9" t="s">
        <v>135</v>
      </c>
      <c r="E62" s="175" t="s">
        <v>278</v>
      </c>
      <c r="F62" s="23">
        <v>12801.3</v>
      </c>
      <c r="G62" s="68"/>
      <c r="H62" s="69"/>
      <c r="I62" s="28" t="s">
        <v>279</v>
      </c>
      <c r="J62" s="38" t="s">
        <v>280</v>
      </c>
      <c r="K62" s="15" t="s">
        <v>19</v>
      </c>
      <c r="L62" s="146" t="s">
        <v>972</v>
      </c>
      <c r="M62" s="17">
        <v>45763</v>
      </c>
      <c r="N62" s="47">
        <v>45635</v>
      </c>
      <c r="O62" s="49" t="s">
        <v>681</v>
      </c>
    </row>
    <row r="63" spans="2:15" ht="14.45" hidden="1" customHeight="1" x14ac:dyDescent="0.25">
      <c r="B63" s="86">
        <v>45642</v>
      </c>
      <c r="C63" s="8">
        <v>807</v>
      </c>
      <c r="D63" s="9" t="s">
        <v>135</v>
      </c>
      <c r="E63" s="9" t="s">
        <v>282</v>
      </c>
      <c r="F63" s="23">
        <v>7011.33</v>
      </c>
      <c r="G63" s="68"/>
      <c r="H63" s="69"/>
      <c r="I63" s="28" t="s">
        <v>283</v>
      </c>
      <c r="J63" s="38" t="s">
        <v>284</v>
      </c>
      <c r="K63" s="15" t="s">
        <v>19</v>
      </c>
      <c r="L63" s="146" t="s">
        <v>972</v>
      </c>
      <c r="M63" s="17">
        <v>45763</v>
      </c>
      <c r="N63" s="47">
        <v>45634</v>
      </c>
      <c r="O63" s="49" t="s">
        <v>681</v>
      </c>
    </row>
    <row r="64" spans="2:15" ht="14.45" hidden="1" customHeight="1" x14ac:dyDescent="0.25">
      <c r="B64" s="86">
        <v>45642</v>
      </c>
      <c r="C64" s="8">
        <v>807</v>
      </c>
      <c r="D64" s="9" t="s">
        <v>135</v>
      </c>
      <c r="E64" s="9" t="s">
        <v>285</v>
      </c>
      <c r="F64" s="23">
        <v>54852.35</v>
      </c>
      <c r="G64" s="68"/>
      <c r="H64" s="69"/>
      <c r="I64" s="28" t="s">
        <v>266</v>
      </c>
      <c r="J64" s="38" t="s">
        <v>286</v>
      </c>
      <c r="K64" s="15" t="s">
        <v>19</v>
      </c>
      <c r="L64" s="146" t="s">
        <v>972</v>
      </c>
      <c r="M64" s="17">
        <v>45763</v>
      </c>
      <c r="N64" s="47">
        <v>45635</v>
      </c>
      <c r="O64" s="49" t="s">
        <v>684</v>
      </c>
    </row>
    <row r="65" spans="2:15" ht="14.45" hidden="1" customHeight="1" x14ac:dyDescent="0.25">
      <c r="B65" s="86">
        <v>45642</v>
      </c>
      <c r="C65" s="8">
        <v>807</v>
      </c>
      <c r="D65" s="9" t="s">
        <v>135</v>
      </c>
      <c r="E65" s="9" t="s">
        <v>288</v>
      </c>
      <c r="F65" s="23">
        <v>1329.64</v>
      </c>
      <c r="G65" s="68"/>
      <c r="H65" s="69"/>
      <c r="I65" s="28"/>
      <c r="J65" s="38" t="s">
        <v>289</v>
      </c>
      <c r="K65" s="15" t="s">
        <v>19</v>
      </c>
      <c r="L65" s="146" t="s">
        <v>972</v>
      </c>
      <c r="M65" s="17">
        <v>45763</v>
      </c>
      <c r="N65" s="47">
        <v>45639</v>
      </c>
      <c r="O65" s="49" t="s">
        <v>690</v>
      </c>
    </row>
    <row r="66" spans="2:15" ht="14.45" hidden="1" customHeight="1" x14ac:dyDescent="0.25">
      <c r="B66" s="86">
        <v>45642</v>
      </c>
      <c r="C66" s="8">
        <v>807</v>
      </c>
      <c r="D66" s="9" t="s">
        <v>135</v>
      </c>
      <c r="E66" s="9" t="s">
        <v>291</v>
      </c>
      <c r="F66" s="23">
        <v>20510.990000000002</v>
      </c>
      <c r="G66" s="72"/>
      <c r="H66" s="73"/>
      <c r="I66" s="31" t="s">
        <v>292</v>
      </c>
      <c r="J66" s="38" t="s">
        <v>293</v>
      </c>
      <c r="K66" s="15" t="s">
        <v>19</v>
      </c>
      <c r="L66" s="146" t="s">
        <v>972</v>
      </c>
      <c r="M66" s="17">
        <v>45763</v>
      </c>
      <c r="N66" s="47">
        <v>45617</v>
      </c>
      <c r="O66" s="48" t="s">
        <v>684</v>
      </c>
    </row>
    <row r="67" spans="2:15" ht="14.45" hidden="1" customHeight="1" x14ac:dyDescent="0.25">
      <c r="B67" s="86">
        <v>45643</v>
      </c>
      <c r="C67" s="8">
        <v>810</v>
      </c>
      <c r="D67" s="33" t="s">
        <v>67</v>
      </c>
      <c r="E67" s="33" t="s">
        <v>299</v>
      </c>
      <c r="F67" s="181">
        <v>60320</v>
      </c>
      <c r="G67" s="36"/>
      <c r="H67" s="38" t="s">
        <v>691</v>
      </c>
      <c r="I67" s="36" t="s">
        <v>300</v>
      </c>
      <c r="J67" s="38" t="s">
        <v>20</v>
      </c>
      <c r="K67" s="39" t="s">
        <v>34</v>
      </c>
      <c r="L67" s="38" t="s">
        <v>21</v>
      </c>
      <c r="M67" s="17">
        <v>45763</v>
      </c>
      <c r="N67" s="47">
        <v>45641</v>
      </c>
      <c r="O67" s="49" t="s">
        <v>686</v>
      </c>
    </row>
    <row r="68" spans="2:15" ht="14.45" hidden="1" customHeight="1" x14ac:dyDescent="0.25">
      <c r="B68" s="86">
        <v>45643</v>
      </c>
      <c r="C68" s="8">
        <v>812</v>
      </c>
      <c r="D68" s="33" t="s">
        <v>45</v>
      </c>
      <c r="E68" s="33" t="s">
        <v>306</v>
      </c>
      <c r="F68" s="204">
        <v>31900</v>
      </c>
      <c r="G68" s="36"/>
      <c r="H68" s="38"/>
      <c r="I68" s="36" t="s">
        <v>307</v>
      </c>
      <c r="J68" s="38">
        <v>3706</v>
      </c>
      <c r="K68" s="39" t="s">
        <v>19</v>
      </c>
      <c r="L68" s="129" t="s">
        <v>973</v>
      </c>
      <c r="M68" s="17">
        <v>45763</v>
      </c>
      <c r="N68" s="47" t="s">
        <v>35</v>
      </c>
      <c r="O68" s="49" t="s">
        <v>686</v>
      </c>
    </row>
    <row r="69" spans="2:15" ht="14.45" hidden="1" customHeight="1" x14ac:dyDescent="0.25">
      <c r="B69" s="86">
        <v>45643</v>
      </c>
      <c r="C69" s="8">
        <v>813</v>
      </c>
      <c r="D69" s="9" t="s">
        <v>63</v>
      </c>
      <c r="E69" s="33" t="s">
        <v>310</v>
      </c>
      <c r="F69" s="181">
        <v>11426</v>
      </c>
      <c r="G69" s="36"/>
      <c r="H69" s="38"/>
      <c r="I69" s="36" t="s">
        <v>311</v>
      </c>
      <c r="J69" s="38" t="s">
        <v>312</v>
      </c>
      <c r="K69" s="39" t="s">
        <v>19</v>
      </c>
      <c r="L69" s="38" t="s">
        <v>975</v>
      </c>
      <c r="M69" s="46">
        <v>45763</v>
      </c>
      <c r="N69" s="47" t="s">
        <v>35</v>
      </c>
      <c r="O69" s="49" t="s">
        <v>685</v>
      </c>
    </row>
    <row r="70" spans="2:15" ht="14.45" hidden="1" customHeight="1" x14ac:dyDescent="0.25">
      <c r="B70" s="86">
        <v>45644</v>
      </c>
      <c r="C70" s="8">
        <v>820</v>
      </c>
      <c r="D70" s="33" t="s">
        <v>334</v>
      </c>
      <c r="E70" s="33" t="s">
        <v>335</v>
      </c>
      <c r="F70" s="181">
        <v>38280</v>
      </c>
      <c r="G70" s="36"/>
      <c r="H70" s="36"/>
      <c r="I70" s="61" t="s">
        <v>336</v>
      </c>
      <c r="J70" s="38" t="s">
        <v>337</v>
      </c>
      <c r="K70" s="39" t="s">
        <v>19</v>
      </c>
      <c r="L70" s="135" t="s">
        <v>977</v>
      </c>
      <c r="M70" s="46">
        <v>45763</v>
      </c>
      <c r="N70" s="47" t="s">
        <v>35</v>
      </c>
      <c r="O70" s="49"/>
    </row>
    <row r="71" spans="2:15" ht="14.45" hidden="1" customHeight="1" x14ac:dyDescent="0.25">
      <c r="B71" s="86">
        <v>45644</v>
      </c>
      <c r="C71" s="8">
        <v>821</v>
      </c>
      <c r="D71" s="9" t="s">
        <v>87</v>
      </c>
      <c r="E71" s="9" t="s">
        <v>339</v>
      </c>
      <c r="F71" s="23">
        <v>3323.83</v>
      </c>
      <c r="G71" s="28"/>
      <c r="H71" s="28"/>
      <c r="I71" s="74"/>
      <c r="J71" s="38" t="s">
        <v>340</v>
      </c>
      <c r="K71" s="15" t="s">
        <v>34</v>
      </c>
      <c r="L71" s="14" t="s">
        <v>21</v>
      </c>
      <c r="M71" s="17">
        <v>45741</v>
      </c>
      <c r="N71" s="26" t="s">
        <v>35</v>
      </c>
      <c r="O71" s="49" t="s">
        <v>689</v>
      </c>
    </row>
    <row r="72" spans="2:15" ht="14.45" hidden="1" customHeight="1" x14ac:dyDescent="0.25">
      <c r="B72" s="86">
        <v>45644</v>
      </c>
      <c r="C72" s="8">
        <v>822</v>
      </c>
      <c r="D72" s="33" t="s">
        <v>100</v>
      </c>
      <c r="E72" s="33" t="s">
        <v>341</v>
      </c>
      <c r="F72" s="181">
        <v>2812.54</v>
      </c>
      <c r="G72" s="36"/>
      <c r="H72" s="36"/>
      <c r="I72" s="61" t="s">
        <v>115</v>
      </c>
      <c r="J72" s="38" t="s">
        <v>342</v>
      </c>
      <c r="K72" s="39" t="s">
        <v>19</v>
      </c>
      <c r="L72" s="38" t="s">
        <v>20</v>
      </c>
      <c r="M72" s="46" t="s">
        <v>21</v>
      </c>
      <c r="N72" s="47" t="s">
        <v>35</v>
      </c>
      <c r="O72" s="49" t="s">
        <v>685</v>
      </c>
    </row>
    <row r="73" spans="2:15" ht="14.45" hidden="1" customHeight="1" x14ac:dyDescent="0.25">
      <c r="B73" s="86">
        <v>45644</v>
      </c>
      <c r="C73" s="8">
        <v>822</v>
      </c>
      <c r="D73" s="33" t="s">
        <v>100</v>
      </c>
      <c r="E73" s="33" t="s">
        <v>344</v>
      </c>
      <c r="F73" s="181">
        <v>24808.22</v>
      </c>
      <c r="G73" s="36"/>
      <c r="H73" s="36"/>
      <c r="I73" s="61" t="s">
        <v>345</v>
      </c>
      <c r="J73" s="38" t="s">
        <v>346</v>
      </c>
      <c r="K73" s="39" t="s">
        <v>19</v>
      </c>
      <c r="L73" s="38" t="s">
        <v>20</v>
      </c>
      <c r="M73" s="46" t="s">
        <v>21</v>
      </c>
      <c r="N73" s="47" t="s">
        <v>35</v>
      </c>
      <c r="O73" s="49" t="s">
        <v>685</v>
      </c>
    </row>
    <row r="74" spans="2:15" ht="14.45" hidden="1" customHeight="1" x14ac:dyDescent="0.25">
      <c r="B74" s="86">
        <v>45644</v>
      </c>
      <c r="C74" s="8">
        <v>823</v>
      </c>
      <c r="D74" s="33" t="s">
        <v>348</v>
      </c>
      <c r="E74" s="33" t="s">
        <v>349</v>
      </c>
      <c r="F74" s="181">
        <v>26413.200000000001</v>
      </c>
      <c r="G74" s="36"/>
      <c r="H74" s="36"/>
      <c r="I74" s="61" t="s">
        <v>350</v>
      </c>
      <c r="J74" s="149" t="s">
        <v>978</v>
      </c>
      <c r="K74" s="39" t="s">
        <v>34</v>
      </c>
      <c r="L74" s="38"/>
      <c r="M74" s="126">
        <v>45763</v>
      </c>
      <c r="N74" s="47" t="s">
        <v>35</v>
      </c>
      <c r="O74" s="49" t="s">
        <v>683</v>
      </c>
    </row>
    <row r="75" spans="2:15" ht="14.45" hidden="1" customHeight="1" x14ac:dyDescent="0.25">
      <c r="B75" s="86">
        <v>45644</v>
      </c>
      <c r="C75" s="8">
        <v>824</v>
      </c>
      <c r="D75" s="33" t="s">
        <v>348</v>
      </c>
      <c r="E75" s="33" t="s">
        <v>351</v>
      </c>
      <c r="F75" s="181">
        <v>11484</v>
      </c>
      <c r="G75" s="36"/>
      <c r="H75" s="36"/>
      <c r="I75" s="61" t="s">
        <v>352</v>
      </c>
      <c r="J75" s="149" t="s">
        <v>979</v>
      </c>
      <c r="K75" s="39" t="s">
        <v>34</v>
      </c>
      <c r="L75" s="38"/>
      <c r="M75" s="126">
        <v>45763</v>
      </c>
      <c r="N75" s="47" t="s">
        <v>35</v>
      </c>
      <c r="O75" s="49" t="s">
        <v>683</v>
      </c>
    </row>
    <row r="76" spans="2:15" ht="14.45" hidden="1" customHeight="1" x14ac:dyDescent="0.25">
      <c r="B76" s="86">
        <v>45644</v>
      </c>
      <c r="C76" s="8">
        <v>825</v>
      </c>
      <c r="D76" s="33" t="s">
        <v>348</v>
      </c>
      <c r="E76" s="33" t="s">
        <v>353</v>
      </c>
      <c r="F76" s="181">
        <v>11716</v>
      </c>
      <c r="G76" s="36"/>
      <c r="H76" s="36"/>
      <c r="I76" s="61" t="s">
        <v>354</v>
      </c>
      <c r="J76" s="149" t="s">
        <v>978</v>
      </c>
      <c r="K76" s="39" t="s">
        <v>34</v>
      </c>
      <c r="L76" s="38"/>
      <c r="M76" s="126">
        <v>45763</v>
      </c>
      <c r="N76" s="47" t="s">
        <v>35</v>
      </c>
      <c r="O76" s="49" t="s">
        <v>683</v>
      </c>
    </row>
    <row r="77" spans="2:15" ht="14.45" hidden="1" customHeight="1" x14ac:dyDescent="0.25">
      <c r="B77" s="86">
        <v>45645</v>
      </c>
      <c r="C77" s="8">
        <v>828</v>
      </c>
      <c r="D77" s="33" t="s">
        <v>358</v>
      </c>
      <c r="E77" s="33" t="s">
        <v>362</v>
      </c>
      <c r="F77" s="181">
        <v>29116.21</v>
      </c>
      <c r="G77" s="50"/>
      <c r="H77" s="50"/>
      <c r="I77" s="62"/>
      <c r="J77" s="38" t="s">
        <v>695</v>
      </c>
      <c r="K77" s="39" t="s">
        <v>19</v>
      </c>
      <c r="L77" s="38" t="s">
        <v>980</v>
      </c>
      <c r="M77" s="46">
        <v>45741</v>
      </c>
      <c r="N77" s="47">
        <v>45656</v>
      </c>
      <c r="O77" s="48"/>
    </row>
    <row r="78" spans="2:15" ht="14.45" hidden="1" customHeight="1" x14ac:dyDescent="0.25">
      <c r="B78" s="86">
        <v>45645</v>
      </c>
      <c r="C78" s="8">
        <v>830</v>
      </c>
      <c r="D78" s="9" t="s">
        <v>135</v>
      </c>
      <c r="E78" s="33" t="s">
        <v>370</v>
      </c>
      <c r="F78" s="181">
        <v>1485.83</v>
      </c>
      <c r="G78" s="36"/>
      <c r="H78" s="36"/>
      <c r="I78" s="61"/>
      <c r="J78" s="38" t="s">
        <v>371</v>
      </c>
      <c r="K78" s="39" t="s">
        <v>19</v>
      </c>
      <c r="L78" s="135" t="s">
        <v>972</v>
      </c>
      <c r="M78" s="17">
        <v>45763</v>
      </c>
      <c r="N78" s="47">
        <v>45649</v>
      </c>
      <c r="O78" s="49"/>
    </row>
    <row r="79" spans="2:15" ht="14.45" hidden="1" customHeight="1" x14ac:dyDescent="0.25">
      <c r="B79" s="86">
        <v>45645</v>
      </c>
      <c r="C79" s="8">
        <v>830</v>
      </c>
      <c r="D79" s="9" t="s">
        <v>135</v>
      </c>
      <c r="E79" s="33" t="s">
        <v>373</v>
      </c>
      <c r="F79" s="181">
        <v>109476.26</v>
      </c>
      <c r="G79" s="36"/>
      <c r="H79" s="36"/>
      <c r="I79" s="61" t="s">
        <v>374</v>
      </c>
      <c r="J79" s="38" t="s">
        <v>375</v>
      </c>
      <c r="K79" s="39" t="s">
        <v>19</v>
      </c>
      <c r="L79" s="135" t="s">
        <v>972</v>
      </c>
      <c r="M79" s="17">
        <v>45763</v>
      </c>
      <c r="N79" s="47">
        <v>45649</v>
      </c>
      <c r="O79" s="49" t="s">
        <v>685</v>
      </c>
    </row>
    <row r="80" spans="2:15" ht="14.45" hidden="1" customHeight="1" x14ac:dyDescent="0.25">
      <c r="B80" s="86">
        <v>45645</v>
      </c>
      <c r="C80" s="8">
        <v>835</v>
      </c>
      <c r="D80" s="33" t="s">
        <v>67</v>
      </c>
      <c r="E80" s="33" t="s">
        <v>392</v>
      </c>
      <c r="F80" s="181">
        <v>60320</v>
      </c>
      <c r="G80" s="36"/>
      <c r="H80" s="36" t="s">
        <v>696</v>
      </c>
      <c r="I80" s="61" t="s">
        <v>393</v>
      </c>
      <c r="J80" s="38" t="s">
        <v>183</v>
      </c>
      <c r="K80" s="39" t="s">
        <v>34</v>
      </c>
      <c r="L80" s="46" t="s">
        <v>21</v>
      </c>
      <c r="M80" s="17">
        <v>45763</v>
      </c>
      <c r="N80" s="47">
        <v>45656</v>
      </c>
      <c r="O80" s="49" t="s">
        <v>681</v>
      </c>
    </row>
    <row r="81" spans="2:15" ht="14.45" hidden="1" customHeight="1" x14ac:dyDescent="0.25">
      <c r="B81" s="86">
        <v>45656</v>
      </c>
      <c r="C81" s="8">
        <v>840</v>
      </c>
      <c r="D81" s="33" t="s">
        <v>398</v>
      </c>
      <c r="E81" s="33" t="s">
        <v>399</v>
      </c>
      <c r="F81" s="181">
        <v>803.25</v>
      </c>
      <c r="G81" s="36"/>
      <c r="H81" s="36"/>
      <c r="I81" s="61"/>
      <c r="J81" s="38" t="s">
        <v>400</v>
      </c>
      <c r="K81" s="39" t="s">
        <v>34</v>
      </c>
      <c r="L81" s="46" t="s">
        <v>21</v>
      </c>
      <c r="M81" s="46" t="s">
        <v>21</v>
      </c>
      <c r="N81" s="47" t="s">
        <v>35</v>
      </c>
      <c r="O81" s="49" t="s">
        <v>684</v>
      </c>
    </row>
    <row r="82" spans="2:15" ht="14.45" hidden="1" customHeight="1" x14ac:dyDescent="0.25">
      <c r="B82" s="124">
        <v>45659</v>
      </c>
      <c r="C82" s="8">
        <v>1</v>
      </c>
      <c r="D82" s="33" t="s">
        <v>401</v>
      </c>
      <c r="E82" s="33" t="s">
        <v>402</v>
      </c>
      <c r="F82" s="181">
        <v>393590.72</v>
      </c>
      <c r="G82" s="36"/>
      <c r="H82" s="36"/>
      <c r="I82" s="61"/>
      <c r="J82" s="38" t="s">
        <v>403</v>
      </c>
      <c r="K82" s="39" t="s">
        <v>19</v>
      </c>
      <c r="L82" s="38" t="s">
        <v>981</v>
      </c>
      <c r="M82" s="46">
        <v>45763</v>
      </c>
      <c r="N82" s="47" t="s">
        <v>40</v>
      </c>
      <c r="O82" s="49"/>
    </row>
    <row r="83" spans="2:15" ht="14.45" hidden="1" customHeight="1" x14ac:dyDescent="0.25">
      <c r="B83" s="124">
        <v>45659</v>
      </c>
      <c r="C83" s="8">
        <v>5</v>
      </c>
      <c r="D83" s="33" t="s">
        <v>45</v>
      </c>
      <c r="E83" s="33" t="s">
        <v>412</v>
      </c>
      <c r="F83" s="181">
        <v>678600</v>
      </c>
      <c r="G83" s="36"/>
      <c r="H83" s="36"/>
      <c r="I83" s="61" t="s">
        <v>413</v>
      </c>
      <c r="J83" s="38">
        <v>3723</v>
      </c>
      <c r="K83" s="39" t="s">
        <v>19</v>
      </c>
      <c r="L83" s="38" t="s">
        <v>20</v>
      </c>
      <c r="M83" s="46" t="s">
        <v>21</v>
      </c>
      <c r="N83" s="47">
        <v>45665</v>
      </c>
      <c r="O83" s="49" t="s">
        <v>686</v>
      </c>
    </row>
    <row r="84" spans="2:15" ht="14.45" hidden="1" customHeight="1" x14ac:dyDescent="0.25">
      <c r="B84" s="124">
        <v>45659</v>
      </c>
      <c r="C84" s="8">
        <v>6</v>
      </c>
      <c r="D84" s="33" t="s">
        <v>45</v>
      </c>
      <c r="E84" s="33" t="s">
        <v>415</v>
      </c>
      <c r="F84" s="181">
        <v>11600</v>
      </c>
      <c r="G84" s="36"/>
      <c r="H84" s="36"/>
      <c r="I84" s="61" t="s">
        <v>416</v>
      </c>
      <c r="J84" s="38" t="s">
        <v>417</v>
      </c>
      <c r="K84" s="39" t="s">
        <v>19</v>
      </c>
      <c r="L84" s="38" t="s">
        <v>20</v>
      </c>
      <c r="M84" s="17" t="s">
        <v>21</v>
      </c>
      <c r="N84" s="47">
        <v>45665</v>
      </c>
      <c r="O84" s="49" t="s">
        <v>686</v>
      </c>
    </row>
    <row r="85" spans="2:15" ht="14.45" hidden="1" customHeight="1" x14ac:dyDescent="0.25">
      <c r="B85" s="124">
        <v>45659</v>
      </c>
      <c r="C85" s="8">
        <v>6</v>
      </c>
      <c r="D85" s="33" t="s">
        <v>45</v>
      </c>
      <c r="E85" s="33" t="s">
        <v>415</v>
      </c>
      <c r="F85" s="181">
        <v>11600</v>
      </c>
      <c r="G85" s="36"/>
      <c r="H85" s="36"/>
      <c r="I85" s="61" t="s">
        <v>418</v>
      </c>
      <c r="J85" s="38" t="s">
        <v>419</v>
      </c>
      <c r="K85" s="39" t="s">
        <v>19</v>
      </c>
      <c r="L85" s="38" t="s">
        <v>20</v>
      </c>
      <c r="M85" s="17" t="s">
        <v>21</v>
      </c>
      <c r="N85" s="47">
        <v>45665</v>
      </c>
      <c r="O85" s="49" t="s">
        <v>686</v>
      </c>
    </row>
    <row r="86" spans="2:15" ht="14.45" hidden="1" customHeight="1" x14ac:dyDescent="0.25">
      <c r="B86" s="124">
        <v>45659</v>
      </c>
      <c r="C86" s="8">
        <v>7</v>
      </c>
      <c r="D86" s="9" t="s">
        <v>63</v>
      </c>
      <c r="E86" s="33" t="s">
        <v>420</v>
      </c>
      <c r="F86" s="181">
        <v>1128.68</v>
      </c>
      <c r="G86" s="36"/>
      <c r="H86" s="36"/>
      <c r="I86" s="61" t="s">
        <v>421</v>
      </c>
      <c r="J86" s="38" t="s">
        <v>422</v>
      </c>
      <c r="K86" s="39" t="s">
        <v>19</v>
      </c>
      <c r="L86" s="38" t="s">
        <v>20</v>
      </c>
      <c r="M86" s="46" t="s">
        <v>21</v>
      </c>
      <c r="N86" s="47">
        <v>45660</v>
      </c>
      <c r="O86" s="49" t="s">
        <v>685</v>
      </c>
    </row>
    <row r="87" spans="2:15" ht="14.45" hidden="1" customHeight="1" x14ac:dyDescent="0.25">
      <c r="B87" s="124">
        <v>45659</v>
      </c>
      <c r="C87" s="8">
        <v>11</v>
      </c>
      <c r="D87" s="33" t="s">
        <v>22</v>
      </c>
      <c r="E87" s="33" t="s">
        <v>434</v>
      </c>
      <c r="F87" s="181">
        <v>26490.57</v>
      </c>
      <c r="G87" s="36"/>
      <c r="H87" s="36"/>
      <c r="I87" s="61" t="s">
        <v>435</v>
      </c>
      <c r="J87" s="38" t="s">
        <v>436</v>
      </c>
      <c r="K87" s="39" t="s">
        <v>19</v>
      </c>
      <c r="L87" s="38" t="s">
        <v>20</v>
      </c>
      <c r="M87" s="46" t="s">
        <v>21</v>
      </c>
      <c r="N87" s="47">
        <v>45672</v>
      </c>
      <c r="O87" s="49" t="s">
        <v>689</v>
      </c>
    </row>
    <row r="88" spans="2:15" ht="14.45" hidden="1" customHeight="1" x14ac:dyDescent="0.25">
      <c r="B88" s="124">
        <v>45659</v>
      </c>
      <c r="C88" s="8">
        <v>15</v>
      </c>
      <c r="D88" s="33" t="s">
        <v>84</v>
      </c>
      <c r="E88" s="33" t="s">
        <v>452</v>
      </c>
      <c r="F88" s="181">
        <v>4016.25</v>
      </c>
      <c r="G88" s="36"/>
      <c r="H88" s="36"/>
      <c r="I88" s="61" t="s">
        <v>453</v>
      </c>
      <c r="J88" s="38" t="s">
        <v>183</v>
      </c>
      <c r="K88" s="39" t="s">
        <v>34</v>
      </c>
      <c r="L88" s="38" t="s">
        <v>21</v>
      </c>
      <c r="M88" s="46" t="s">
        <v>21</v>
      </c>
      <c r="N88" s="47" t="s">
        <v>66</v>
      </c>
      <c r="O88" s="49" t="s">
        <v>686</v>
      </c>
    </row>
    <row r="89" spans="2:15" ht="14.45" hidden="1" customHeight="1" x14ac:dyDescent="0.25">
      <c r="B89" s="124">
        <v>45659</v>
      </c>
      <c r="C89" s="8">
        <v>16</v>
      </c>
      <c r="D89" s="9" t="s">
        <v>135</v>
      </c>
      <c r="E89" s="33" t="s">
        <v>454</v>
      </c>
      <c r="F89" s="181">
        <v>133714.35999999999</v>
      </c>
      <c r="G89" s="36"/>
      <c r="H89" s="36"/>
      <c r="I89" s="61" t="s">
        <v>455</v>
      </c>
      <c r="J89" s="38" t="s">
        <v>456</v>
      </c>
      <c r="K89" s="39" t="s">
        <v>19</v>
      </c>
      <c r="L89" s="38" t="s">
        <v>20</v>
      </c>
      <c r="M89" s="46" t="s">
        <v>21</v>
      </c>
      <c r="N89" s="47">
        <v>45669</v>
      </c>
      <c r="O89" s="49" t="s">
        <v>685</v>
      </c>
    </row>
    <row r="90" spans="2:15" ht="14.45" hidden="1" customHeight="1" x14ac:dyDescent="0.25">
      <c r="B90" s="124">
        <v>45659</v>
      </c>
      <c r="C90" s="8">
        <v>16</v>
      </c>
      <c r="D90" s="9" t="s">
        <v>135</v>
      </c>
      <c r="E90" s="33" t="s">
        <v>458</v>
      </c>
      <c r="F90" s="181">
        <v>5923.86</v>
      </c>
      <c r="G90" s="36"/>
      <c r="H90" s="36"/>
      <c r="I90" s="61" t="s">
        <v>459</v>
      </c>
      <c r="J90" s="38" t="s">
        <v>460</v>
      </c>
      <c r="K90" s="39" t="s">
        <v>19</v>
      </c>
      <c r="L90" s="38" t="s">
        <v>20</v>
      </c>
      <c r="M90" s="46" t="s">
        <v>21</v>
      </c>
      <c r="N90" s="47">
        <v>45669</v>
      </c>
      <c r="O90" s="49" t="s">
        <v>685</v>
      </c>
    </row>
    <row r="91" spans="2:15" ht="14.45" hidden="1" customHeight="1" x14ac:dyDescent="0.25">
      <c r="B91" s="124">
        <v>45659</v>
      </c>
      <c r="C91" s="8">
        <v>16</v>
      </c>
      <c r="D91" s="9" t="s">
        <v>135</v>
      </c>
      <c r="E91" s="33" t="s">
        <v>462</v>
      </c>
      <c r="F91" s="181">
        <v>11761.92</v>
      </c>
      <c r="G91" s="36"/>
      <c r="H91" s="36"/>
      <c r="I91" s="61" t="s">
        <v>463</v>
      </c>
      <c r="J91" s="38" t="s">
        <v>464</v>
      </c>
      <c r="K91" s="39" t="s">
        <v>19</v>
      </c>
      <c r="L91" s="38" t="s">
        <v>20</v>
      </c>
      <c r="M91" s="46" t="s">
        <v>21</v>
      </c>
      <c r="N91" s="47">
        <v>45669</v>
      </c>
      <c r="O91" s="49" t="s">
        <v>685</v>
      </c>
    </row>
    <row r="92" spans="2:15" ht="14.45" hidden="1" customHeight="1" x14ac:dyDescent="0.25">
      <c r="B92" s="124">
        <v>45659</v>
      </c>
      <c r="C92" s="8">
        <v>17</v>
      </c>
      <c r="D92" s="9" t="s">
        <v>135</v>
      </c>
      <c r="E92" s="33" t="s">
        <v>466</v>
      </c>
      <c r="F92" s="181">
        <v>19035.95</v>
      </c>
      <c r="G92" s="36"/>
      <c r="H92" s="36"/>
      <c r="I92" s="61" t="s">
        <v>467</v>
      </c>
      <c r="J92" s="38" t="s">
        <v>468</v>
      </c>
      <c r="K92" s="39" t="s">
        <v>19</v>
      </c>
      <c r="L92" s="135" t="s">
        <v>972</v>
      </c>
      <c r="M92" s="17">
        <v>45763</v>
      </c>
      <c r="N92" s="47">
        <v>45676</v>
      </c>
      <c r="O92" s="49" t="s">
        <v>685</v>
      </c>
    </row>
    <row r="93" spans="2:15" ht="14.45" hidden="1" customHeight="1" x14ac:dyDescent="0.25">
      <c r="B93" s="124">
        <v>45659</v>
      </c>
      <c r="C93" s="8">
        <v>17</v>
      </c>
      <c r="D93" s="9" t="s">
        <v>135</v>
      </c>
      <c r="E93" s="33" t="s">
        <v>470</v>
      </c>
      <c r="F93" s="181">
        <v>3771.45</v>
      </c>
      <c r="G93" s="36"/>
      <c r="H93" s="36"/>
      <c r="I93" s="61" t="s">
        <v>471</v>
      </c>
      <c r="J93" s="38" t="s">
        <v>472</v>
      </c>
      <c r="K93" s="39" t="s">
        <v>19</v>
      </c>
      <c r="L93" s="135" t="s">
        <v>972</v>
      </c>
      <c r="M93" s="17">
        <v>45763</v>
      </c>
      <c r="N93" s="47">
        <v>45676</v>
      </c>
      <c r="O93" s="49" t="s">
        <v>685</v>
      </c>
    </row>
    <row r="94" spans="2:15" ht="14.45" hidden="1" customHeight="1" x14ac:dyDescent="0.25">
      <c r="B94" s="124">
        <v>45659</v>
      </c>
      <c r="C94" s="8">
        <v>18</v>
      </c>
      <c r="D94" s="33" t="s">
        <v>474</v>
      </c>
      <c r="E94" s="33" t="s">
        <v>475</v>
      </c>
      <c r="F94" s="181">
        <v>15800</v>
      </c>
      <c r="G94" s="36"/>
      <c r="H94" s="36"/>
      <c r="I94" s="61" t="s">
        <v>476</v>
      </c>
      <c r="J94" s="38" t="s">
        <v>477</v>
      </c>
      <c r="K94" s="39" t="s">
        <v>19</v>
      </c>
      <c r="L94" s="38" t="s">
        <v>20</v>
      </c>
      <c r="M94" s="46" t="s">
        <v>21</v>
      </c>
      <c r="N94" s="47">
        <v>45674</v>
      </c>
      <c r="O94" s="49" t="s">
        <v>684</v>
      </c>
    </row>
    <row r="95" spans="2:15" ht="14.45" hidden="1" customHeight="1" x14ac:dyDescent="0.25">
      <c r="B95" s="124">
        <v>45659</v>
      </c>
      <c r="C95" s="8">
        <v>18</v>
      </c>
      <c r="D95" s="33" t="s">
        <v>474</v>
      </c>
      <c r="E95" s="33" t="s">
        <v>479</v>
      </c>
      <c r="F95" s="181">
        <v>1660</v>
      </c>
      <c r="G95" s="36"/>
      <c r="H95" s="36"/>
      <c r="I95" s="61" t="s">
        <v>480</v>
      </c>
      <c r="J95" s="38" t="s">
        <v>481</v>
      </c>
      <c r="K95" s="39" t="s">
        <v>19</v>
      </c>
      <c r="L95" s="38" t="s">
        <v>20</v>
      </c>
      <c r="M95" s="46" t="s">
        <v>21</v>
      </c>
      <c r="N95" s="47">
        <v>45674</v>
      </c>
      <c r="O95" s="49" t="s">
        <v>684</v>
      </c>
    </row>
    <row r="96" spans="2:15" ht="14.45" hidden="1" customHeight="1" x14ac:dyDescent="0.25">
      <c r="B96" s="124">
        <v>45666</v>
      </c>
      <c r="C96" s="8">
        <v>25</v>
      </c>
      <c r="D96" s="33" t="s">
        <v>474</v>
      </c>
      <c r="E96" s="33" t="s">
        <v>502</v>
      </c>
      <c r="F96" s="181">
        <v>14371.5</v>
      </c>
      <c r="G96" s="36"/>
      <c r="H96" s="36"/>
      <c r="I96" s="61" t="s">
        <v>503</v>
      </c>
      <c r="J96" s="38">
        <v>2759</v>
      </c>
      <c r="K96" s="39" t="s">
        <v>19</v>
      </c>
      <c r="L96" s="38" t="s">
        <v>982</v>
      </c>
      <c r="M96" s="46">
        <v>45763</v>
      </c>
      <c r="N96" s="47" t="s">
        <v>35</v>
      </c>
      <c r="O96" s="49" t="s">
        <v>685</v>
      </c>
    </row>
    <row r="97" spans="2:15" ht="14.45" hidden="1" customHeight="1" x14ac:dyDescent="0.25">
      <c r="B97" s="124">
        <v>45666</v>
      </c>
      <c r="C97" s="8">
        <v>26</v>
      </c>
      <c r="D97" s="33" t="s">
        <v>45</v>
      </c>
      <c r="E97" s="33" t="s">
        <v>504</v>
      </c>
      <c r="F97" s="202">
        <v>587250</v>
      </c>
      <c r="G97" s="36"/>
      <c r="H97" s="36"/>
      <c r="I97" s="61" t="s">
        <v>505</v>
      </c>
      <c r="J97" s="38">
        <v>3748</v>
      </c>
      <c r="K97" s="39" t="s">
        <v>19</v>
      </c>
      <c r="L97" s="129" t="s">
        <v>973</v>
      </c>
      <c r="M97" s="17">
        <v>45763</v>
      </c>
      <c r="N97" s="47" t="s">
        <v>983</v>
      </c>
      <c r="O97" s="49" t="s">
        <v>686</v>
      </c>
    </row>
    <row r="98" spans="2:15" ht="14.45" hidden="1" customHeight="1" x14ac:dyDescent="0.25">
      <c r="B98" s="124">
        <v>45674</v>
      </c>
      <c r="C98" s="8">
        <v>36</v>
      </c>
      <c r="D98" s="9" t="s">
        <v>135</v>
      </c>
      <c r="E98" s="33" t="s">
        <v>541</v>
      </c>
      <c r="F98" s="181">
        <v>11669.14</v>
      </c>
      <c r="G98" s="36"/>
      <c r="H98" s="36"/>
      <c r="I98" s="61" t="s">
        <v>542</v>
      </c>
      <c r="J98" s="38" t="s">
        <v>543</v>
      </c>
      <c r="K98" s="39" t="s">
        <v>19</v>
      </c>
      <c r="L98" s="135" t="s">
        <v>972</v>
      </c>
      <c r="M98" s="17">
        <v>45763</v>
      </c>
      <c r="N98" s="47">
        <v>45683</v>
      </c>
      <c r="O98" s="49" t="s">
        <v>685</v>
      </c>
    </row>
    <row r="99" spans="2:15" ht="14.45" hidden="1" customHeight="1" x14ac:dyDescent="0.25">
      <c r="B99" s="124">
        <v>45674</v>
      </c>
      <c r="C99" s="8">
        <v>36</v>
      </c>
      <c r="D99" s="9" t="s">
        <v>135</v>
      </c>
      <c r="E99" s="33" t="s">
        <v>545</v>
      </c>
      <c r="F99" s="181">
        <v>17485.68</v>
      </c>
      <c r="G99" s="36"/>
      <c r="H99" s="36"/>
      <c r="I99" s="61" t="s">
        <v>546</v>
      </c>
      <c r="J99" s="38" t="s">
        <v>547</v>
      </c>
      <c r="K99" s="39" t="s">
        <v>19</v>
      </c>
      <c r="L99" s="135" t="s">
        <v>972</v>
      </c>
      <c r="M99" s="17">
        <v>45763</v>
      </c>
      <c r="N99" s="47">
        <v>45683</v>
      </c>
      <c r="O99" s="49" t="s">
        <v>685</v>
      </c>
    </row>
    <row r="100" spans="2:15" ht="14.45" hidden="1" customHeight="1" x14ac:dyDescent="0.25">
      <c r="B100" s="124">
        <v>45677</v>
      </c>
      <c r="C100" s="8">
        <v>39</v>
      </c>
      <c r="D100" s="33" t="s">
        <v>358</v>
      </c>
      <c r="E100" s="33" t="s">
        <v>556</v>
      </c>
      <c r="F100" s="181">
        <v>30552.28</v>
      </c>
      <c r="G100" s="36"/>
      <c r="H100" s="36"/>
      <c r="I100" s="61"/>
      <c r="J100" s="38">
        <v>1943</v>
      </c>
      <c r="K100" s="39" t="s">
        <v>19</v>
      </c>
      <c r="L100" s="38" t="s">
        <v>984</v>
      </c>
      <c r="M100" s="46" t="s">
        <v>21</v>
      </c>
      <c r="N100" s="47">
        <v>45687</v>
      </c>
      <c r="O100" s="49"/>
    </row>
    <row r="101" spans="2:15" ht="14.45" hidden="1" customHeight="1" x14ac:dyDescent="0.25">
      <c r="B101" s="124">
        <v>45677</v>
      </c>
      <c r="C101" s="8">
        <v>42</v>
      </c>
      <c r="D101" s="33" t="s">
        <v>121</v>
      </c>
      <c r="E101" s="33" t="s">
        <v>563</v>
      </c>
      <c r="F101" s="181">
        <v>21198.42</v>
      </c>
      <c r="G101" s="36"/>
      <c r="H101" s="36"/>
      <c r="I101" s="61" t="s">
        <v>564</v>
      </c>
      <c r="J101" s="38" t="s">
        <v>183</v>
      </c>
      <c r="K101" s="39" t="s">
        <v>34</v>
      </c>
      <c r="L101" s="38" t="s">
        <v>21</v>
      </c>
      <c r="M101" s="46">
        <v>45763</v>
      </c>
      <c r="N101" s="47" t="s">
        <v>35</v>
      </c>
      <c r="O101" s="49" t="s">
        <v>685</v>
      </c>
    </row>
    <row r="102" spans="2:15" ht="14.45" hidden="1" customHeight="1" x14ac:dyDescent="0.25">
      <c r="B102" s="124">
        <v>45678</v>
      </c>
      <c r="C102" s="8">
        <v>47</v>
      </c>
      <c r="D102" s="33" t="s">
        <v>45</v>
      </c>
      <c r="E102" s="33" t="s">
        <v>578</v>
      </c>
      <c r="F102" s="181">
        <v>417600</v>
      </c>
      <c r="G102" s="36"/>
      <c r="H102" s="36"/>
      <c r="I102" s="36" t="s">
        <v>579</v>
      </c>
      <c r="J102" s="38">
        <v>3763</v>
      </c>
      <c r="K102" s="39" t="s">
        <v>19</v>
      </c>
      <c r="L102" s="38" t="s">
        <v>20</v>
      </c>
      <c r="M102" s="46" t="s">
        <v>21</v>
      </c>
      <c r="N102" s="47">
        <v>45697</v>
      </c>
      <c r="O102" s="49" t="s">
        <v>681</v>
      </c>
    </row>
    <row r="103" spans="2:15" ht="14.45" hidden="1" customHeight="1" x14ac:dyDescent="0.25">
      <c r="B103" s="124">
        <v>45681</v>
      </c>
      <c r="C103" s="8">
        <v>49</v>
      </c>
      <c r="D103" s="9" t="s">
        <v>135</v>
      </c>
      <c r="E103" s="33" t="s">
        <v>583</v>
      </c>
      <c r="F103" s="181">
        <v>6579.1</v>
      </c>
      <c r="G103" s="50"/>
      <c r="H103" s="50"/>
      <c r="I103" s="50" t="s">
        <v>140</v>
      </c>
      <c r="J103" s="38" t="s">
        <v>584</v>
      </c>
      <c r="K103" s="39" t="s">
        <v>19</v>
      </c>
      <c r="L103" s="135" t="s">
        <v>972</v>
      </c>
      <c r="M103" s="17">
        <v>45763</v>
      </c>
      <c r="N103" s="47" t="s">
        <v>35</v>
      </c>
      <c r="O103" s="49" t="s">
        <v>685</v>
      </c>
    </row>
    <row r="104" spans="2:15" ht="14.45" hidden="1" customHeight="1" x14ac:dyDescent="0.25">
      <c r="B104" s="124">
        <v>45681</v>
      </c>
      <c r="C104" s="8">
        <v>52</v>
      </c>
      <c r="D104" s="33" t="s">
        <v>401</v>
      </c>
      <c r="E104" s="33" t="s">
        <v>591</v>
      </c>
      <c r="F104" s="181">
        <v>393590.72</v>
      </c>
      <c r="G104" s="50"/>
      <c r="H104" s="50"/>
      <c r="I104" s="50"/>
      <c r="J104" s="38" t="s">
        <v>592</v>
      </c>
      <c r="K104" s="39" t="s">
        <v>19</v>
      </c>
      <c r="L104" s="38" t="s">
        <v>981</v>
      </c>
      <c r="M104" s="46">
        <v>45763</v>
      </c>
      <c r="N104" s="47" t="s">
        <v>35</v>
      </c>
      <c r="O104" s="49"/>
    </row>
    <row r="105" spans="2:15" ht="14.45" hidden="1" customHeight="1" x14ac:dyDescent="0.25">
      <c r="B105" s="124">
        <v>45686</v>
      </c>
      <c r="C105" s="8">
        <v>60</v>
      </c>
      <c r="D105" s="9" t="s">
        <v>620</v>
      </c>
      <c r="E105" s="33" t="s">
        <v>621</v>
      </c>
      <c r="F105" s="181">
        <v>169360</v>
      </c>
      <c r="G105" s="36"/>
      <c r="H105" s="36"/>
      <c r="I105" s="61"/>
      <c r="J105" s="38" t="s">
        <v>20</v>
      </c>
      <c r="K105" s="39" t="s">
        <v>34</v>
      </c>
      <c r="L105" s="38" t="s">
        <v>21</v>
      </c>
      <c r="M105" s="46">
        <v>45760</v>
      </c>
      <c r="N105" s="47" t="s">
        <v>35</v>
      </c>
      <c r="O105" s="48" t="s">
        <v>684</v>
      </c>
    </row>
    <row r="106" spans="2:15" ht="14.45" hidden="1" customHeight="1" x14ac:dyDescent="0.25">
      <c r="B106" s="124">
        <v>45686</v>
      </c>
      <c r="C106" s="8">
        <v>58</v>
      </c>
      <c r="D106" s="33" t="s">
        <v>63</v>
      </c>
      <c r="E106" s="33" t="s">
        <v>612</v>
      </c>
      <c r="F106" s="181">
        <v>4524</v>
      </c>
      <c r="G106" s="36"/>
      <c r="H106" s="36"/>
      <c r="I106" s="61" t="s">
        <v>613</v>
      </c>
      <c r="J106" s="38">
        <v>163133</v>
      </c>
      <c r="K106" s="39" t="s">
        <v>19</v>
      </c>
      <c r="L106" s="38" t="s">
        <v>20</v>
      </c>
      <c r="M106" s="46">
        <v>45763</v>
      </c>
      <c r="N106" s="47" t="s">
        <v>35</v>
      </c>
      <c r="O106" s="48" t="s">
        <v>685</v>
      </c>
    </row>
    <row r="107" spans="2:15" ht="14.45" hidden="1" customHeight="1" x14ac:dyDescent="0.25">
      <c r="B107" s="124">
        <v>45686</v>
      </c>
      <c r="C107" s="8">
        <v>61</v>
      </c>
      <c r="D107" s="33" t="s">
        <v>121</v>
      </c>
      <c r="E107" s="33" t="s">
        <v>622</v>
      </c>
      <c r="F107" s="181">
        <v>13512.6</v>
      </c>
      <c r="G107" s="36"/>
      <c r="H107" s="36"/>
      <c r="I107" s="61" t="s">
        <v>623</v>
      </c>
      <c r="J107" s="38" t="s">
        <v>624</v>
      </c>
      <c r="K107" s="39" t="s">
        <v>19</v>
      </c>
      <c r="L107" s="38" t="s">
        <v>20</v>
      </c>
      <c r="M107" s="46">
        <v>45763</v>
      </c>
      <c r="N107" s="47">
        <v>45700</v>
      </c>
      <c r="O107" s="48" t="s">
        <v>684</v>
      </c>
    </row>
    <row r="108" spans="2:15" ht="14.45" hidden="1" customHeight="1" x14ac:dyDescent="0.25">
      <c r="B108" s="124">
        <v>45686</v>
      </c>
      <c r="C108" s="8">
        <v>62</v>
      </c>
      <c r="D108" s="33" t="s">
        <v>121</v>
      </c>
      <c r="E108" s="33" t="s">
        <v>626</v>
      </c>
      <c r="F108" s="181">
        <v>7772.3</v>
      </c>
      <c r="G108" s="36"/>
      <c r="H108" s="36"/>
      <c r="I108" s="61" t="s">
        <v>627</v>
      </c>
      <c r="J108" s="38" t="s">
        <v>628</v>
      </c>
      <c r="K108" s="39" t="s">
        <v>19</v>
      </c>
      <c r="L108" s="38" t="s">
        <v>20</v>
      </c>
      <c r="M108" s="46">
        <v>45763</v>
      </c>
      <c r="N108" s="47">
        <v>45709</v>
      </c>
      <c r="O108" s="48" t="s">
        <v>684</v>
      </c>
    </row>
    <row r="109" spans="2:15" ht="14.45" hidden="1" customHeight="1" x14ac:dyDescent="0.25">
      <c r="B109" s="124">
        <v>45686</v>
      </c>
      <c r="C109" s="8">
        <v>62</v>
      </c>
      <c r="D109" s="33" t="s">
        <v>121</v>
      </c>
      <c r="E109" s="33" t="s">
        <v>630</v>
      </c>
      <c r="F109" s="181">
        <v>40699.74</v>
      </c>
      <c r="G109" s="36"/>
      <c r="H109" s="36"/>
      <c r="I109" s="61" t="s">
        <v>631</v>
      </c>
      <c r="J109" s="38" t="s">
        <v>632</v>
      </c>
      <c r="K109" s="39" t="s">
        <v>19</v>
      </c>
      <c r="L109" s="38" t="s">
        <v>20</v>
      </c>
      <c r="M109" s="46">
        <v>45763</v>
      </c>
      <c r="N109" s="47">
        <v>45709</v>
      </c>
      <c r="O109" s="48" t="s">
        <v>684</v>
      </c>
    </row>
    <row r="110" spans="2:15" ht="14.45" hidden="1" customHeight="1" x14ac:dyDescent="0.25">
      <c r="B110" s="124">
        <v>45686</v>
      </c>
      <c r="C110" s="8">
        <v>63</v>
      </c>
      <c r="D110" s="33" t="s">
        <v>474</v>
      </c>
      <c r="E110" s="33" t="s">
        <v>634</v>
      </c>
      <c r="F110" s="181">
        <v>35565.800000000003</v>
      </c>
      <c r="G110" s="36"/>
      <c r="H110" s="36"/>
      <c r="I110" s="61" t="s">
        <v>635</v>
      </c>
      <c r="J110" s="38" t="s">
        <v>636</v>
      </c>
      <c r="K110" s="39" t="s">
        <v>19</v>
      </c>
      <c r="L110" s="38" t="s">
        <v>982</v>
      </c>
      <c r="M110" s="46">
        <v>45763</v>
      </c>
      <c r="N110" s="47">
        <v>45692</v>
      </c>
      <c r="O110" s="48" t="s">
        <v>684</v>
      </c>
    </row>
    <row r="111" spans="2:15" ht="14.45" hidden="1" customHeight="1" x14ac:dyDescent="0.25">
      <c r="B111" s="124">
        <v>45686</v>
      </c>
      <c r="C111" s="8">
        <v>63</v>
      </c>
      <c r="D111" s="33" t="s">
        <v>474</v>
      </c>
      <c r="E111" s="33" t="s">
        <v>638</v>
      </c>
      <c r="F111" s="181">
        <v>16025</v>
      </c>
      <c r="G111" s="36"/>
      <c r="H111" s="36"/>
      <c r="I111" s="61" t="s">
        <v>639</v>
      </c>
      <c r="J111" s="38" t="s">
        <v>640</v>
      </c>
      <c r="K111" s="39" t="s">
        <v>19</v>
      </c>
      <c r="L111" s="38" t="s">
        <v>982</v>
      </c>
      <c r="M111" s="46">
        <v>45763</v>
      </c>
      <c r="N111" s="47">
        <v>45692</v>
      </c>
      <c r="O111" s="48" t="s">
        <v>684</v>
      </c>
    </row>
    <row r="112" spans="2:15" ht="14.45" hidden="1" customHeight="1" x14ac:dyDescent="0.25">
      <c r="B112" s="124">
        <v>45686</v>
      </c>
      <c r="C112" s="8">
        <v>64</v>
      </c>
      <c r="D112" s="33" t="s">
        <v>89</v>
      </c>
      <c r="E112" s="177" t="s">
        <v>642</v>
      </c>
      <c r="F112" s="181">
        <v>17290.04</v>
      </c>
      <c r="G112" s="36"/>
      <c r="H112" s="36"/>
      <c r="I112" s="61" t="s">
        <v>643</v>
      </c>
      <c r="J112" s="38" t="s">
        <v>644</v>
      </c>
      <c r="K112" s="39" t="s">
        <v>19</v>
      </c>
      <c r="L112" s="38" t="s">
        <v>985</v>
      </c>
      <c r="M112" s="46">
        <v>45763</v>
      </c>
      <c r="N112" s="47">
        <v>45692</v>
      </c>
      <c r="O112" s="48" t="s">
        <v>684</v>
      </c>
    </row>
    <row r="113" spans="2:15" ht="14.45" hidden="1" customHeight="1" x14ac:dyDescent="0.25">
      <c r="B113" s="124">
        <v>45686</v>
      </c>
      <c r="C113" s="8">
        <v>65</v>
      </c>
      <c r="D113" s="33" t="s">
        <v>325</v>
      </c>
      <c r="E113" s="33" t="s">
        <v>646</v>
      </c>
      <c r="F113" s="181">
        <v>20501.75</v>
      </c>
      <c r="G113" s="36"/>
      <c r="H113" s="36"/>
      <c r="I113" s="61" t="s">
        <v>647</v>
      </c>
      <c r="J113" s="38" t="s">
        <v>648</v>
      </c>
      <c r="K113" s="39" t="s">
        <v>19</v>
      </c>
      <c r="L113" s="129" t="s">
        <v>878</v>
      </c>
      <c r="M113" s="46">
        <v>45741</v>
      </c>
      <c r="N113" s="47">
        <v>45702</v>
      </c>
      <c r="O113" s="48"/>
    </row>
    <row r="114" spans="2:15" ht="14.45" hidden="1" customHeight="1" x14ac:dyDescent="0.25">
      <c r="B114" s="124">
        <v>45686</v>
      </c>
      <c r="C114" s="8">
        <v>66</v>
      </c>
      <c r="D114" s="33" t="s">
        <v>474</v>
      </c>
      <c r="E114" s="33" t="s">
        <v>650</v>
      </c>
      <c r="F114" s="181">
        <v>9965</v>
      </c>
      <c r="G114" s="36"/>
      <c r="H114" s="36"/>
      <c r="I114" s="61" t="s">
        <v>651</v>
      </c>
      <c r="J114" s="38" t="s">
        <v>652</v>
      </c>
      <c r="K114" s="39" t="s">
        <v>19</v>
      </c>
      <c r="L114" s="38" t="s">
        <v>982</v>
      </c>
      <c r="M114" s="46">
        <v>45763</v>
      </c>
      <c r="N114" s="47">
        <v>45703</v>
      </c>
      <c r="O114" s="48" t="s">
        <v>684</v>
      </c>
    </row>
    <row r="115" spans="2:15" ht="14.45" hidden="1" customHeight="1" x14ac:dyDescent="0.25">
      <c r="B115" s="124">
        <v>45686</v>
      </c>
      <c r="C115" s="8">
        <v>67</v>
      </c>
      <c r="D115" s="9" t="s">
        <v>135</v>
      </c>
      <c r="E115" s="33" t="s">
        <v>654</v>
      </c>
      <c r="F115" s="181">
        <v>21770.62</v>
      </c>
      <c r="G115" s="36"/>
      <c r="H115" s="36"/>
      <c r="I115" s="61" t="s">
        <v>655</v>
      </c>
      <c r="J115" s="38" t="s">
        <v>656</v>
      </c>
      <c r="K115" s="39" t="s">
        <v>19</v>
      </c>
      <c r="L115" s="135"/>
      <c r="M115" s="46" t="s">
        <v>21</v>
      </c>
      <c r="N115" s="47">
        <v>45703</v>
      </c>
      <c r="O115" s="48" t="s">
        <v>684</v>
      </c>
    </row>
    <row r="116" spans="2:15" ht="14.45" hidden="1" customHeight="1" x14ac:dyDescent="0.25">
      <c r="B116" s="59">
        <v>45695</v>
      </c>
      <c r="C116" s="8">
        <v>79</v>
      </c>
      <c r="D116" s="9" t="s">
        <v>45</v>
      </c>
      <c r="E116" s="9" t="s">
        <v>734</v>
      </c>
      <c r="F116" s="23">
        <v>169650</v>
      </c>
      <c r="G116" s="28"/>
      <c r="H116" s="28"/>
      <c r="I116" s="74" t="s">
        <v>735</v>
      </c>
      <c r="J116" s="14">
        <v>3792</v>
      </c>
      <c r="K116" s="15" t="s">
        <v>19</v>
      </c>
      <c r="L116" s="14" t="s">
        <v>20</v>
      </c>
      <c r="M116" s="17" t="s">
        <v>21</v>
      </c>
      <c r="N116" s="26">
        <v>45714</v>
      </c>
      <c r="O116" s="53" t="s">
        <v>681</v>
      </c>
    </row>
    <row r="117" spans="2:15" ht="14.45" hidden="1" customHeight="1" x14ac:dyDescent="0.25">
      <c r="B117" s="59">
        <v>45695</v>
      </c>
      <c r="C117" s="8">
        <v>80</v>
      </c>
      <c r="D117" s="9" t="s">
        <v>661</v>
      </c>
      <c r="E117" s="9" t="s">
        <v>737</v>
      </c>
      <c r="F117" s="15"/>
      <c r="G117" s="125">
        <v>3414.74</v>
      </c>
      <c r="H117" s="28"/>
      <c r="I117" s="74"/>
      <c r="J117" s="14" t="s">
        <v>738</v>
      </c>
      <c r="K117" s="15" t="s">
        <v>19</v>
      </c>
      <c r="L117" s="129" t="s">
        <v>879</v>
      </c>
      <c r="M117" s="17">
        <v>45719</v>
      </c>
      <c r="N117" s="26" t="s">
        <v>35</v>
      </c>
      <c r="O117" s="53" t="s">
        <v>712</v>
      </c>
    </row>
    <row r="118" spans="2:15" ht="14.45" hidden="1" customHeight="1" x14ac:dyDescent="0.25">
      <c r="B118" s="59">
        <v>45695</v>
      </c>
      <c r="C118" s="8">
        <v>87</v>
      </c>
      <c r="D118" s="9" t="s">
        <v>221</v>
      </c>
      <c r="E118" s="9" t="s">
        <v>765</v>
      </c>
      <c r="F118" s="15">
        <v>80917.7</v>
      </c>
      <c r="G118" s="28"/>
      <c r="H118" s="28"/>
      <c r="I118" s="74"/>
      <c r="J118" s="129" t="s">
        <v>986</v>
      </c>
      <c r="K118" s="15" t="s">
        <v>34</v>
      </c>
      <c r="L118" s="14" t="s">
        <v>21</v>
      </c>
      <c r="M118" s="17">
        <v>45757</v>
      </c>
      <c r="N118" s="26" t="s">
        <v>35</v>
      </c>
      <c r="O118" s="53"/>
    </row>
    <row r="119" spans="2:15" ht="14.45" hidden="1" customHeight="1" x14ac:dyDescent="0.25">
      <c r="B119" s="59">
        <v>45695</v>
      </c>
      <c r="C119" s="8">
        <v>85</v>
      </c>
      <c r="D119" s="9" t="s">
        <v>755</v>
      </c>
      <c r="E119" s="9" t="s">
        <v>756</v>
      </c>
      <c r="F119" s="15">
        <v>61258.94</v>
      </c>
      <c r="G119" s="28"/>
      <c r="H119" s="28"/>
      <c r="I119" s="74" t="s">
        <v>525</v>
      </c>
      <c r="J119" s="14" t="s">
        <v>757</v>
      </c>
      <c r="K119" s="15" t="s">
        <v>19</v>
      </c>
      <c r="L119" s="129" t="s">
        <v>987</v>
      </c>
      <c r="M119" s="17">
        <v>45768</v>
      </c>
      <c r="N119" s="26">
        <v>45708</v>
      </c>
      <c r="O119" s="53" t="s">
        <v>685</v>
      </c>
    </row>
    <row r="120" spans="2:15" ht="14.45" hidden="1" customHeight="1" x14ac:dyDescent="0.25">
      <c r="B120" s="59">
        <v>45695</v>
      </c>
      <c r="C120" s="8">
        <v>85</v>
      </c>
      <c r="D120" s="9" t="s">
        <v>755</v>
      </c>
      <c r="E120" s="9" t="s">
        <v>759</v>
      </c>
      <c r="F120" s="15">
        <v>4812.72</v>
      </c>
      <c r="G120" s="28"/>
      <c r="H120" s="28"/>
      <c r="I120" s="74" t="s">
        <v>760</v>
      </c>
      <c r="J120" s="14" t="s">
        <v>761</v>
      </c>
      <c r="K120" s="15" t="s">
        <v>19</v>
      </c>
      <c r="L120" s="129" t="s">
        <v>987</v>
      </c>
      <c r="M120" s="17">
        <v>45768</v>
      </c>
      <c r="N120" s="26">
        <v>45708</v>
      </c>
      <c r="O120" s="53" t="s">
        <v>685</v>
      </c>
    </row>
    <row r="121" spans="2:15" ht="14.45" hidden="1" customHeight="1" x14ac:dyDescent="0.25">
      <c r="B121" s="59">
        <v>45700</v>
      </c>
      <c r="C121" s="8">
        <v>89</v>
      </c>
      <c r="D121" s="9" t="s">
        <v>63</v>
      </c>
      <c r="E121" s="9" t="s">
        <v>772</v>
      </c>
      <c r="F121" s="15">
        <v>9056.2199999999993</v>
      </c>
      <c r="G121" s="28"/>
      <c r="H121" s="28"/>
      <c r="I121" s="74" t="s">
        <v>773</v>
      </c>
      <c r="J121" s="14" t="s">
        <v>774</v>
      </c>
      <c r="K121" s="15" t="s">
        <v>19</v>
      </c>
      <c r="L121" s="14" t="s">
        <v>20</v>
      </c>
      <c r="M121" s="46" t="s">
        <v>21</v>
      </c>
      <c r="N121" s="26" t="s">
        <v>35</v>
      </c>
      <c r="O121" s="53" t="s">
        <v>685</v>
      </c>
    </row>
    <row r="122" spans="2:15" ht="14.45" hidden="1" customHeight="1" x14ac:dyDescent="0.25">
      <c r="B122" s="59">
        <v>45700</v>
      </c>
      <c r="C122" s="8">
        <v>89</v>
      </c>
      <c r="D122" s="9" t="s">
        <v>63</v>
      </c>
      <c r="E122" s="9" t="s">
        <v>776</v>
      </c>
      <c r="F122" s="15">
        <v>9726.6</v>
      </c>
      <c r="G122" s="28"/>
      <c r="H122" s="28"/>
      <c r="I122" s="74" t="s">
        <v>777</v>
      </c>
      <c r="J122" s="14" t="s">
        <v>778</v>
      </c>
      <c r="K122" s="15" t="s">
        <v>19</v>
      </c>
      <c r="L122" s="38" t="s">
        <v>975</v>
      </c>
      <c r="M122" s="46">
        <v>45763</v>
      </c>
      <c r="N122" s="26" t="s">
        <v>35</v>
      </c>
      <c r="O122" s="53" t="s">
        <v>685</v>
      </c>
    </row>
    <row r="123" spans="2:15" ht="14.45" hidden="1" customHeight="1" x14ac:dyDescent="0.25">
      <c r="B123" s="59">
        <v>45700</v>
      </c>
      <c r="C123" s="8">
        <v>92</v>
      </c>
      <c r="D123" s="9" t="s">
        <v>355</v>
      </c>
      <c r="E123" s="9" t="s">
        <v>785</v>
      </c>
      <c r="F123" s="15">
        <v>141752</v>
      </c>
      <c r="G123" s="28"/>
      <c r="H123" s="28"/>
      <c r="I123" s="74"/>
      <c r="J123" s="14">
        <v>2940</v>
      </c>
      <c r="K123" s="15" t="s">
        <v>19</v>
      </c>
      <c r="L123" s="129" t="s">
        <v>881</v>
      </c>
      <c r="M123" s="17">
        <v>45741</v>
      </c>
      <c r="N123" s="26" t="s">
        <v>35</v>
      </c>
      <c r="O123" s="53" t="s">
        <v>712</v>
      </c>
    </row>
    <row r="124" spans="2:15" ht="14.45" hidden="1" customHeight="1" x14ac:dyDescent="0.25">
      <c r="B124" s="59">
        <v>45700</v>
      </c>
      <c r="C124" s="8">
        <v>93</v>
      </c>
      <c r="D124" s="9" t="s">
        <v>100</v>
      </c>
      <c r="E124" s="9" t="s">
        <v>787</v>
      </c>
      <c r="F124" s="23">
        <v>2700.45</v>
      </c>
      <c r="G124" s="28"/>
      <c r="H124" s="28"/>
      <c r="I124" s="28" t="s">
        <v>788</v>
      </c>
      <c r="J124" s="14" t="s">
        <v>789</v>
      </c>
      <c r="K124" s="15" t="s">
        <v>19</v>
      </c>
      <c r="L124" s="14" t="s">
        <v>20</v>
      </c>
      <c r="M124" s="17" t="s">
        <v>21</v>
      </c>
      <c r="N124" s="26" t="s">
        <v>35</v>
      </c>
      <c r="O124" s="53" t="s">
        <v>685</v>
      </c>
    </row>
    <row r="125" spans="2:15" ht="14.45" hidden="1" customHeight="1" x14ac:dyDescent="0.25">
      <c r="B125" s="59">
        <v>45700</v>
      </c>
      <c r="C125" s="8">
        <v>95</v>
      </c>
      <c r="D125" s="9" t="s">
        <v>794</v>
      </c>
      <c r="E125" s="9" t="s">
        <v>795</v>
      </c>
      <c r="F125" s="23">
        <v>66419.820000000007</v>
      </c>
      <c r="G125" s="28"/>
      <c r="H125" s="28"/>
      <c r="I125" s="28" t="s">
        <v>796</v>
      </c>
      <c r="J125" s="14">
        <v>1248</v>
      </c>
      <c r="K125" s="15" t="s">
        <v>19</v>
      </c>
      <c r="L125" s="129" t="s">
        <v>882</v>
      </c>
      <c r="M125" s="17">
        <v>45721</v>
      </c>
      <c r="N125" s="26" t="s">
        <v>35</v>
      </c>
      <c r="O125" s="53" t="s">
        <v>685</v>
      </c>
    </row>
    <row r="126" spans="2:15" ht="14.45" hidden="1" customHeight="1" x14ac:dyDescent="0.25">
      <c r="B126" s="59">
        <v>45700</v>
      </c>
      <c r="C126" s="8">
        <v>96</v>
      </c>
      <c r="D126" s="9" t="s">
        <v>798</v>
      </c>
      <c r="E126" s="9" t="s">
        <v>799</v>
      </c>
      <c r="F126" s="23">
        <v>10034</v>
      </c>
      <c r="G126" s="28"/>
      <c r="H126" s="28" t="s">
        <v>800</v>
      </c>
      <c r="I126" s="28" t="s">
        <v>801</v>
      </c>
      <c r="J126" s="14" t="s">
        <v>883</v>
      </c>
      <c r="K126" s="15" t="s">
        <v>34</v>
      </c>
      <c r="L126" s="14" t="s">
        <v>21</v>
      </c>
      <c r="M126" s="17">
        <v>45719</v>
      </c>
      <c r="N126" s="26" t="s">
        <v>40</v>
      </c>
      <c r="O126" s="53" t="s">
        <v>685</v>
      </c>
    </row>
    <row r="127" spans="2:15" ht="14.45" hidden="1" customHeight="1" x14ac:dyDescent="0.25">
      <c r="B127" s="59">
        <v>45700</v>
      </c>
      <c r="C127" s="8">
        <v>97</v>
      </c>
      <c r="D127" s="9" t="s">
        <v>317</v>
      </c>
      <c r="E127" s="9" t="s">
        <v>803</v>
      </c>
      <c r="F127" s="23">
        <v>6000</v>
      </c>
      <c r="G127" s="28"/>
      <c r="H127" s="28"/>
      <c r="I127" s="28" t="s">
        <v>804</v>
      </c>
      <c r="J127" s="129" t="s">
        <v>884</v>
      </c>
      <c r="K127" s="15" t="s">
        <v>34</v>
      </c>
      <c r="L127" s="14"/>
      <c r="M127" s="17">
        <v>45722</v>
      </c>
      <c r="N127" s="26" t="s">
        <v>40</v>
      </c>
      <c r="O127" s="53" t="s">
        <v>685</v>
      </c>
    </row>
    <row r="128" spans="2:15" ht="14.45" hidden="1" customHeight="1" x14ac:dyDescent="0.25">
      <c r="B128" s="59">
        <v>45700</v>
      </c>
      <c r="C128" s="8">
        <v>98</v>
      </c>
      <c r="D128" s="9" t="s">
        <v>358</v>
      </c>
      <c r="E128" s="9" t="s">
        <v>805</v>
      </c>
      <c r="F128" s="23">
        <v>30288.6</v>
      </c>
      <c r="G128" s="28"/>
      <c r="H128" s="28"/>
      <c r="I128" s="28"/>
      <c r="J128" s="14">
        <v>1963</v>
      </c>
      <c r="K128" s="15" t="s">
        <v>19</v>
      </c>
      <c r="L128" s="14" t="s">
        <v>984</v>
      </c>
      <c r="M128" s="17" t="s">
        <v>21</v>
      </c>
      <c r="N128" s="26">
        <v>45716</v>
      </c>
      <c r="O128" s="53"/>
    </row>
    <row r="129" spans="2:15" ht="14.45" hidden="1" customHeight="1" x14ac:dyDescent="0.25">
      <c r="B129" s="59">
        <v>45700</v>
      </c>
      <c r="C129" s="8">
        <v>99</v>
      </c>
      <c r="D129" s="9" t="s">
        <v>740</v>
      </c>
      <c r="E129" s="9" t="s">
        <v>807</v>
      </c>
      <c r="F129" s="23">
        <v>3412.54</v>
      </c>
      <c r="G129" s="28"/>
      <c r="H129" s="28"/>
      <c r="I129" s="28" t="s">
        <v>808</v>
      </c>
      <c r="J129" s="14" t="s">
        <v>809</v>
      </c>
      <c r="K129" s="15" t="s">
        <v>19</v>
      </c>
      <c r="L129" s="129" t="s">
        <v>885</v>
      </c>
      <c r="M129" s="17">
        <v>45719</v>
      </c>
      <c r="N129" s="26">
        <v>45718</v>
      </c>
      <c r="O129" s="53" t="s">
        <v>685</v>
      </c>
    </row>
    <row r="130" spans="2:15" ht="14.45" hidden="1" customHeight="1" x14ac:dyDescent="0.25">
      <c r="B130" s="59">
        <v>45700</v>
      </c>
      <c r="C130" s="8">
        <v>99</v>
      </c>
      <c r="D130" s="9" t="s">
        <v>740</v>
      </c>
      <c r="E130" s="9" t="s">
        <v>811</v>
      </c>
      <c r="F130" s="23">
        <v>1400.18</v>
      </c>
      <c r="G130" s="28"/>
      <c r="H130" s="28"/>
      <c r="I130" s="28" t="s">
        <v>812</v>
      </c>
      <c r="J130" s="14" t="s">
        <v>813</v>
      </c>
      <c r="K130" s="15" t="s">
        <v>19</v>
      </c>
      <c r="L130" s="129" t="s">
        <v>885</v>
      </c>
      <c r="M130" s="17">
        <v>45719</v>
      </c>
      <c r="N130" s="26">
        <v>45718</v>
      </c>
      <c r="O130" s="53" t="s">
        <v>685</v>
      </c>
    </row>
    <row r="131" spans="2:15" ht="14.45" hidden="1" customHeight="1" x14ac:dyDescent="0.25">
      <c r="B131" s="59">
        <v>45700</v>
      </c>
      <c r="C131" s="8">
        <v>100</v>
      </c>
      <c r="D131" s="9" t="s">
        <v>325</v>
      </c>
      <c r="E131" s="9" t="s">
        <v>815</v>
      </c>
      <c r="F131" s="23">
        <v>5533.58</v>
      </c>
      <c r="G131" s="28"/>
      <c r="H131" s="28"/>
      <c r="I131" s="28" t="s">
        <v>742</v>
      </c>
      <c r="J131" s="14" t="s">
        <v>816</v>
      </c>
      <c r="K131" s="15" t="s">
        <v>19</v>
      </c>
      <c r="L131" s="129" t="s">
        <v>878</v>
      </c>
      <c r="M131" s="17">
        <v>45741</v>
      </c>
      <c r="N131" s="26">
        <v>45716</v>
      </c>
      <c r="O131" s="53" t="s">
        <v>685</v>
      </c>
    </row>
    <row r="132" spans="2:15" ht="14.45" hidden="1" customHeight="1" x14ac:dyDescent="0.25">
      <c r="B132" s="59">
        <v>45700</v>
      </c>
      <c r="C132" s="8">
        <v>100</v>
      </c>
      <c r="D132" s="9" t="s">
        <v>325</v>
      </c>
      <c r="E132" s="9" t="s">
        <v>817</v>
      </c>
      <c r="F132" s="23">
        <v>9092.68</v>
      </c>
      <c r="G132" s="28"/>
      <c r="H132" s="28"/>
      <c r="I132" s="28" t="s">
        <v>818</v>
      </c>
      <c r="J132" s="14" t="s">
        <v>819</v>
      </c>
      <c r="K132" s="15" t="s">
        <v>19</v>
      </c>
      <c r="L132" s="129" t="s">
        <v>878</v>
      </c>
      <c r="M132" s="17">
        <v>45741</v>
      </c>
      <c r="N132" s="26">
        <v>45716</v>
      </c>
      <c r="O132" s="53" t="s">
        <v>685</v>
      </c>
    </row>
    <row r="133" spans="2:15" ht="14.45" hidden="1" customHeight="1" x14ac:dyDescent="0.25">
      <c r="B133" s="59">
        <v>45700</v>
      </c>
      <c r="C133" s="8">
        <v>101</v>
      </c>
      <c r="D133" s="9" t="s">
        <v>707</v>
      </c>
      <c r="E133" s="9" t="s">
        <v>820</v>
      </c>
      <c r="F133" s="23">
        <v>48140</v>
      </c>
      <c r="G133" s="28"/>
      <c r="H133" s="28" t="s">
        <v>821</v>
      </c>
      <c r="I133" s="28" t="s">
        <v>822</v>
      </c>
      <c r="J133" s="14" t="s">
        <v>20</v>
      </c>
      <c r="K133" s="15" t="s">
        <v>34</v>
      </c>
      <c r="L133" t="s">
        <v>988</v>
      </c>
      <c r="M133" s="17">
        <v>45769</v>
      </c>
      <c r="N133" s="26">
        <v>45723</v>
      </c>
      <c r="O133" s="53" t="s">
        <v>686</v>
      </c>
    </row>
    <row r="134" spans="2:15" ht="14.45" hidden="1" customHeight="1" x14ac:dyDescent="0.25">
      <c r="B134" s="59">
        <v>45700</v>
      </c>
      <c r="C134" s="8">
        <v>102</v>
      </c>
      <c r="D134" s="9" t="s">
        <v>707</v>
      </c>
      <c r="E134" s="9" t="s">
        <v>823</v>
      </c>
      <c r="F134" s="23">
        <v>22040</v>
      </c>
      <c r="G134" s="28"/>
      <c r="H134" s="28" t="s">
        <v>824</v>
      </c>
      <c r="I134" s="28" t="s">
        <v>825</v>
      </c>
      <c r="J134" s="14" t="s">
        <v>826</v>
      </c>
      <c r="K134" s="15" t="s">
        <v>19</v>
      </c>
      <c r="L134" s="14" t="s">
        <v>989</v>
      </c>
      <c r="M134" s="17">
        <v>45769</v>
      </c>
      <c r="N134" s="26">
        <v>45730</v>
      </c>
      <c r="O134" s="53" t="s">
        <v>686</v>
      </c>
    </row>
    <row r="135" spans="2:15" ht="14.45" hidden="1" customHeight="1" x14ac:dyDescent="0.25">
      <c r="B135" s="59">
        <v>45701</v>
      </c>
      <c r="C135" s="8">
        <v>105</v>
      </c>
      <c r="D135" s="9" t="s">
        <v>100</v>
      </c>
      <c r="E135" s="9" t="s">
        <v>834</v>
      </c>
      <c r="F135" s="23">
        <v>11136.55</v>
      </c>
      <c r="G135" s="28"/>
      <c r="H135" s="28"/>
      <c r="I135" s="28" t="s">
        <v>835</v>
      </c>
      <c r="J135" s="14" t="s">
        <v>836</v>
      </c>
      <c r="K135" s="15" t="s">
        <v>19</v>
      </c>
      <c r="L135" s="14" t="s">
        <v>20</v>
      </c>
      <c r="M135" s="17" t="s">
        <v>21</v>
      </c>
      <c r="N135" s="26">
        <v>45723</v>
      </c>
      <c r="O135" s="53" t="s">
        <v>685</v>
      </c>
    </row>
    <row r="136" spans="2:15" ht="14.45" hidden="1" customHeight="1" x14ac:dyDescent="0.25">
      <c r="B136" s="59">
        <v>45701</v>
      </c>
      <c r="C136" s="8">
        <v>106</v>
      </c>
      <c r="D136" s="9" t="s">
        <v>384</v>
      </c>
      <c r="E136" s="9" t="s">
        <v>838</v>
      </c>
      <c r="F136" s="23">
        <v>522000</v>
      </c>
      <c r="G136" s="28"/>
      <c r="H136" s="28"/>
      <c r="I136" s="28"/>
      <c r="J136" s="14" t="s">
        <v>990</v>
      </c>
      <c r="K136" s="15" t="s">
        <v>19</v>
      </c>
      <c r="L136" s="14" t="s">
        <v>991</v>
      </c>
      <c r="M136" s="17">
        <v>45744</v>
      </c>
      <c r="N136" s="26">
        <v>45716</v>
      </c>
      <c r="O136" s="53"/>
    </row>
    <row r="137" spans="2:15" ht="14.45" hidden="1" customHeight="1" x14ac:dyDescent="0.25">
      <c r="B137" s="59">
        <v>45701</v>
      </c>
      <c r="C137" s="8">
        <v>107</v>
      </c>
      <c r="D137" s="9" t="s">
        <v>60</v>
      </c>
      <c r="E137" s="9" t="s">
        <v>841</v>
      </c>
      <c r="F137" s="23">
        <v>363053.72</v>
      </c>
      <c r="G137" s="28"/>
      <c r="H137" s="28"/>
      <c r="I137" s="28"/>
      <c r="J137" s="14" t="s">
        <v>842</v>
      </c>
      <c r="K137" s="15" t="s">
        <v>19</v>
      </c>
      <c r="L137" s="14" t="s">
        <v>20</v>
      </c>
      <c r="M137" s="46" t="s">
        <v>21</v>
      </c>
      <c r="N137" s="26" t="s">
        <v>35</v>
      </c>
      <c r="O137" s="53"/>
    </row>
    <row r="138" spans="2:15" ht="14.45" hidden="1" customHeight="1" x14ac:dyDescent="0.25">
      <c r="B138" s="59">
        <v>45708</v>
      </c>
      <c r="C138" s="8">
        <v>111</v>
      </c>
      <c r="D138" s="9" t="s">
        <v>237</v>
      </c>
      <c r="E138" s="9" t="s">
        <v>857</v>
      </c>
      <c r="F138" s="23">
        <v>6728</v>
      </c>
      <c r="G138" s="28"/>
      <c r="H138" s="28"/>
      <c r="I138" s="28" t="s">
        <v>858</v>
      </c>
      <c r="J138" s="14" t="s">
        <v>859</v>
      </c>
      <c r="K138" s="15" t="s">
        <v>19</v>
      </c>
      <c r="L138" s="129" t="s">
        <v>886</v>
      </c>
      <c r="M138" s="17">
        <v>45719</v>
      </c>
      <c r="N138" s="26">
        <v>45722</v>
      </c>
      <c r="O138" s="53" t="s">
        <v>689</v>
      </c>
    </row>
    <row r="139" spans="2:15" ht="14.45" hidden="1" customHeight="1" x14ac:dyDescent="0.25">
      <c r="B139" s="59">
        <v>45708</v>
      </c>
      <c r="C139" s="8">
        <v>112</v>
      </c>
      <c r="D139" s="9" t="s">
        <v>861</v>
      </c>
      <c r="E139" s="9" t="s">
        <v>862</v>
      </c>
      <c r="F139" s="23">
        <v>201004.79999999999</v>
      </c>
      <c r="G139" s="28"/>
      <c r="H139" s="28"/>
      <c r="I139" s="28" t="s">
        <v>863</v>
      </c>
      <c r="J139" s="14" t="s">
        <v>20</v>
      </c>
      <c r="K139" s="15" t="s">
        <v>34</v>
      </c>
      <c r="L139" s="14" t="s">
        <v>21</v>
      </c>
      <c r="M139" s="17" t="s">
        <v>21</v>
      </c>
      <c r="N139" s="26">
        <v>45752</v>
      </c>
      <c r="O139" s="53" t="s">
        <v>681</v>
      </c>
    </row>
    <row r="140" spans="2:15" ht="14.45" hidden="1" customHeight="1" x14ac:dyDescent="0.25">
      <c r="B140" s="59">
        <v>45709</v>
      </c>
      <c r="C140" s="8">
        <v>114</v>
      </c>
      <c r="D140" s="9" t="s">
        <v>867</v>
      </c>
      <c r="E140" s="9" t="s">
        <v>868</v>
      </c>
      <c r="F140" s="23">
        <v>74699.81</v>
      </c>
      <c r="G140" s="28"/>
      <c r="H140" s="28"/>
      <c r="I140" s="28"/>
      <c r="J140" s="14" t="s">
        <v>869</v>
      </c>
      <c r="K140" s="15" t="s">
        <v>19</v>
      </c>
      <c r="L140" s="129" t="s">
        <v>987</v>
      </c>
      <c r="M140" s="17" t="s">
        <v>992</v>
      </c>
      <c r="N140" s="26">
        <v>45737</v>
      </c>
      <c r="O140" s="53" t="s">
        <v>685</v>
      </c>
    </row>
    <row r="141" spans="2:15" ht="14.45" hidden="1" customHeight="1" x14ac:dyDescent="0.25">
      <c r="B141" s="59">
        <v>45719</v>
      </c>
      <c r="C141" s="8">
        <v>116</v>
      </c>
      <c r="D141" s="9" t="s">
        <v>301</v>
      </c>
      <c r="E141" s="9" t="s">
        <v>887</v>
      </c>
      <c r="F141" s="23">
        <v>17052</v>
      </c>
      <c r="G141" s="28"/>
      <c r="H141" s="28"/>
      <c r="I141" s="28"/>
      <c r="J141" s="14">
        <v>3312</v>
      </c>
      <c r="K141" s="15" t="s">
        <v>34</v>
      </c>
      <c r="L141" s="14"/>
      <c r="M141" s="130">
        <v>45719</v>
      </c>
      <c r="N141" s="26" t="s">
        <v>35</v>
      </c>
      <c r="O141" s="53"/>
    </row>
    <row r="142" spans="2:15" ht="14.45" hidden="1" customHeight="1" x14ac:dyDescent="0.25">
      <c r="B142" s="197">
        <v>45719</v>
      </c>
      <c r="C142" s="8">
        <v>117</v>
      </c>
      <c r="D142" s="9" t="s">
        <v>224</v>
      </c>
      <c r="E142" s="196" t="s">
        <v>745</v>
      </c>
      <c r="F142" s="15">
        <v>430360</v>
      </c>
      <c r="G142" s="28"/>
      <c r="H142" s="28"/>
      <c r="I142" s="74"/>
      <c r="J142" s="14" t="s">
        <v>888</v>
      </c>
      <c r="K142" s="15" t="s">
        <v>34</v>
      </c>
      <c r="L142" s="14" t="s">
        <v>889</v>
      </c>
      <c r="M142" s="17">
        <v>45723</v>
      </c>
      <c r="N142" s="26" t="s">
        <v>35</v>
      </c>
      <c r="O142" s="53"/>
    </row>
    <row r="143" spans="2:15" ht="14.45" hidden="1" customHeight="1" x14ac:dyDescent="0.25">
      <c r="B143" s="59">
        <v>45719</v>
      </c>
      <c r="C143" s="8">
        <v>118</v>
      </c>
      <c r="D143" s="9" t="s">
        <v>221</v>
      </c>
      <c r="E143" s="196" t="s">
        <v>890</v>
      </c>
      <c r="F143" s="15">
        <v>80917.7</v>
      </c>
      <c r="G143" s="28"/>
      <c r="H143" s="28"/>
      <c r="I143" s="74"/>
      <c r="J143" s="14" t="s">
        <v>183</v>
      </c>
      <c r="K143" s="15" t="s">
        <v>34</v>
      </c>
      <c r="L143" s="14" t="s">
        <v>21</v>
      </c>
      <c r="M143" s="17">
        <v>45763</v>
      </c>
      <c r="N143" s="26" t="s">
        <v>35</v>
      </c>
      <c r="O143" s="53"/>
    </row>
    <row r="144" spans="2:15" ht="14.45" hidden="1" customHeight="1" x14ac:dyDescent="0.25">
      <c r="B144" s="59">
        <v>45720</v>
      </c>
      <c r="C144" s="8">
        <v>119</v>
      </c>
      <c r="D144" s="9" t="s">
        <v>891</v>
      </c>
      <c r="E144" s="9" t="s">
        <v>892</v>
      </c>
      <c r="F144" s="23">
        <v>30143.38</v>
      </c>
      <c r="G144" s="28"/>
      <c r="H144" s="28"/>
      <c r="I144" s="28"/>
      <c r="J144" s="14">
        <v>1985</v>
      </c>
      <c r="K144" s="15" t="s">
        <v>34</v>
      </c>
      <c r="L144" s="14" t="s">
        <v>984</v>
      </c>
      <c r="M144" s="17" t="s">
        <v>21</v>
      </c>
      <c r="N144" s="26" t="s">
        <v>35</v>
      </c>
      <c r="O144" s="53"/>
    </row>
    <row r="145" spans="2:15" ht="14.45" hidden="1" customHeight="1" x14ac:dyDescent="0.25">
      <c r="B145" s="197">
        <v>45720</v>
      </c>
      <c r="C145" s="8">
        <v>120</v>
      </c>
      <c r="D145" s="9" t="s">
        <v>893</v>
      </c>
      <c r="E145" s="9" t="s">
        <v>894</v>
      </c>
      <c r="F145" s="23">
        <v>4758.33</v>
      </c>
      <c r="G145" s="28"/>
      <c r="H145" s="28"/>
      <c r="I145" s="28"/>
      <c r="J145" s="14">
        <v>2394</v>
      </c>
      <c r="K145" s="15" t="s">
        <v>19</v>
      </c>
      <c r="L145" s="136" t="s">
        <v>895</v>
      </c>
      <c r="M145" s="17">
        <v>45721</v>
      </c>
      <c r="N145" s="26" t="s">
        <v>896</v>
      </c>
      <c r="O145" s="53"/>
    </row>
    <row r="146" spans="2:15" ht="14.45" hidden="1" customHeight="1" x14ac:dyDescent="0.25">
      <c r="B146" s="197">
        <v>45720</v>
      </c>
      <c r="C146" s="8">
        <v>121</v>
      </c>
      <c r="D146" s="9" t="s">
        <v>498</v>
      </c>
      <c r="E146" s="9" t="s">
        <v>897</v>
      </c>
      <c r="F146" s="23">
        <v>649</v>
      </c>
      <c r="G146" s="28"/>
      <c r="H146" s="28"/>
      <c r="I146" s="28"/>
      <c r="J146" s="14" t="s">
        <v>898</v>
      </c>
      <c r="K146" s="15" t="s">
        <v>34</v>
      </c>
      <c r="L146" s="14" t="s">
        <v>899</v>
      </c>
      <c r="M146" s="17">
        <v>45720</v>
      </c>
      <c r="N146" s="26" t="s">
        <v>896</v>
      </c>
      <c r="O146" s="53"/>
    </row>
    <row r="147" spans="2:15" ht="14.45" hidden="1" customHeight="1" x14ac:dyDescent="0.25">
      <c r="B147" s="197">
        <v>45721</v>
      </c>
      <c r="C147" s="8">
        <v>122</v>
      </c>
      <c r="D147" s="9" t="s">
        <v>900</v>
      </c>
      <c r="E147" s="9" t="s">
        <v>901</v>
      </c>
      <c r="F147" s="23">
        <v>21510</v>
      </c>
      <c r="G147" s="28"/>
      <c r="H147" s="28" t="s">
        <v>902</v>
      </c>
      <c r="I147" s="28" t="s">
        <v>903</v>
      </c>
      <c r="J147" s="14" t="s">
        <v>904</v>
      </c>
      <c r="K147" s="15" t="s">
        <v>34</v>
      </c>
      <c r="L147" s="14" t="s">
        <v>21</v>
      </c>
      <c r="M147" s="17">
        <v>45727</v>
      </c>
      <c r="N147" s="26" t="s">
        <v>896</v>
      </c>
      <c r="O147" s="53"/>
    </row>
    <row r="148" spans="2:15" ht="14.45" hidden="1" customHeight="1" x14ac:dyDescent="0.25">
      <c r="B148" s="59">
        <v>45721</v>
      </c>
      <c r="C148" s="8">
        <v>123</v>
      </c>
      <c r="D148" s="9" t="s">
        <v>259</v>
      </c>
      <c r="E148" s="9" t="s">
        <v>905</v>
      </c>
      <c r="F148" s="23">
        <v>5858</v>
      </c>
      <c r="G148" s="28"/>
      <c r="H148" s="28"/>
      <c r="I148" s="28" t="s">
        <v>906</v>
      </c>
      <c r="J148" s="14" t="s">
        <v>907</v>
      </c>
      <c r="K148" s="15" t="s">
        <v>19</v>
      </c>
      <c r="L148" s="134" t="s">
        <v>908</v>
      </c>
      <c r="M148" s="17">
        <v>45741</v>
      </c>
      <c r="N148" s="26">
        <v>45736</v>
      </c>
      <c r="O148" s="53" t="s">
        <v>685</v>
      </c>
    </row>
    <row r="149" spans="2:15" ht="14.45" hidden="1" customHeight="1" x14ac:dyDescent="0.25">
      <c r="B149" s="197">
        <v>45721</v>
      </c>
      <c r="C149" s="8">
        <v>124</v>
      </c>
      <c r="D149" s="9" t="s">
        <v>909</v>
      </c>
      <c r="E149" s="9" t="s">
        <v>910</v>
      </c>
      <c r="F149" s="23"/>
      <c r="G149" s="28">
        <v>976.29</v>
      </c>
      <c r="H149" s="28">
        <v>6860</v>
      </c>
      <c r="I149" s="28" t="s">
        <v>911</v>
      </c>
      <c r="J149" s="14" t="s">
        <v>912</v>
      </c>
      <c r="K149" s="15" t="s">
        <v>34</v>
      </c>
      <c r="L149" s="14" t="s">
        <v>21</v>
      </c>
      <c r="M149" s="17">
        <v>45722</v>
      </c>
      <c r="N149" s="26" t="s">
        <v>896</v>
      </c>
      <c r="O149" s="53" t="s">
        <v>913</v>
      </c>
    </row>
    <row r="150" spans="2:15" ht="14.45" hidden="1" customHeight="1" x14ac:dyDescent="0.25">
      <c r="B150" s="59">
        <v>45721</v>
      </c>
      <c r="C150" s="8">
        <v>125</v>
      </c>
      <c r="D150" s="9" t="s">
        <v>914</v>
      </c>
      <c r="E150" s="9" t="s">
        <v>915</v>
      </c>
      <c r="F150" s="23">
        <v>6820.47</v>
      </c>
      <c r="G150" s="28"/>
      <c r="H150" s="28"/>
      <c r="I150" s="28"/>
      <c r="J150" s="129" t="s">
        <v>916</v>
      </c>
      <c r="K150" s="15" t="s">
        <v>19</v>
      </c>
      <c r="L150" s="14" t="s">
        <v>993</v>
      </c>
      <c r="M150" s="17">
        <v>45754</v>
      </c>
      <c r="N150" s="26">
        <v>45751</v>
      </c>
      <c r="O150" s="53"/>
    </row>
    <row r="151" spans="2:15" ht="14.45" hidden="1" customHeight="1" x14ac:dyDescent="0.25">
      <c r="B151" s="197">
        <v>45722</v>
      </c>
      <c r="C151" s="8">
        <v>126</v>
      </c>
      <c r="D151" s="9" t="s">
        <v>917</v>
      </c>
      <c r="E151" s="9" t="s">
        <v>918</v>
      </c>
      <c r="F151" s="23">
        <v>2404.0100000000002</v>
      </c>
      <c r="G151" s="28"/>
      <c r="H151" s="28"/>
      <c r="I151" s="28" t="s">
        <v>919</v>
      </c>
      <c r="J151" s="14" t="s">
        <v>920</v>
      </c>
      <c r="K151" s="15" t="s">
        <v>34</v>
      </c>
      <c r="L151" s="14" t="s">
        <v>21</v>
      </c>
      <c r="M151" s="17">
        <v>45722</v>
      </c>
      <c r="N151" s="26" t="s">
        <v>35</v>
      </c>
      <c r="O151" s="53"/>
    </row>
    <row r="152" spans="2:15" ht="14.45" hidden="1" customHeight="1" x14ac:dyDescent="0.25">
      <c r="B152" s="197">
        <v>45723</v>
      </c>
      <c r="C152" s="8">
        <v>127</v>
      </c>
      <c r="D152" s="33" t="s">
        <v>321</v>
      </c>
      <c r="E152" s="33" t="s">
        <v>921</v>
      </c>
      <c r="F152" s="23">
        <v>14049.92</v>
      </c>
      <c r="G152" s="28"/>
      <c r="H152" s="28"/>
      <c r="I152" s="28"/>
      <c r="J152" s="14" t="s">
        <v>922</v>
      </c>
      <c r="K152" s="15" t="s">
        <v>34</v>
      </c>
      <c r="L152" s="14" t="s">
        <v>21</v>
      </c>
      <c r="M152" s="17">
        <v>45723</v>
      </c>
      <c r="N152" s="26" t="s">
        <v>35</v>
      </c>
      <c r="O152" s="53"/>
    </row>
    <row r="153" spans="2:15" ht="14.45" hidden="1" customHeight="1" x14ac:dyDescent="0.25">
      <c r="B153" s="197">
        <v>45723</v>
      </c>
      <c r="C153" s="8">
        <v>128</v>
      </c>
      <c r="D153" s="9" t="s">
        <v>923</v>
      </c>
      <c r="E153" s="9" t="s">
        <v>924</v>
      </c>
      <c r="F153" s="23">
        <v>6246.6</v>
      </c>
      <c r="G153" s="28"/>
      <c r="H153" s="28" t="s">
        <v>925</v>
      </c>
      <c r="I153" s="28" t="s">
        <v>851</v>
      </c>
      <c r="J153" s="14" t="s">
        <v>926</v>
      </c>
      <c r="K153" s="15" t="s">
        <v>34</v>
      </c>
      <c r="L153" s="14" t="s">
        <v>21</v>
      </c>
      <c r="M153" s="17">
        <v>45726</v>
      </c>
      <c r="N153" s="26" t="s">
        <v>35</v>
      </c>
      <c r="O153" s="53"/>
    </row>
    <row r="154" spans="2:15" ht="14.45" hidden="1" customHeight="1" x14ac:dyDescent="0.25">
      <c r="B154" s="197">
        <v>45726</v>
      </c>
      <c r="C154" s="8">
        <v>129</v>
      </c>
      <c r="D154" s="9" t="s">
        <v>893</v>
      </c>
      <c r="E154" s="9" t="s">
        <v>927</v>
      </c>
      <c r="F154" s="23">
        <v>10000</v>
      </c>
      <c r="G154" s="28"/>
      <c r="H154" s="28"/>
      <c r="I154" s="28"/>
      <c r="J154" s="14">
        <v>2536</v>
      </c>
      <c r="K154" s="15" t="s">
        <v>19</v>
      </c>
      <c r="L154" s="129" t="s">
        <v>928</v>
      </c>
      <c r="M154" s="17">
        <v>45727</v>
      </c>
      <c r="N154" s="26" t="s">
        <v>35</v>
      </c>
      <c r="O154" s="53"/>
    </row>
    <row r="155" spans="2:15" ht="14.45" hidden="1" customHeight="1" x14ac:dyDescent="0.25">
      <c r="B155" s="59">
        <v>45729</v>
      </c>
      <c r="C155" s="8">
        <v>130</v>
      </c>
      <c r="D155" s="9" t="s">
        <v>538</v>
      </c>
      <c r="E155" s="9" t="s">
        <v>929</v>
      </c>
      <c r="F155" s="23">
        <v>15189.87</v>
      </c>
      <c r="G155" s="28"/>
      <c r="H155" s="28"/>
      <c r="I155" s="28"/>
      <c r="J155" s="14" t="s">
        <v>183</v>
      </c>
      <c r="K155" s="15" t="s">
        <v>34</v>
      </c>
      <c r="L155" s="14" t="s">
        <v>183</v>
      </c>
      <c r="M155" s="17" t="s">
        <v>21</v>
      </c>
      <c r="N155" s="26" t="s">
        <v>35</v>
      </c>
      <c r="O155" s="53"/>
    </row>
    <row r="156" spans="2:15" ht="14.45" hidden="1" customHeight="1" x14ac:dyDescent="0.25">
      <c r="B156" s="59">
        <v>45730</v>
      </c>
      <c r="C156" s="8">
        <v>131</v>
      </c>
      <c r="D156" s="9" t="s">
        <v>171</v>
      </c>
      <c r="E156" s="9" t="s">
        <v>930</v>
      </c>
      <c r="F156" s="23">
        <v>24940</v>
      </c>
      <c r="G156" s="28"/>
      <c r="H156" s="28"/>
      <c r="I156" s="28" t="s">
        <v>931</v>
      </c>
      <c r="J156" s="14">
        <v>3810</v>
      </c>
      <c r="K156" s="15" t="s">
        <v>19</v>
      </c>
      <c r="L156" s="14" t="s">
        <v>183</v>
      </c>
      <c r="M156" s="17" t="s">
        <v>21</v>
      </c>
      <c r="N156" s="26">
        <v>45742</v>
      </c>
      <c r="O156" s="53"/>
    </row>
    <row r="157" spans="2:15" ht="14.45" hidden="1" customHeight="1" x14ac:dyDescent="0.25">
      <c r="B157" s="59">
        <v>45730</v>
      </c>
      <c r="C157" s="8">
        <v>132</v>
      </c>
      <c r="D157" s="9" t="s">
        <v>932</v>
      </c>
      <c r="E157" s="9" t="s">
        <v>924</v>
      </c>
      <c r="F157" s="23">
        <v>42226.69</v>
      </c>
      <c r="G157" s="28"/>
      <c r="H157" s="28"/>
      <c r="I157" s="28"/>
      <c r="J157" s="14">
        <v>3864</v>
      </c>
      <c r="K157" s="15" t="s">
        <v>19</v>
      </c>
      <c r="L157" s="14" t="s">
        <v>183</v>
      </c>
      <c r="M157" s="17" t="s">
        <v>21</v>
      </c>
      <c r="N157" s="26">
        <v>45745</v>
      </c>
      <c r="O157" s="53"/>
    </row>
    <row r="158" spans="2:15" ht="14.45" hidden="1" customHeight="1" x14ac:dyDescent="0.25">
      <c r="B158" s="59">
        <v>45730</v>
      </c>
      <c r="C158" s="8">
        <v>133</v>
      </c>
      <c r="D158" s="9" t="s">
        <v>228</v>
      </c>
      <c r="E158" s="9" t="s">
        <v>933</v>
      </c>
      <c r="F158" s="23">
        <v>6264</v>
      </c>
      <c r="G158" s="28"/>
      <c r="H158" s="28"/>
      <c r="I158" s="28"/>
      <c r="J158" s="14" t="s">
        <v>183</v>
      </c>
      <c r="K158" s="15" t="s">
        <v>34</v>
      </c>
      <c r="L158" s="14" t="s">
        <v>976</v>
      </c>
      <c r="M158" s="17" t="s">
        <v>21</v>
      </c>
      <c r="N158" s="26">
        <v>45737</v>
      </c>
      <c r="O158" s="53"/>
    </row>
    <row r="159" spans="2:15" ht="14.45" hidden="1" customHeight="1" x14ac:dyDescent="0.25">
      <c r="B159" s="59">
        <v>45734</v>
      </c>
      <c r="C159" s="8">
        <v>134</v>
      </c>
      <c r="D159" s="9" t="s">
        <v>934</v>
      </c>
      <c r="E159" s="9" t="s">
        <v>935</v>
      </c>
      <c r="F159" s="23">
        <v>10453.549999999999</v>
      </c>
      <c r="G159" s="28"/>
      <c r="H159" s="28">
        <v>6</v>
      </c>
      <c r="I159" s="28" t="s">
        <v>936</v>
      </c>
      <c r="J159" s="14" t="s">
        <v>937</v>
      </c>
      <c r="K159" s="15" t="s">
        <v>19</v>
      </c>
      <c r="L159" s="129" t="s">
        <v>938</v>
      </c>
      <c r="M159" s="17">
        <v>45741</v>
      </c>
      <c r="N159" s="26" t="s">
        <v>35</v>
      </c>
      <c r="O159" s="53"/>
    </row>
    <row r="160" spans="2:15" ht="14.45" hidden="1" customHeight="1" x14ac:dyDescent="0.25">
      <c r="B160" s="59">
        <v>45734</v>
      </c>
      <c r="C160" s="8">
        <v>135</v>
      </c>
      <c r="D160" s="9" t="s">
        <v>565</v>
      </c>
      <c r="E160" s="9" t="s">
        <v>939</v>
      </c>
      <c r="F160" s="23">
        <v>15863</v>
      </c>
      <c r="G160" s="28"/>
      <c r="H160" s="28"/>
      <c r="I160" s="28"/>
      <c r="J160" s="14" t="s">
        <v>940</v>
      </c>
      <c r="K160" s="15" t="s">
        <v>34</v>
      </c>
      <c r="L160" s="14" t="s">
        <v>940</v>
      </c>
      <c r="M160" s="17" t="s">
        <v>21</v>
      </c>
      <c r="N160" s="26">
        <v>45744</v>
      </c>
      <c r="O160" s="53"/>
    </row>
    <row r="161" spans="2:15" ht="14.45" hidden="1" customHeight="1" x14ac:dyDescent="0.25">
      <c r="B161" s="59">
        <v>45735</v>
      </c>
      <c r="C161" s="8">
        <v>136</v>
      </c>
      <c r="D161" s="9" t="s">
        <v>60</v>
      </c>
      <c r="E161" s="9" t="s">
        <v>841</v>
      </c>
      <c r="F161" s="23">
        <v>313934.36</v>
      </c>
      <c r="G161" s="28"/>
      <c r="H161" s="28"/>
      <c r="I161" s="28"/>
      <c r="J161" s="14" t="s">
        <v>941</v>
      </c>
      <c r="K161" s="15" t="s">
        <v>19</v>
      </c>
      <c r="L161" s="14" t="s">
        <v>20</v>
      </c>
      <c r="M161" s="17" t="s">
        <v>21</v>
      </c>
      <c r="N161" s="26" t="s">
        <v>35</v>
      </c>
      <c r="O161" s="53"/>
    </row>
    <row r="162" spans="2:15" ht="14.45" hidden="1" customHeight="1" x14ac:dyDescent="0.25">
      <c r="B162" s="59">
        <v>45735</v>
      </c>
      <c r="C162" s="8">
        <v>137</v>
      </c>
      <c r="D162" s="9" t="s">
        <v>534</v>
      </c>
      <c r="E162" s="9" t="s">
        <v>942</v>
      </c>
      <c r="F162" s="23">
        <v>3150.01</v>
      </c>
      <c r="G162" s="28"/>
      <c r="H162" s="28"/>
      <c r="I162" s="28"/>
      <c r="J162" s="14" t="s">
        <v>943</v>
      </c>
      <c r="K162" s="15" t="s">
        <v>34</v>
      </c>
      <c r="L162" s="14"/>
      <c r="M162" s="17">
        <v>45737</v>
      </c>
      <c r="N162" s="26" t="s">
        <v>35</v>
      </c>
      <c r="O162" s="53"/>
    </row>
    <row r="163" spans="2:15" ht="14.45" hidden="1" customHeight="1" x14ac:dyDescent="0.25">
      <c r="B163" s="59">
        <v>45736</v>
      </c>
      <c r="C163" s="8">
        <v>138</v>
      </c>
      <c r="D163" s="9" t="s">
        <v>404</v>
      </c>
      <c r="E163" s="196" t="s">
        <v>944</v>
      </c>
      <c r="F163" s="23">
        <v>6820</v>
      </c>
      <c r="G163" s="28"/>
      <c r="H163" s="28"/>
      <c r="I163" s="28"/>
      <c r="J163" s="14" t="s">
        <v>855</v>
      </c>
      <c r="K163" s="15" t="s">
        <v>34</v>
      </c>
      <c r="L163" s="14" t="s">
        <v>899</v>
      </c>
      <c r="M163" s="17">
        <v>45741</v>
      </c>
      <c r="N163" s="26" t="s">
        <v>35</v>
      </c>
      <c r="O163" s="53"/>
    </row>
    <row r="164" spans="2:15" ht="14.45" hidden="1" customHeight="1" x14ac:dyDescent="0.25">
      <c r="B164" s="59">
        <v>45736</v>
      </c>
      <c r="C164" s="8">
        <v>139</v>
      </c>
      <c r="D164" s="9" t="s">
        <v>409</v>
      </c>
      <c r="E164" s="196" t="s">
        <v>945</v>
      </c>
      <c r="F164" s="23">
        <v>3410</v>
      </c>
      <c r="G164" s="28"/>
      <c r="H164" s="28"/>
      <c r="I164" s="28"/>
      <c r="J164" s="14" t="s">
        <v>946</v>
      </c>
      <c r="K164" s="15" t="s">
        <v>34</v>
      </c>
      <c r="L164" s="14" t="s">
        <v>899</v>
      </c>
      <c r="M164" s="17">
        <v>45741</v>
      </c>
      <c r="N164" s="26" t="s">
        <v>35</v>
      </c>
      <c r="O164" s="53"/>
    </row>
    <row r="165" spans="2:15" ht="14.45" hidden="1" customHeight="1" x14ac:dyDescent="0.25">
      <c r="B165" s="59">
        <v>45736</v>
      </c>
      <c r="C165" s="8">
        <v>140</v>
      </c>
      <c r="D165" s="9" t="s">
        <v>87</v>
      </c>
      <c r="E165" s="196" t="s">
        <v>947</v>
      </c>
      <c r="F165" s="23">
        <v>1100</v>
      </c>
      <c r="G165" s="28"/>
      <c r="H165" s="28"/>
      <c r="I165" s="28"/>
      <c r="J165" s="14" t="s">
        <v>948</v>
      </c>
      <c r="K165" s="15" t="s">
        <v>34</v>
      </c>
      <c r="L165" s="14" t="s">
        <v>899</v>
      </c>
      <c r="M165" s="17">
        <v>45741</v>
      </c>
      <c r="N165" s="26" t="s">
        <v>35</v>
      </c>
      <c r="O165" s="53"/>
    </row>
    <row r="166" spans="2:15" ht="14.45" hidden="1" customHeight="1" x14ac:dyDescent="0.25">
      <c r="B166" s="59">
        <v>45740</v>
      </c>
      <c r="C166" s="8">
        <v>141</v>
      </c>
      <c r="D166" s="9" t="s">
        <v>384</v>
      </c>
      <c r="E166" s="9" t="s">
        <v>994</v>
      </c>
      <c r="F166" s="23">
        <v>522000</v>
      </c>
      <c r="G166" s="28"/>
      <c r="H166" s="28"/>
      <c r="I166" s="28"/>
      <c r="J166" s="14" t="s">
        <v>995</v>
      </c>
      <c r="K166" s="39" t="s">
        <v>19</v>
      </c>
      <c r="L166" s="46" t="s">
        <v>996</v>
      </c>
      <c r="M166" s="46">
        <v>45757</v>
      </c>
      <c r="N166" s="26" t="s">
        <v>35</v>
      </c>
      <c r="O166" s="53"/>
    </row>
    <row r="167" spans="2:15" ht="14.45" hidden="1" customHeight="1" x14ac:dyDescent="0.25">
      <c r="B167" s="59">
        <v>45740</v>
      </c>
      <c r="C167" s="8">
        <v>142</v>
      </c>
      <c r="D167" s="9" t="s">
        <v>950</v>
      </c>
      <c r="E167" s="9" t="s">
        <v>951</v>
      </c>
      <c r="F167" s="23">
        <v>17516</v>
      </c>
      <c r="G167" s="28"/>
      <c r="H167" s="28"/>
      <c r="I167" s="28"/>
      <c r="J167" s="14"/>
      <c r="K167" s="15"/>
      <c r="L167" s="14"/>
      <c r="M167" s="17">
        <v>45741</v>
      </c>
      <c r="N167" s="26" t="s">
        <v>35</v>
      </c>
      <c r="O167" s="53"/>
    </row>
    <row r="168" spans="2:15" ht="14.45" hidden="1" customHeight="1" x14ac:dyDescent="0.25">
      <c r="B168" s="59">
        <v>45740</v>
      </c>
      <c r="C168" s="8">
        <v>143</v>
      </c>
      <c r="D168" s="9" t="s">
        <v>498</v>
      </c>
      <c r="E168" s="9" t="s">
        <v>952</v>
      </c>
      <c r="F168" s="23">
        <v>1534</v>
      </c>
      <c r="G168" s="28"/>
      <c r="H168" s="28"/>
      <c r="I168" s="28"/>
      <c r="J168" s="14" t="s">
        <v>855</v>
      </c>
      <c r="K168" s="15" t="s">
        <v>19</v>
      </c>
      <c r="L168" s="129" t="s">
        <v>953</v>
      </c>
      <c r="M168" s="17">
        <v>45742</v>
      </c>
      <c r="N168" s="26" t="s">
        <v>35</v>
      </c>
      <c r="O168" s="53"/>
    </row>
    <row r="169" spans="2:15" ht="14.45" hidden="1" customHeight="1" x14ac:dyDescent="0.25">
      <c r="B169" s="59">
        <v>45743</v>
      </c>
      <c r="C169" s="8">
        <v>144</v>
      </c>
      <c r="D169" s="9" t="s">
        <v>914</v>
      </c>
      <c r="E169" s="196" t="s">
        <v>954</v>
      </c>
      <c r="F169" s="23">
        <v>14644</v>
      </c>
      <c r="G169" s="28"/>
      <c r="H169" s="28"/>
      <c r="I169" s="28"/>
      <c r="J169" s="14" t="s">
        <v>855</v>
      </c>
      <c r="K169" s="15" t="s">
        <v>19</v>
      </c>
      <c r="L169" s="14" t="s">
        <v>183</v>
      </c>
      <c r="M169" s="17" t="s">
        <v>21</v>
      </c>
      <c r="N169" s="26">
        <v>45771</v>
      </c>
      <c r="O169" s="53"/>
    </row>
    <row r="170" spans="2:15" ht="14.45" hidden="1" customHeight="1" x14ac:dyDescent="0.25">
      <c r="B170" s="59">
        <v>45743</v>
      </c>
      <c r="C170" s="8">
        <v>145</v>
      </c>
      <c r="D170" s="9" t="s">
        <v>955</v>
      </c>
      <c r="E170" s="196" t="s">
        <v>956</v>
      </c>
      <c r="F170" s="23">
        <v>10029.15</v>
      </c>
      <c r="G170" s="28"/>
      <c r="H170" s="28"/>
      <c r="I170" s="28" t="s">
        <v>957</v>
      </c>
      <c r="J170" s="129" t="s">
        <v>958</v>
      </c>
      <c r="K170" s="15" t="s">
        <v>34</v>
      </c>
      <c r="L170" s="14" t="s">
        <v>899</v>
      </c>
      <c r="M170" s="17">
        <v>45743</v>
      </c>
      <c r="N170" s="26" t="s">
        <v>35</v>
      </c>
      <c r="O170" s="53"/>
    </row>
    <row r="171" spans="2:15" ht="14.45" hidden="1" customHeight="1" x14ac:dyDescent="0.25">
      <c r="B171" s="59">
        <v>45743</v>
      </c>
      <c r="C171" s="8">
        <v>146</v>
      </c>
      <c r="D171" s="9" t="s">
        <v>932</v>
      </c>
      <c r="E171" s="196" t="s">
        <v>959</v>
      </c>
      <c r="F171" s="23">
        <v>10132.08</v>
      </c>
      <c r="G171" s="28"/>
      <c r="H171" s="28"/>
      <c r="I171" s="28"/>
      <c r="J171" s="14"/>
      <c r="K171" s="15" t="s">
        <v>34</v>
      </c>
      <c r="L171" s="129" t="s">
        <v>960</v>
      </c>
      <c r="M171" s="17">
        <v>45743</v>
      </c>
      <c r="N171" s="26" t="s">
        <v>35</v>
      </c>
      <c r="O171" s="53"/>
    </row>
    <row r="172" spans="2:15" ht="14.45" hidden="1" customHeight="1" x14ac:dyDescent="0.25">
      <c r="B172" s="59">
        <v>45743</v>
      </c>
      <c r="C172" s="8">
        <v>147</v>
      </c>
      <c r="D172" s="9" t="s">
        <v>961</v>
      </c>
      <c r="E172" s="196" t="s">
        <v>962</v>
      </c>
      <c r="F172" s="23"/>
      <c r="G172" s="28">
        <v>3414.74</v>
      </c>
      <c r="H172" s="28"/>
      <c r="I172" s="28"/>
      <c r="J172" s="14">
        <v>221837</v>
      </c>
      <c r="K172" s="15" t="s">
        <v>34</v>
      </c>
      <c r="L172" s="129" t="s">
        <v>963</v>
      </c>
      <c r="M172" s="17">
        <v>45744</v>
      </c>
      <c r="N172" s="26" t="s">
        <v>35</v>
      </c>
      <c r="O172" s="53"/>
    </row>
    <row r="173" spans="2:15" ht="14.45" hidden="1" customHeight="1" x14ac:dyDescent="0.25">
      <c r="B173" s="59">
        <v>45748</v>
      </c>
      <c r="C173" s="8">
        <v>149</v>
      </c>
      <c r="D173" s="9" t="s">
        <v>121</v>
      </c>
      <c r="E173" s="196" t="s">
        <v>997</v>
      </c>
      <c r="F173" s="23">
        <v>75104.2</v>
      </c>
      <c r="G173" s="28"/>
      <c r="H173" s="28">
        <v>1196</v>
      </c>
      <c r="I173" s="28" t="s">
        <v>998</v>
      </c>
      <c r="J173" s="14" t="s">
        <v>802</v>
      </c>
      <c r="K173" s="15" t="s">
        <v>34</v>
      </c>
      <c r="L173" s="129"/>
      <c r="M173" s="17">
        <v>45754</v>
      </c>
      <c r="N173" s="26" t="s">
        <v>35</v>
      </c>
      <c r="O173" s="53"/>
    </row>
    <row r="174" spans="2:15" ht="14.45" hidden="1" customHeight="1" x14ac:dyDescent="0.25">
      <c r="B174" s="59">
        <v>45748</v>
      </c>
      <c r="C174" s="8">
        <v>148</v>
      </c>
      <c r="D174" s="9" t="s">
        <v>321</v>
      </c>
      <c r="E174" s="196" t="s">
        <v>999</v>
      </c>
      <c r="F174" s="23">
        <v>8236</v>
      </c>
      <c r="G174" s="28"/>
      <c r="H174" s="28"/>
      <c r="I174" s="28"/>
      <c r="J174" s="14" t="s">
        <v>1000</v>
      </c>
      <c r="K174" s="15" t="s">
        <v>34</v>
      </c>
      <c r="L174" s="129"/>
      <c r="M174" s="17">
        <v>45757</v>
      </c>
      <c r="N174" s="26" t="s">
        <v>35</v>
      </c>
      <c r="O174" s="53"/>
    </row>
    <row r="175" spans="2:15" ht="14.45" hidden="1" customHeight="1" x14ac:dyDescent="0.25">
      <c r="B175" s="59">
        <v>45748</v>
      </c>
      <c r="C175" s="8">
        <v>150</v>
      </c>
      <c r="D175" s="9" t="s">
        <v>234</v>
      </c>
      <c r="E175" s="196" t="s">
        <v>1001</v>
      </c>
      <c r="F175" s="23">
        <v>27562.47</v>
      </c>
      <c r="G175" s="28"/>
      <c r="H175" s="128" t="s">
        <v>1002</v>
      </c>
      <c r="I175" s="28" t="s">
        <v>236</v>
      </c>
      <c r="J175" s="14" t="s">
        <v>802</v>
      </c>
      <c r="K175" s="15" t="s">
        <v>34</v>
      </c>
      <c r="L175" s="129" t="s">
        <v>1003</v>
      </c>
      <c r="M175" s="17">
        <v>45768</v>
      </c>
      <c r="N175" s="26" t="s">
        <v>35</v>
      </c>
      <c r="O175" s="53"/>
    </row>
    <row r="176" spans="2:15" ht="14.45" hidden="1" customHeight="1" x14ac:dyDescent="0.25">
      <c r="B176" s="59">
        <v>45748</v>
      </c>
      <c r="C176" s="8">
        <v>151</v>
      </c>
      <c r="D176" s="9" t="s">
        <v>755</v>
      </c>
      <c r="E176" s="196" t="s">
        <v>924</v>
      </c>
      <c r="F176" s="23">
        <v>37466.839999999997</v>
      </c>
      <c r="G176" s="28"/>
      <c r="H176" s="28"/>
      <c r="I176" s="28" t="s">
        <v>1004</v>
      </c>
      <c r="J176" s="14" t="s">
        <v>1005</v>
      </c>
      <c r="K176" s="15" t="s">
        <v>19</v>
      </c>
      <c r="L176" s="129" t="s">
        <v>987</v>
      </c>
      <c r="M176" s="17">
        <v>45768</v>
      </c>
      <c r="N176" s="26">
        <v>45773</v>
      </c>
      <c r="O176" s="53"/>
    </row>
    <row r="177" spans="2:15" ht="14.45" hidden="1" customHeight="1" x14ac:dyDescent="0.25">
      <c r="B177" s="59">
        <v>45748</v>
      </c>
      <c r="C177" s="8">
        <v>152</v>
      </c>
      <c r="D177" s="9" t="s">
        <v>950</v>
      </c>
      <c r="E177" s="196" t="s">
        <v>951</v>
      </c>
      <c r="F177" s="23">
        <v>7540</v>
      </c>
      <c r="G177" s="28"/>
      <c r="H177" s="28">
        <v>1297</v>
      </c>
      <c r="I177" s="28" t="s">
        <v>1006</v>
      </c>
      <c r="J177" s="14" t="s">
        <v>802</v>
      </c>
      <c r="K177" s="15" t="s">
        <v>34</v>
      </c>
      <c r="L177" s="129"/>
      <c r="M177" s="17">
        <v>45741</v>
      </c>
      <c r="N177" s="26" t="s">
        <v>35</v>
      </c>
      <c r="O177" s="53"/>
    </row>
    <row r="178" spans="2:15" ht="14.45" hidden="1" customHeight="1" x14ac:dyDescent="0.25">
      <c r="B178" s="59">
        <v>45750</v>
      </c>
      <c r="C178" s="8">
        <v>153</v>
      </c>
      <c r="D178" s="196" t="s">
        <v>891</v>
      </c>
      <c r="E178" s="196" t="s">
        <v>1007</v>
      </c>
      <c r="F178" s="23">
        <v>30040.49</v>
      </c>
      <c r="G178" s="28"/>
      <c r="H178" s="28"/>
      <c r="I178" s="28"/>
      <c r="J178" s="14">
        <v>1992</v>
      </c>
      <c r="K178" s="15" t="s">
        <v>34</v>
      </c>
      <c r="L178" s="129" t="s">
        <v>1008</v>
      </c>
      <c r="M178" s="17" t="s">
        <v>21</v>
      </c>
      <c r="N178" s="26">
        <v>45775</v>
      </c>
      <c r="O178" s="53"/>
    </row>
    <row r="179" spans="2:15" ht="14.45" hidden="1" customHeight="1" x14ac:dyDescent="0.25">
      <c r="B179" s="59">
        <v>45750</v>
      </c>
      <c r="C179" s="8">
        <v>154</v>
      </c>
      <c r="D179" s="9" t="s">
        <v>321</v>
      </c>
      <c r="E179" s="196" t="s">
        <v>1009</v>
      </c>
      <c r="F179" s="23">
        <v>2211.89</v>
      </c>
      <c r="G179" s="28"/>
      <c r="H179" s="28"/>
      <c r="I179" s="28"/>
      <c r="J179" s="14" t="s">
        <v>1010</v>
      </c>
      <c r="K179" s="15" t="s">
        <v>34</v>
      </c>
      <c r="L179" s="129"/>
      <c r="M179" s="17">
        <v>45757</v>
      </c>
      <c r="N179" s="26" t="s">
        <v>35</v>
      </c>
      <c r="O179" s="53"/>
    </row>
    <row r="180" spans="2:15" ht="14.45" hidden="1" customHeight="1" x14ac:dyDescent="0.25">
      <c r="B180" s="59">
        <v>45750</v>
      </c>
      <c r="C180" s="8">
        <v>155</v>
      </c>
      <c r="D180" s="9" t="s">
        <v>1011</v>
      </c>
      <c r="E180" s="196" t="s">
        <v>1012</v>
      </c>
      <c r="F180" s="23">
        <v>16749.240000000002</v>
      </c>
      <c r="G180" s="28"/>
      <c r="H180" s="28"/>
      <c r="I180" s="28" t="s">
        <v>1013</v>
      </c>
      <c r="J180" s="14">
        <v>7153</v>
      </c>
      <c r="K180" s="15" t="s">
        <v>34</v>
      </c>
      <c r="L180" s="129" t="s">
        <v>1014</v>
      </c>
      <c r="M180" s="17">
        <v>45757</v>
      </c>
      <c r="N180" s="26">
        <v>45764</v>
      </c>
      <c r="O180" s="53"/>
    </row>
    <row r="181" spans="2:15" ht="14.45" hidden="1" customHeight="1" x14ac:dyDescent="0.25">
      <c r="B181" s="59">
        <v>45750</v>
      </c>
      <c r="C181" s="8">
        <v>156</v>
      </c>
      <c r="D181" s="196" t="s">
        <v>1015</v>
      </c>
      <c r="E181" s="196" t="s">
        <v>1016</v>
      </c>
      <c r="F181" s="23">
        <v>2504.44</v>
      </c>
      <c r="G181" s="28"/>
      <c r="H181" s="28">
        <v>11041</v>
      </c>
      <c r="I181" s="28" t="s">
        <v>1017</v>
      </c>
      <c r="J181" s="129" t="s">
        <v>1018</v>
      </c>
      <c r="K181" s="15" t="s">
        <v>34</v>
      </c>
      <c r="L181" s="129"/>
      <c r="M181" s="17">
        <v>45757</v>
      </c>
      <c r="N181" s="26" t="s">
        <v>35</v>
      </c>
      <c r="O181" s="53"/>
    </row>
    <row r="182" spans="2:15" ht="14.45" hidden="1" customHeight="1" x14ac:dyDescent="0.25">
      <c r="B182" s="59">
        <v>45751</v>
      </c>
      <c r="C182" s="8">
        <v>161</v>
      </c>
      <c r="D182" s="196" t="s">
        <v>1019</v>
      </c>
      <c r="E182" s="196" t="s">
        <v>1020</v>
      </c>
      <c r="F182" s="23"/>
      <c r="G182" s="28">
        <v>609</v>
      </c>
      <c r="H182" s="28">
        <v>10555</v>
      </c>
      <c r="I182" s="28" t="s">
        <v>1021</v>
      </c>
      <c r="J182" s="14"/>
      <c r="K182" s="15" t="s">
        <v>19</v>
      </c>
      <c r="L182" s="129" t="s">
        <v>1022</v>
      </c>
      <c r="M182" s="17">
        <v>45754</v>
      </c>
      <c r="N182" s="26" t="s">
        <v>35</v>
      </c>
      <c r="O182" s="53"/>
    </row>
    <row r="183" spans="2:15" ht="14.45" hidden="1" customHeight="1" x14ac:dyDescent="0.25">
      <c r="B183" s="59">
        <v>45751</v>
      </c>
      <c r="C183" s="8">
        <v>158</v>
      </c>
      <c r="D183" s="9" t="s">
        <v>893</v>
      </c>
      <c r="E183" s="196" t="s">
        <v>1023</v>
      </c>
      <c r="F183" s="23">
        <v>5396.67</v>
      </c>
      <c r="G183" s="28"/>
      <c r="H183" s="28"/>
      <c r="I183" s="28"/>
      <c r="J183" s="14">
        <v>2541</v>
      </c>
      <c r="K183" s="15" t="s">
        <v>19</v>
      </c>
      <c r="L183" s="129" t="s">
        <v>1024</v>
      </c>
      <c r="M183" s="17" t="s">
        <v>21</v>
      </c>
      <c r="N183" s="26">
        <v>45777</v>
      </c>
      <c r="O183" s="53"/>
    </row>
    <row r="184" spans="2:15" ht="14.45" hidden="1" customHeight="1" x14ac:dyDescent="0.25">
      <c r="B184" s="59">
        <v>45751</v>
      </c>
      <c r="C184" s="8">
        <v>162</v>
      </c>
      <c r="D184" s="9" t="s">
        <v>748</v>
      </c>
      <c r="E184" s="196" t="s">
        <v>1025</v>
      </c>
      <c r="F184" s="23">
        <v>3480</v>
      </c>
      <c r="G184" s="28"/>
      <c r="H184" s="28"/>
      <c r="J184" s="14" t="s">
        <v>1026</v>
      </c>
      <c r="K184" s="15" t="s">
        <v>34</v>
      </c>
      <c r="L184" s="14"/>
      <c r="M184" s="17">
        <v>45754</v>
      </c>
      <c r="N184" s="26" t="s">
        <v>35</v>
      </c>
      <c r="O184" s="53"/>
    </row>
    <row r="185" spans="2:15" ht="14.45" hidden="1" customHeight="1" x14ac:dyDescent="0.25">
      <c r="B185" s="59">
        <v>45751</v>
      </c>
      <c r="C185" s="8">
        <v>163</v>
      </c>
      <c r="D185" s="196" t="s">
        <v>1027</v>
      </c>
      <c r="E185" s="196" t="s">
        <v>1028</v>
      </c>
      <c r="F185" s="23">
        <v>5684</v>
      </c>
      <c r="G185" s="28"/>
      <c r="H185" s="128" t="s">
        <v>1029</v>
      </c>
      <c r="I185" s="1" t="s">
        <v>1030</v>
      </c>
      <c r="J185" s="14"/>
      <c r="K185" s="15" t="s">
        <v>34</v>
      </c>
      <c r="L185" s="14"/>
      <c r="M185" s="17">
        <v>45754</v>
      </c>
      <c r="N185" s="26">
        <v>45754</v>
      </c>
      <c r="O185" s="53"/>
    </row>
    <row r="186" spans="2:15" ht="14.45" hidden="1" customHeight="1" x14ac:dyDescent="0.25">
      <c r="B186" s="59">
        <v>45751</v>
      </c>
      <c r="C186" s="8">
        <v>157</v>
      </c>
      <c r="D186" s="9" t="s">
        <v>301</v>
      </c>
      <c r="E186" s="196" t="s">
        <v>1031</v>
      </c>
      <c r="F186" s="23">
        <v>20163.12</v>
      </c>
      <c r="G186" s="28"/>
      <c r="H186" s="28"/>
      <c r="I186" s="28"/>
      <c r="J186" s="14">
        <v>3345</v>
      </c>
      <c r="K186" s="15" t="s">
        <v>19</v>
      </c>
      <c r="L186" s="129" t="s">
        <v>1032</v>
      </c>
      <c r="M186" s="17">
        <v>45757</v>
      </c>
      <c r="N186" s="26" t="s">
        <v>35</v>
      </c>
      <c r="O186" s="53"/>
    </row>
    <row r="187" spans="2:15" ht="14.45" hidden="1" customHeight="1" x14ac:dyDescent="0.25">
      <c r="B187" s="59">
        <v>45751</v>
      </c>
      <c r="C187" s="8">
        <v>159</v>
      </c>
      <c r="D187" s="9" t="s">
        <v>1033</v>
      </c>
      <c r="E187" s="196" t="s">
        <v>1034</v>
      </c>
      <c r="F187" s="23">
        <v>120246.39</v>
      </c>
      <c r="G187" s="28"/>
      <c r="H187" s="28" t="s">
        <v>1035</v>
      </c>
      <c r="I187" s="28" t="s">
        <v>1036</v>
      </c>
      <c r="J187" s="14"/>
      <c r="K187" s="15" t="s">
        <v>19</v>
      </c>
      <c r="L187" s="129" t="s">
        <v>1037</v>
      </c>
      <c r="M187" s="17">
        <v>45763</v>
      </c>
      <c r="N187" s="26" t="s">
        <v>35</v>
      </c>
      <c r="O187" s="53"/>
    </row>
    <row r="188" spans="2:15" ht="14.45" hidden="1" customHeight="1" x14ac:dyDescent="0.25">
      <c r="B188" s="59">
        <v>45751</v>
      </c>
      <c r="C188" s="8">
        <v>160</v>
      </c>
      <c r="D188" s="9" t="s">
        <v>1033</v>
      </c>
      <c r="E188" s="196" t="s">
        <v>1038</v>
      </c>
      <c r="F188" s="23">
        <v>310487.8</v>
      </c>
      <c r="G188" s="28"/>
      <c r="H188" s="28" t="s">
        <v>1039</v>
      </c>
      <c r="I188" s="28" t="s">
        <v>1036</v>
      </c>
      <c r="J188" s="14"/>
      <c r="K188" s="15" t="s">
        <v>19</v>
      </c>
      <c r="L188" s="129" t="s">
        <v>1040</v>
      </c>
      <c r="M188" s="17">
        <v>45763</v>
      </c>
      <c r="N188" s="26" t="s">
        <v>35</v>
      </c>
      <c r="O188" s="53"/>
    </row>
    <row r="189" spans="2:15" ht="14.45" hidden="1" customHeight="1" x14ac:dyDescent="0.25">
      <c r="B189" s="59">
        <v>45754</v>
      </c>
      <c r="C189" s="8">
        <v>164</v>
      </c>
      <c r="D189" s="9" t="s">
        <v>121</v>
      </c>
      <c r="E189" s="9" t="s">
        <v>1041</v>
      </c>
      <c r="F189" s="23">
        <v>6525</v>
      </c>
      <c r="G189" s="28"/>
      <c r="H189" s="28">
        <v>1192</v>
      </c>
      <c r="I189" s="28" t="s">
        <v>1042</v>
      </c>
      <c r="J189" s="14"/>
      <c r="K189" s="15" t="s">
        <v>34</v>
      </c>
      <c r="L189" s="14"/>
      <c r="M189" s="17">
        <v>45754</v>
      </c>
      <c r="N189" s="26" t="s">
        <v>35</v>
      </c>
      <c r="O189" s="53"/>
    </row>
    <row r="190" spans="2:15" ht="14.45" hidden="1" customHeight="1" x14ac:dyDescent="0.25">
      <c r="B190" s="59">
        <v>45754</v>
      </c>
      <c r="C190" s="8">
        <v>165</v>
      </c>
      <c r="D190" s="9" t="s">
        <v>740</v>
      </c>
      <c r="E190" s="9" t="s">
        <v>1043</v>
      </c>
      <c r="F190" s="23">
        <v>6371.23</v>
      </c>
      <c r="G190" s="28"/>
      <c r="H190" s="128"/>
      <c r="I190" s="128" t="s">
        <v>1044</v>
      </c>
      <c r="J190" s="128">
        <v>3165008326</v>
      </c>
      <c r="K190" s="15" t="s">
        <v>34</v>
      </c>
      <c r="L190" s="14"/>
      <c r="M190" s="17">
        <v>45757</v>
      </c>
      <c r="N190" s="26" t="s">
        <v>35</v>
      </c>
      <c r="O190" s="53"/>
    </row>
    <row r="191" spans="2:15" ht="14.45" hidden="1" customHeight="1" x14ac:dyDescent="0.25">
      <c r="B191" s="59">
        <v>45754</v>
      </c>
      <c r="C191" s="8">
        <v>166</v>
      </c>
      <c r="D191" s="9" t="s">
        <v>171</v>
      </c>
      <c r="E191" s="196" t="s">
        <v>1045</v>
      </c>
      <c r="F191" s="23">
        <v>208800</v>
      </c>
      <c r="G191" s="28"/>
      <c r="H191" s="28"/>
      <c r="I191" s="128" t="s">
        <v>1046</v>
      </c>
      <c r="J191" s="14">
        <v>3852</v>
      </c>
      <c r="K191" s="15" t="s">
        <v>19</v>
      </c>
      <c r="L191" s="14" t="s">
        <v>802</v>
      </c>
      <c r="M191" s="17" t="s">
        <v>21</v>
      </c>
      <c r="N191" s="26" t="s">
        <v>35</v>
      </c>
      <c r="O191" s="53"/>
    </row>
    <row r="192" spans="2:15" ht="14.45" hidden="1" customHeight="1" x14ac:dyDescent="0.25">
      <c r="B192" s="59">
        <v>45754</v>
      </c>
      <c r="C192" s="8">
        <v>167</v>
      </c>
      <c r="D192" s="9" t="s">
        <v>1047</v>
      </c>
      <c r="E192" s="196" t="s">
        <v>1048</v>
      </c>
      <c r="F192" s="23">
        <v>10729.99</v>
      </c>
      <c r="G192" s="28"/>
      <c r="H192" s="28"/>
      <c r="I192" s="28" t="s">
        <v>1049</v>
      </c>
      <c r="J192" s="14" t="s">
        <v>1050</v>
      </c>
      <c r="K192" s="15" t="s">
        <v>34</v>
      </c>
      <c r="L192" s="14"/>
      <c r="M192" s="17">
        <v>45757</v>
      </c>
      <c r="N192" s="26" t="s">
        <v>35</v>
      </c>
      <c r="O192" s="53"/>
    </row>
    <row r="193" spans="2:15" ht="14.45" hidden="1" customHeight="1" x14ac:dyDescent="0.25">
      <c r="B193" s="59">
        <v>45755</v>
      </c>
      <c r="C193" s="8">
        <v>168</v>
      </c>
      <c r="D193" s="9" t="s">
        <v>893</v>
      </c>
      <c r="E193" s="196" t="s">
        <v>1023</v>
      </c>
      <c r="F193" s="23">
        <v>6391.96</v>
      </c>
      <c r="G193" s="28"/>
      <c r="H193" s="28"/>
      <c r="I193" s="28"/>
      <c r="J193" s="14">
        <v>2523</v>
      </c>
      <c r="K193" s="15" t="s">
        <v>19</v>
      </c>
      <c r="L193" s="14" t="s">
        <v>1024</v>
      </c>
      <c r="M193" s="17">
        <v>45757</v>
      </c>
      <c r="N193" s="26" t="s">
        <v>35</v>
      </c>
      <c r="O193" s="53"/>
    </row>
    <row r="194" spans="2:15" ht="14.45" hidden="1" customHeight="1" x14ac:dyDescent="0.25">
      <c r="B194" s="59">
        <v>45756</v>
      </c>
      <c r="C194" s="8">
        <v>169</v>
      </c>
      <c r="D194" s="9" t="s">
        <v>740</v>
      </c>
      <c r="E194" s="196" t="s">
        <v>1051</v>
      </c>
      <c r="F194" s="23">
        <v>4990</v>
      </c>
      <c r="G194" s="28"/>
      <c r="H194" s="28"/>
      <c r="I194" s="28" t="s">
        <v>1052</v>
      </c>
      <c r="J194" s="14">
        <v>3065044272</v>
      </c>
      <c r="K194" s="15" t="s">
        <v>34</v>
      </c>
      <c r="L194" s="14"/>
      <c r="M194" s="17">
        <v>45757</v>
      </c>
      <c r="N194" s="26">
        <v>45784</v>
      </c>
      <c r="O194" s="53"/>
    </row>
    <row r="195" spans="2:15" ht="14.45" hidden="1" customHeight="1" x14ac:dyDescent="0.25">
      <c r="B195" s="59">
        <v>45756</v>
      </c>
      <c r="C195" s="8">
        <v>170</v>
      </c>
      <c r="D195" s="9" t="s">
        <v>1053</v>
      </c>
      <c r="E195" s="196" t="s">
        <v>1054</v>
      </c>
      <c r="F195" s="23">
        <v>8835.75</v>
      </c>
      <c r="G195" s="28"/>
      <c r="H195" s="28">
        <v>462</v>
      </c>
      <c r="I195" s="28" t="s">
        <v>1055</v>
      </c>
      <c r="J195" s="14"/>
      <c r="K195" s="15" t="s">
        <v>34</v>
      </c>
      <c r="L195" s="14"/>
      <c r="M195" s="17">
        <v>45757</v>
      </c>
      <c r="N195" s="139" t="s">
        <v>1056</v>
      </c>
      <c r="O195" s="53"/>
    </row>
    <row r="196" spans="2:15" ht="14.45" hidden="1" customHeight="1" x14ac:dyDescent="0.25">
      <c r="B196" s="59">
        <v>45756</v>
      </c>
      <c r="C196" s="8">
        <v>171</v>
      </c>
      <c r="D196" s="9" t="s">
        <v>404</v>
      </c>
      <c r="E196" s="196" t="s">
        <v>1057</v>
      </c>
      <c r="F196" s="23">
        <v>6820</v>
      </c>
      <c r="G196" s="28"/>
      <c r="H196" s="28"/>
      <c r="I196" s="28"/>
      <c r="J196" s="14"/>
      <c r="K196" s="15"/>
      <c r="L196" s="14"/>
      <c r="M196" s="17">
        <v>45757</v>
      </c>
      <c r="N196" s="26"/>
      <c r="O196" s="53"/>
    </row>
    <row r="197" spans="2:15" ht="14.45" hidden="1" customHeight="1" x14ac:dyDescent="0.25">
      <c r="B197" s="59">
        <v>45756</v>
      </c>
      <c r="C197" s="8">
        <v>172</v>
      </c>
      <c r="D197" s="9" t="s">
        <v>409</v>
      </c>
      <c r="E197" s="196" t="s">
        <v>945</v>
      </c>
      <c r="F197" s="23">
        <v>3410</v>
      </c>
      <c r="G197" s="28"/>
      <c r="H197" s="28"/>
      <c r="I197" s="28"/>
      <c r="J197" s="14"/>
      <c r="K197" s="15"/>
      <c r="L197" s="14"/>
      <c r="M197" s="17">
        <v>45757</v>
      </c>
      <c r="N197" s="26"/>
      <c r="O197" s="53"/>
    </row>
    <row r="198" spans="2:15" ht="14.45" hidden="1" customHeight="1" x14ac:dyDescent="0.25">
      <c r="B198" s="59">
        <v>45756</v>
      </c>
      <c r="C198" s="8">
        <v>173</v>
      </c>
      <c r="D198" s="9" t="s">
        <v>87</v>
      </c>
      <c r="E198" s="196" t="s">
        <v>1058</v>
      </c>
      <c r="F198" s="23">
        <v>1100</v>
      </c>
      <c r="G198" s="28"/>
      <c r="H198" s="28"/>
      <c r="I198" s="28"/>
      <c r="J198" s="14"/>
      <c r="K198" s="15"/>
      <c r="L198" s="14"/>
      <c r="M198" s="17">
        <v>45757</v>
      </c>
      <c r="N198" s="26"/>
      <c r="O198" s="53"/>
    </row>
    <row r="199" spans="2:15" ht="14.45" hidden="1" customHeight="1" x14ac:dyDescent="0.25">
      <c r="B199" s="59">
        <v>45756</v>
      </c>
      <c r="C199" s="8">
        <v>174</v>
      </c>
      <c r="D199" s="9" t="s">
        <v>221</v>
      </c>
      <c r="E199" s="196" t="s">
        <v>1059</v>
      </c>
      <c r="F199" s="23">
        <v>80917.7</v>
      </c>
      <c r="G199" s="28"/>
      <c r="H199" s="28"/>
      <c r="I199" s="28"/>
      <c r="J199" s="14"/>
      <c r="K199" s="15" t="s">
        <v>34</v>
      </c>
      <c r="L199" s="14"/>
      <c r="M199" s="17">
        <v>45763</v>
      </c>
      <c r="N199" s="26" t="s">
        <v>40</v>
      </c>
      <c r="O199" s="53"/>
    </row>
    <row r="200" spans="2:15" ht="14.45" hidden="1" customHeight="1" x14ac:dyDescent="0.25">
      <c r="B200" s="59">
        <v>45757</v>
      </c>
      <c r="C200" s="8">
        <v>175</v>
      </c>
      <c r="D200" s="196" t="s">
        <v>224</v>
      </c>
      <c r="E200" s="196" t="s">
        <v>1060</v>
      </c>
      <c r="F200" s="23">
        <v>430360</v>
      </c>
      <c r="G200" s="28"/>
      <c r="H200" s="28"/>
      <c r="I200" s="28"/>
      <c r="J200" s="129" t="s">
        <v>592</v>
      </c>
      <c r="K200" s="15" t="s">
        <v>19</v>
      </c>
      <c r="L200" s="129" t="s">
        <v>1061</v>
      </c>
      <c r="M200" s="17">
        <v>45757</v>
      </c>
      <c r="N200" s="26" t="s">
        <v>40</v>
      </c>
      <c r="O200" s="53"/>
    </row>
    <row r="201" spans="2:15" ht="14.45" hidden="1" customHeight="1" x14ac:dyDescent="0.25">
      <c r="B201" s="59">
        <v>45757</v>
      </c>
      <c r="C201" s="8">
        <v>176</v>
      </c>
      <c r="D201" s="9" t="s">
        <v>228</v>
      </c>
      <c r="E201" s="196" t="s">
        <v>1062</v>
      </c>
      <c r="F201" s="23">
        <v>73252.17</v>
      </c>
      <c r="G201" s="28"/>
      <c r="H201" s="28"/>
      <c r="I201" s="28" t="s">
        <v>1063</v>
      </c>
      <c r="J201" s="129"/>
      <c r="K201" s="15" t="s">
        <v>34</v>
      </c>
      <c r="L201" s="14" t="s">
        <v>976</v>
      </c>
      <c r="M201" s="17">
        <v>45757</v>
      </c>
      <c r="N201" s="26" t="s">
        <v>40</v>
      </c>
      <c r="O201" s="53"/>
    </row>
    <row r="202" spans="2:15" ht="14.45" hidden="1" customHeight="1" x14ac:dyDescent="0.25">
      <c r="B202" s="59">
        <v>45757</v>
      </c>
      <c r="C202" s="8">
        <v>177</v>
      </c>
      <c r="D202" s="9" t="s">
        <v>1064</v>
      </c>
      <c r="E202" s="196" t="s">
        <v>1065</v>
      </c>
      <c r="F202" s="23">
        <v>208800</v>
      </c>
      <c r="G202" s="28"/>
      <c r="H202" s="28"/>
      <c r="I202" s="28" t="s">
        <v>1066</v>
      </c>
      <c r="J202" s="129" t="s">
        <v>1067</v>
      </c>
      <c r="K202" s="15" t="s">
        <v>19</v>
      </c>
      <c r="L202" s="14" t="s">
        <v>802</v>
      </c>
      <c r="M202" s="17" t="s">
        <v>21</v>
      </c>
      <c r="N202" s="26">
        <v>45801</v>
      </c>
      <c r="O202" s="53"/>
    </row>
    <row r="203" spans="2:15" ht="14.45" hidden="1" customHeight="1" x14ac:dyDescent="0.25">
      <c r="B203" s="59">
        <v>45758</v>
      </c>
      <c r="C203" s="8">
        <v>178</v>
      </c>
      <c r="D203" s="9" t="s">
        <v>348</v>
      </c>
      <c r="E203" s="196" t="s">
        <v>1068</v>
      </c>
      <c r="F203" s="23">
        <v>93608.52</v>
      </c>
      <c r="G203" s="28"/>
      <c r="H203" s="128" t="s">
        <v>1069</v>
      </c>
      <c r="I203" s="28" t="s">
        <v>1070</v>
      </c>
      <c r="J203" s="150" t="s">
        <v>979</v>
      </c>
      <c r="K203" s="15" t="s">
        <v>34</v>
      </c>
      <c r="L203" s="14"/>
      <c r="M203" s="112">
        <v>45758</v>
      </c>
      <c r="N203" s="26" t="s">
        <v>40</v>
      </c>
      <c r="O203" s="53"/>
    </row>
    <row r="204" spans="2:15" ht="14.45" hidden="1" customHeight="1" x14ac:dyDescent="0.25">
      <c r="B204" s="59">
        <v>45758</v>
      </c>
      <c r="C204" s="8">
        <v>179</v>
      </c>
      <c r="D204" s="9" t="s">
        <v>1071</v>
      </c>
      <c r="E204" s="196" t="s">
        <v>1072</v>
      </c>
      <c r="F204" s="23">
        <v>5595.98</v>
      </c>
      <c r="G204" s="28"/>
      <c r="H204" s="28"/>
      <c r="I204" s="28" t="s">
        <v>1073</v>
      </c>
      <c r="J204" s="129" t="s">
        <v>1074</v>
      </c>
      <c r="K204" s="15" t="s">
        <v>19</v>
      </c>
      <c r="L204" s="14" t="s">
        <v>802</v>
      </c>
      <c r="M204" s="17" t="s">
        <v>21</v>
      </c>
      <c r="N204" s="26">
        <v>45801</v>
      </c>
      <c r="O204" s="53"/>
    </row>
    <row r="205" spans="2:15" ht="14.45" hidden="1" customHeight="1" x14ac:dyDescent="0.25">
      <c r="B205" s="59">
        <v>45758</v>
      </c>
      <c r="C205" s="8">
        <v>180</v>
      </c>
      <c r="D205" s="196" t="s">
        <v>1075</v>
      </c>
      <c r="E205" s="196" t="s">
        <v>1076</v>
      </c>
      <c r="F205" s="23">
        <v>34800</v>
      </c>
      <c r="G205" s="28"/>
      <c r="H205" s="28"/>
      <c r="I205" s="28"/>
      <c r="J205" s="129" t="s">
        <v>802</v>
      </c>
      <c r="K205" s="15" t="s">
        <v>34</v>
      </c>
      <c r="L205" s="14"/>
      <c r="M205" s="17" t="s">
        <v>21</v>
      </c>
      <c r="N205" s="26" t="s">
        <v>40</v>
      </c>
      <c r="O205" s="53"/>
    </row>
    <row r="206" spans="2:15" ht="14.45" hidden="1" customHeight="1" x14ac:dyDescent="0.25">
      <c r="B206" s="59">
        <v>45762</v>
      </c>
      <c r="C206" s="8">
        <v>181</v>
      </c>
      <c r="D206" s="9" t="s">
        <v>740</v>
      </c>
      <c r="E206" s="196" t="s">
        <v>1077</v>
      </c>
      <c r="F206" s="23">
        <v>2388.63</v>
      </c>
      <c r="G206" s="28"/>
      <c r="H206" s="28"/>
      <c r="I206" s="28" t="s">
        <v>1078</v>
      </c>
      <c r="J206" s="129">
        <v>44477</v>
      </c>
      <c r="K206" s="15" t="s">
        <v>19</v>
      </c>
      <c r="L206" s="14" t="s">
        <v>802</v>
      </c>
      <c r="M206" s="17" t="s">
        <v>21</v>
      </c>
      <c r="N206" s="26">
        <v>45788</v>
      </c>
      <c r="O206" s="53"/>
    </row>
    <row r="207" spans="2:15" ht="14.45" hidden="1" customHeight="1" x14ac:dyDescent="0.25">
      <c r="B207" s="59">
        <v>45762</v>
      </c>
      <c r="C207" s="8">
        <v>182</v>
      </c>
      <c r="D207" s="9" t="s">
        <v>1079</v>
      </c>
      <c r="E207" s="196" t="s">
        <v>1080</v>
      </c>
      <c r="F207" s="23">
        <v>5588.33</v>
      </c>
      <c r="G207" s="28"/>
      <c r="H207" s="28"/>
      <c r="I207" s="28" t="s">
        <v>1081</v>
      </c>
      <c r="J207" s="129" t="s">
        <v>1082</v>
      </c>
      <c r="K207" s="15" t="s">
        <v>34</v>
      </c>
      <c r="L207" s="14"/>
      <c r="M207" s="17">
        <v>45761</v>
      </c>
      <c r="N207" s="26" t="s">
        <v>40</v>
      </c>
      <c r="O207" s="53"/>
    </row>
    <row r="208" spans="2:15" ht="14.45" hidden="1" customHeight="1" x14ac:dyDescent="0.25">
      <c r="B208" s="59">
        <v>45762</v>
      </c>
      <c r="C208" s="8">
        <v>183</v>
      </c>
      <c r="D208" s="9" t="s">
        <v>1083</v>
      </c>
      <c r="E208" s="196" t="s">
        <v>1084</v>
      </c>
      <c r="F208" s="23">
        <v>107086.85</v>
      </c>
      <c r="G208" s="28"/>
      <c r="H208" s="28"/>
      <c r="I208" s="28" t="s">
        <v>1085</v>
      </c>
      <c r="J208" s="129" t="s">
        <v>802</v>
      </c>
      <c r="K208" s="15" t="s">
        <v>34</v>
      </c>
      <c r="L208" s="14"/>
      <c r="M208" s="17">
        <v>45763</v>
      </c>
      <c r="N208" s="140">
        <v>0.5</v>
      </c>
      <c r="O208" s="53"/>
    </row>
    <row r="209" spans="2:15" ht="14.45" hidden="1" customHeight="1" x14ac:dyDescent="0.25">
      <c r="B209" s="59">
        <v>45762</v>
      </c>
      <c r="C209" s="8">
        <v>184</v>
      </c>
      <c r="D209" s="9" t="s">
        <v>1086</v>
      </c>
      <c r="E209" s="196" t="s">
        <v>1087</v>
      </c>
      <c r="F209" s="114">
        <v>29018.7</v>
      </c>
      <c r="G209" s="28"/>
      <c r="H209" s="28"/>
      <c r="I209" s="28"/>
      <c r="J209" s="129" t="s">
        <v>1088</v>
      </c>
      <c r="K209" s="15" t="s">
        <v>19</v>
      </c>
      <c r="L209" s="14" t="s">
        <v>802</v>
      </c>
      <c r="M209" s="17" t="s">
        <v>21</v>
      </c>
      <c r="N209" s="26">
        <v>45775</v>
      </c>
      <c r="O209" s="53"/>
    </row>
    <row r="210" spans="2:15" ht="14.45" hidden="1" customHeight="1" x14ac:dyDescent="0.25">
      <c r="B210" s="59">
        <v>45762</v>
      </c>
      <c r="C210" s="8">
        <v>185</v>
      </c>
      <c r="D210" s="9" t="s">
        <v>914</v>
      </c>
      <c r="E210" s="196" t="s">
        <v>1089</v>
      </c>
      <c r="F210" s="23">
        <v>17165.5</v>
      </c>
      <c r="G210" s="28"/>
      <c r="H210" s="28"/>
      <c r="I210" s="28"/>
      <c r="J210" s="129" t="s">
        <v>1088</v>
      </c>
      <c r="K210" s="15" t="s">
        <v>19</v>
      </c>
      <c r="L210" s="14" t="s">
        <v>802</v>
      </c>
      <c r="M210" s="17" t="s">
        <v>21</v>
      </c>
      <c r="N210" s="26">
        <v>45792</v>
      </c>
      <c r="O210" s="53"/>
    </row>
    <row r="211" spans="2:15" ht="14.45" hidden="1" customHeight="1" x14ac:dyDescent="0.25">
      <c r="B211" s="59">
        <v>45764</v>
      </c>
      <c r="C211" s="8">
        <v>186</v>
      </c>
      <c r="D211" s="196" t="s">
        <v>224</v>
      </c>
      <c r="E211" s="196" t="s">
        <v>1090</v>
      </c>
      <c r="F211" s="23">
        <v>2101567.36</v>
      </c>
      <c r="G211" s="28"/>
      <c r="H211" s="28"/>
      <c r="I211" s="28"/>
      <c r="J211" s="141">
        <v>677</v>
      </c>
      <c r="K211" s="15" t="s">
        <v>19</v>
      </c>
      <c r="L211" s="129" t="s">
        <v>1091</v>
      </c>
      <c r="M211" s="17">
        <v>45768</v>
      </c>
      <c r="N211" s="26" t="s">
        <v>40</v>
      </c>
      <c r="O211" s="53"/>
    </row>
    <row r="212" spans="2:15" ht="14.45" hidden="1" customHeight="1" x14ac:dyDescent="0.25">
      <c r="B212" s="59">
        <v>45764</v>
      </c>
      <c r="C212" s="8">
        <v>187</v>
      </c>
      <c r="D212" s="196" t="s">
        <v>224</v>
      </c>
      <c r="E212" s="198" t="s">
        <v>1092</v>
      </c>
      <c r="F212" s="23">
        <v>751448</v>
      </c>
      <c r="G212" s="28"/>
      <c r="H212" s="28"/>
      <c r="I212" s="28"/>
      <c r="J212" s="141">
        <v>676</v>
      </c>
      <c r="K212" s="15" t="s">
        <v>19</v>
      </c>
      <c r="L212" s="129" t="s">
        <v>1093</v>
      </c>
      <c r="M212" s="17">
        <v>45768</v>
      </c>
      <c r="N212" s="26" t="s">
        <v>40</v>
      </c>
      <c r="O212" s="53"/>
    </row>
    <row r="213" spans="2:15" ht="14.45" customHeight="1" x14ac:dyDescent="0.25">
      <c r="B213" s="59">
        <v>45768</v>
      </c>
      <c r="C213" s="8">
        <v>188</v>
      </c>
      <c r="D213" s="9" t="s">
        <v>498</v>
      </c>
      <c r="E213" s="198"/>
      <c r="F213" s="23"/>
      <c r="G213" s="28"/>
      <c r="H213" s="28"/>
      <c r="I213" s="28"/>
      <c r="J213" s="129"/>
      <c r="K213" s="15" t="s">
        <v>19</v>
      </c>
      <c r="L213" s="14"/>
      <c r="M213" s="17">
        <v>45769</v>
      </c>
      <c r="N213" s="26" t="s">
        <v>40</v>
      </c>
      <c r="O213" s="53"/>
    </row>
    <row r="214" spans="2:15" ht="14.45" hidden="1" customHeight="1" x14ac:dyDescent="0.25">
      <c r="B214" s="59">
        <v>45769</v>
      </c>
      <c r="C214" s="8">
        <v>189</v>
      </c>
      <c r="D214" s="9" t="s">
        <v>474</v>
      </c>
      <c r="E214" s="196" t="s">
        <v>1094</v>
      </c>
      <c r="F214" s="23">
        <v>4870.5</v>
      </c>
      <c r="G214" s="28"/>
      <c r="H214" s="28"/>
      <c r="I214" s="28"/>
      <c r="J214" s="129">
        <v>2944</v>
      </c>
      <c r="K214" s="15" t="s">
        <v>19</v>
      </c>
      <c r="L214" s="14" t="s">
        <v>802</v>
      </c>
      <c r="M214" s="17" t="s">
        <v>21</v>
      </c>
      <c r="N214" s="26" t="s">
        <v>40</v>
      </c>
      <c r="O214" s="53"/>
    </row>
    <row r="215" spans="2:15" ht="14.45" hidden="1" customHeight="1" x14ac:dyDescent="0.25">
      <c r="B215" s="59">
        <v>45769</v>
      </c>
      <c r="C215" s="8">
        <v>191</v>
      </c>
      <c r="D215" s="9" t="s">
        <v>474</v>
      </c>
      <c r="E215" s="196" t="s">
        <v>1095</v>
      </c>
      <c r="F215" s="23">
        <v>7288.5</v>
      </c>
      <c r="G215" s="28"/>
      <c r="H215" s="28">
        <v>3047</v>
      </c>
      <c r="I215" s="28" t="s">
        <v>1096</v>
      </c>
      <c r="J215" s="129"/>
      <c r="K215" s="15" t="s">
        <v>34</v>
      </c>
      <c r="L215" s="14" t="s">
        <v>1097</v>
      </c>
      <c r="M215" s="17">
        <v>45766</v>
      </c>
      <c r="N215" s="26">
        <v>45799</v>
      </c>
      <c r="O215" s="53"/>
    </row>
    <row r="216" spans="2:15" ht="14.45" hidden="1" customHeight="1" x14ac:dyDescent="0.25">
      <c r="B216" s="59">
        <v>45769</v>
      </c>
      <c r="C216" s="8">
        <v>190</v>
      </c>
      <c r="D216" s="9" t="s">
        <v>1098</v>
      </c>
      <c r="E216" s="196" t="s">
        <v>1099</v>
      </c>
      <c r="F216" s="23"/>
      <c r="G216" s="143">
        <v>33408</v>
      </c>
      <c r="H216" s="128" t="s">
        <v>1100</v>
      </c>
      <c r="I216" s="28" t="s">
        <v>1101</v>
      </c>
      <c r="J216" s="129"/>
      <c r="K216" s="15" t="s">
        <v>34</v>
      </c>
      <c r="L216" s="14" t="s">
        <v>1102</v>
      </c>
      <c r="M216" s="17">
        <v>45770</v>
      </c>
      <c r="N216" s="26" t="s">
        <v>40</v>
      </c>
      <c r="O216" s="53"/>
    </row>
    <row r="217" spans="2:15" ht="14.45" hidden="1" customHeight="1" x14ac:dyDescent="0.25">
      <c r="B217" s="59">
        <v>45769</v>
      </c>
      <c r="C217" s="8">
        <v>192</v>
      </c>
      <c r="D217" s="9" t="s">
        <v>740</v>
      </c>
      <c r="E217" s="196" t="s">
        <v>1103</v>
      </c>
      <c r="F217" s="23">
        <v>5990</v>
      </c>
      <c r="G217" s="28"/>
      <c r="H217" s="144">
        <v>3065044691</v>
      </c>
      <c r="I217" s="28" t="s">
        <v>1104</v>
      </c>
      <c r="J217" s="129"/>
      <c r="K217" s="15" t="s">
        <v>34</v>
      </c>
      <c r="L217" s="14" t="s">
        <v>802</v>
      </c>
      <c r="M217" s="17" t="s">
        <v>21</v>
      </c>
      <c r="N217" s="26">
        <v>45799</v>
      </c>
      <c r="O217" s="53"/>
    </row>
    <row r="218" spans="2:15" ht="14.45" hidden="1" customHeight="1" x14ac:dyDescent="0.25">
      <c r="B218" s="59">
        <v>45769</v>
      </c>
      <c r="C218" s="8">
        <v>193</v>
      </c>
      <c r="D218" s="9" t="s">
        <v>538</v>
      </c>
      <c r="E218" s="9" t="s">
        <v>1105</v>
      </c>
      <c r="F218" s="23">
        <v>15189.87</v>
      </c>
      <c r="G218" s="28"/>
      <c r="H218" s="28"/>
      <c r="I218" s="28"/>
      <c r="J218" s="14" t="s">
        <v>183</v>
      </c>
      <c r="K218" s="15" t="s">
        <v>34</v>
      </c>
      <c r="L218" s="14" t="s">
        <v>1003</v>
      </c>
      <c r="M218" s="17" t="s">
        <v>21</v>
      </c>
      <c r="N218" s="26" t="s">
        <v>35</v>
      </c>
      <c r="O218" s="53"/>
    </row>
    <row r="219" spans="2:15" ht="14.45" customHeight="1" x14ac:dyDescent="0.25">
      <c r="B219" s="59">
        <v>45769</v>
      </c>
      <c r="C219" s="8">
        <v>194</v>
      </c>
      <c r="D219" s="196" t="s">
        <v>498</v>
      </c>
      <c r="E219" s="196" t="s">
        <v>1106</v>
      </c>
      <c r="F219" s="23">
        <v>1543</v>
      </c>
      <c r="G219" s="28"/>
      <c r="H219" s="28"/>
      <c r="I219" s="28"/>
      <c r="J219" s="14" t="s">
        <v>592</v>
      </c>
      <c r="K219" s="15" t="s">
        <v>19</v>
      </c>
      <c r="L219" s="14" t="s">
        <v>992</v>
      </c>
      <c r="M219" s="17">
        <v>45771</v>
      </c>
      <c r="N219" s="26" t="s">
        <v>35</v>
      </c>
      <c r="O219" s="53"/>
    </row>
    <row r="220" spans="2:15" ht="14.45" hidden="1" customHeight="1" x14ac:dyDescent="0.25">
      <c r="B220" s="59">
        <v>45769</v>
      </c>
      <c r="C220" s="8">
        <v>195</v>
      </c>
      <c r="D220" s="196" t="s">
        <v>961</v>
      </c>
      <c r="E220" s="196" t="s">
        <v>1107</v>
      </c>
      <c r="F220" s="23"/>
      <c r="G220" s="143">
        <v>3414.74</v>
      </c>
      <c r="H220" s="28"/>
      <c r="I220" s="28"/>
      <c r="J220" s="28">
        <v>224171</v>
      </c>
      <c r="K220" s="15" t="s">
        <v>19</v>
      </c>
      <c r="L220" s="14" t="s">
        <v>1108</v>
      </c>
      <c r="M220" s="17">
        <v>45771</v>
      </c>
      <c r="N220" s="26" t="s">
        <v>35</v>
      </c>
      <c r="O220" s="53"/>
    </row>
    <row r="221" spans="2:15" ht="14.45" hidden="1" customHeight="1" x14ac:dyDescent="0.25">
      <c r="B221" s="59">
        <v>45769</v>
      </c>
      <c r="C221" s="8">
        <v>196</v>
      </c>
      <c r="D221" s="9" t="s">
        <v>87</v>
      </c>
      <c r="E221" s="196" t="s">
        <v>1109</v>
      </c>
      <c r="F221" s="23">
        <v>1644</v>
      </c>
      <c r="G221" s="28"/>
      <c r="H221" s="28"/>
      <c r="I221" s="28"/>
      <c r="J221" s="14" t="s">
        <v>592</v>
      </c>
      <c r="K221" s="15"/>
      <c r="L221" s="14"/>
      <c r="M221" s="17">
        <v>45771</v>
      </c>
      <c r="N221" s="26" t="s">
        <v>35</v>
      </c>
      <c r="O221" s="53"/>
    </row>
    <row r="222" spans="2:15" ht="14.45" hidden="1" customHeight="1" x14ac:dyDescent="0.25">
      <c r="B222" s="59">
        <v>45770</v>
      </c>
      <c r="C222" s="8">
        <v>197</v>
      </c>
      <c r="D222" s="196" t="s">
        <v>1110</v>
      </c>
      <c r="E222" s="199" t="s">
        <v>1111</v>
      </c>
      <c r="F222" s="23">
        <v>3248</v>
      </c>
      <c r="G222" s="28" t="s">
        <v>1112</v>
      </c>
      <c r="H222" s="28"/>
      <c r="I222" s="28" t="s">
        <v>1113</v>
      </c>
      <c r="J222" s="14"/>
      <c r="K222" s="15" t="s">
        <v>34</v>
      </c>
      <c r="L222" s="14"/>
      <c r="M222" s="17">
        <v>45770</v>
      </c>
      <c r="N222" s="26" t="s">
        <v>40</v>
      </c>
      <c r="O222" s="53"/>
    </row>
    <row r="223" spans="2:15" ht="14.45" hidden="1" customHeight="1" x14ac:dyDescent="0.25">
      <c r="B223" s="59">
        <v>45770</v>
      </c>
      <c r="C223" s="8">
        <v>198</v>
      </c>
      <c r="D223" s="196" t="s">
        <v>1114</v>
      </c>
      <c r="E223" s="199" t="s">
        <v>1115</v>
      </c>
      <c r="F223" s="23">
        <v>3016</v>
      </c>
      <c r="G223" s="28"/>
      <c r="H223" s="28"/>
      <c r="I223" s="28"/>
      <c r="J223" s="151" t="s">
        <v>1116</v>
      </c>
      <c r="K223" s="15" t="s">
        <v>34</v>
      </c>
      <c r="L223" s="14"/>
      <c r="M223" s="17">
        <v>45771</v>
      </c>
      <c r="N223" s="26" t="s">
        <v>40</v>
      </c>
      <c r="O223" s="53"/>
    </row>
    <row r="224" spans="2:15" ht="14.45" hidden="1" customHeight="1" x14ac:dyDescent="0.25">
      <c r="B224" s="59">
        <v>45771</v>
      </c>
      <c r="C224" s="8">
        <v>199</v>
      </c>
      <c r="D224" s="196" t="s">
        <v>121</v>
      </c>
      <c r="E224" s="196" t="s">
        <v>1117</v>
      </c>
      <c r="F224" s="23">
        <v>20085.98</v>
      </c>
      <c r="G224" s="28"/>
      <c r="H224" s="28"/>
      <c r="I224" s="28" t="s">
        <v>1118</v>
      </c>
      <c r="J224" s="14"/>
      <c r="K224" s="15" t="s">
        <v>34</v>
      </c>
      <c r="L224" s="14"/>
      <c r="M224" s="17">
        <v>45771</v>
      </c>
      <c r="N224" s="26" t="s">
        <v>40</v>
      </c>
      <c r="O224" s="53"/>
    </row>
    <row r="225" spans="2:17" ht="14.45" hidden="1" customHeight="1" x14ac:dyDescent="0.25">
      <c r="B225" s="59">
        <v>45771</v>
      </c>
      <c r="C225" s="8">
        <v>200</v>
      </c>
      <c r="D225" s="196" t="s">
        <v>1119</v>
      </c>
      <c r="E225" s="196" t="s">
        <v>1120</v>
      </c>
      <c r="F225" s="23">
        <v>2278.2399999999998</v>
      </c>
      <c r="G225" s="28"/>
      <c r="H225" s="28"/>
      <c r="I225" s="28" t="s">
        <v>1121</v>
      </c>
      <c r="J225" s="14"/>
      <c r="K225" s="15" t="s">
        <v>34</v>
      </c>
      <c r="L225" s="14"/>
      <c r="M225" s="17">
        <v>45771</v>
      </c>
      <c r="N225" s="26" t="s">
        <v>40</v>
      </c>
      <c r="O225" s="53"/>
    </row>
    <row r="226" spans="2:17" ht="14.45" hidden="1" customHeight="1" x14ac:dyDescent="0.25">
      <c r="B226" s="59">
        <v>45771</v>
      </c>
      <c r="C226" s="8">
        <v>201</v>
      </c>
      <c r="D226" s="199" t="s">
        <v>1027</v>
      </c>
      <c r="E226" s="196" t="s">
        <v>1122</v>
      </c>
      <c r="F226" s="23">
        <v>5684</v>
      </c>
      <c r="G226" s="28"/>
      <c r="H226" s="28"/>
      <c r="I226" s="28" t="s">
        <v>1123</v>
      </c>
      <c r="J226" s="14"/>
      <c r="K226" s="15" t="s">
        <v>34</v>
      </c>
      <c r="L226" s="14"/>
      <c r="M226" s="17" t="s">
        <v>21</v>
      </c>
      <c r="N226" s="26" t="s">
        <v>40</v>
      </c>
      <c r="O226" s="53"/>
    </row>
    <row r="227" spans="2:17" ht="14.45" hidden="1" customHeight="1" x14ac:dyDescent="0.25">
      <c r="B227" s="59">
        <v>45771</v>
      </c>
      <c r="C227" s="8">
        <v>202</v>
      </c>
      <c r="D227" s="196" t="s">
        <v>565</v>
      </c>
      <c r="E227" s="196" t="s">
        <v>1124</v>
      </c>
      <c r="F227" s="23">
        <v>28675</v>
      </c>
      <c r="G227" s="28"/>
      <c r="H227" s="28"/>
      <c r="I227" s="28"/>
      <c r="J227" s="14"/>
      <c r="K227" s="15" t="s">
        <v>34</v>
      </c>
      <c r="L227" s="14"/>
      <c r="M227" s="17">
        <v>45776</v>
      </c>
      <c r="N227" s="26" t="s">
        <v>40</v>
      </c>
      <c r="O227" s="53"/>
    </row>
    <row r="228" spans="2:17" ht="14.45" hidden="1" customHeight="1" x14ac:dyDescent="0.25">
      <c r="B228" s="59">
        <v>45771</v>
      </c>
      <c r="C228" s="8">
        <v>203</v>
      </c>
      <c r="D228" s="9" t="s">
        <v>1083</v>
      </c>
      <c r="E228" s="196" t="s">
        <v>1084</v>
      </c>
      <c r="F228" s="23">
        <v>53543.43</v>
      </c>
      <c r="G228" s="28"/>
      <c r="H228" s="28"/>
      <c r="I228" s="28" t="s">
        <v>1125</v>
      </c>
      <c r="J228" s="14"/>
      <c r="K228" s="15" t="s">
        <v>34</v>
      </c>
      <c r="L228" s="14"/>
      <c r="M228" s="17">
        <v>45776</v>
      </c>
      <c r="N228" s="26" t="s">
        <v>40</v>
      </c>
      <c r="O228" s="53"/>
    </row>
    <row r="229" spans="2:17" ht="14.45" hidden="1" customHeight="1" x14ac:dyDescent="0.25">
      <c r="B229" s="59">
        <v>45776</v>
      </c>
      <c r="C229" s="8">
        <v>204</v>
      </c>
      <c r="D229" s="196" t="s">
        <v>1126</v>
      </c>
      <c r="E229" s="196" t="s">
        <v>1127</v>
      </c>
      <c r="F229" s="23">
        <v>635454.9</v>
      </c>
      <c r="G229" s="28"/>
      <c r="H229" s="28"/>
      <c r="I229" s="28"/>
      <c r="J229" s="14"/>
      <c r="K229" s="15" t="s">
        <v>19</v>
      </c>
      <c r="L229" s="14"/>
      <c r="M229" s="17" t="s">
        <v>21</v>
      </c>
      <c r="N229" s="26" t="s">
        <v>40</v>
      </c>
      <c r="O229" s="53"/>
    </row>
    <row r="230" spans="2:17" ht="14.45" hidden="1" customHeight="1" x14ac:dyDescent="0.25">
      <c r="B230" s="59">
        <v>45776</v>
      </c>
      <c r="C230" s="8">
        <v>205</v>
      </c>
      <c r="D230" s="196" t="s">
        <v>259</v>
      </c>
      <c r="E230" s="196" t="s">
        <v>1128</v>
      </c>
      <c r="F230" s="23">
        <v>1972</v>
      </c>
      <c r="G230" s="28"/>
      <c r="H230" s="28"/>
      <c r="I230" s="28" t="s">
        <v>1129</v>
      </c>
      <c r="J230" s="14"/>
      <c r="K230" s="15" t="s">
        <v>34</v>
      </c>
      <c r="L230" s="14" t="s">
        <v>1130</v>
      </c>
      <c r="M230" s="17">
        <v>45779</v>
      </c>
      <c r="N230" s="26">
        <v>45787</v>
      </c>
      <c r="O230" s="53"/>
    </row>
    <row r="231" spans="2:17" ht="14.45" hidden="1" customHeight="1" x14ac:dyDescent="0.25">
      <c r="B231" s="59">
        <v>45776</v>
      </c>
      <c r="C231" s="8">
        <v>206</v>
      </c>
      <c r="D231" s="9" t="s">
        <v>950</v>
      </c>
      <c r="E231" s="9" t="s">
        <v>1131</v>
      </c>
      <c r="F231" s="23">
        <v>11716</v>
      </c>
      <c r="G231" s="28"/>
      <c r="H231" s="28"/>
      <c r="I231" s="28" t="s">
        <v>1132</v>
      </c>
      <c r="J231" s="14"/>
      <c r="K231" s="15" t="s">
        <v>34</v>
      </c>
      <c r="L231" s="14"/>
      <c r="M231" s="17">
        <v>45777</v>
      </c>
      <c r="N231" s="26" t="s">
        <v>40</v>
      </c>
      <c r="O231" s="53"/>
    </row>
    <row r="232" spans="2:17" hidden="1" x14ac:dyDescent="0.25">
      <c r="F232" s="132">
        <f>SUBTOTAL(9,F16:F231)</f>
        <v>1543</v>
      </c>
      <c r="G232" s="75"/>
      <c r="N232" s="45"/>
      <c r="O232" s="45"/>
    </row>
    <row r="233" spans="2:17" hidden="1" x14ac:dyDescent="0.25">
      <c r="E233" s="1" t="s">
        <v>519</v>
      </c>
      <c r="F233" s="100"/>
    </row>
    <row r="234" spans="2:17" s="2" customFormat="1" hidden="1" x14ac:dyDescent="0.25">
      <c r="B234" s="91"/>
      <c r="C234" s="1"/>
      <c r="D234" s="1"/>
      <c r="E234" s="142" t="s">
        <v>1133</v>
      </c>
      <c r="F234" s="102">
        <f>SUBTOTAL(9,F9:F80)</f>
        <v>0</v>
      </c>
      <c r="G234" s="80"/>
      <c r="H234" s="1"/>
      <c r="I234" s="1"/>
      <c r="L234" s="1"/>
      <c r="M234" s="81"/>
      <c r="O234" s="1"/>
      <c r="P234" s="1"/>
      <c r="Q234" s="1"/>
    </row>
    <row r="235" spans="2:17" s="2" customFormat="1" hidden="1" x14ac:dyDescent="0.25">
      <c r="B235" s="91"/>
      <c r="C235" s="1"/>
      <c r="D235" s="1"/>
      <c r="E235" s="1"/>
      <c r="F235" s="102">
        <f>F234/1.16</f>
        <v>0</v>
      </c>
      <c r="G235" s="80"/>
      <c r="H235" s="1"/>
      <c r="I235" s="1"/>
      <c r="L235" s="1"/>
      <c r="M235" s="3"/>
      <c r="O235" s="1"/>
      <c r="P235" s="1"/>
      <c r="Q235" s="1"/>
    </row>
    <row r="236" spans="2:17" s="2" customFormat="1" hidden="1" x14ac:dyDescent="0.25">
      <c r="B236" s="1"/>
      <c r="C236" s="1"/>
      <c r="D236" s="1"/>
      <c r="E236" s="1"/>
      <c r="F236" s="102">
        <f>F235*0.16</f>
        <v>0</v>
      </c>
      <c r="G236" s="80"/>
      <c r="H236" s="1"/>
      <c r="I236" s="1"/>
      <c r="L236" s="1"/>
      <c r="M236" s="3"/>
      <c r="O236" s="1"/>
      <c r="P236" s="1"/>
      <c r="Q236" s="1"/>
    </row>
    <row r="237" spans="2:17" hidden="1" x14ac:dyDescent="0.25">
      <c r="F237" s="102"/>
    </row>
    <row r="238" spans="2:17" x14ac:dyDescent="0.25">
      <c r="F238" s="102">
        <v>300000</v>
      </c>
    </row>
    <row r="239" spans="2:17" x14ac:dyDescent="0.25">
      <c r="F239" s="102">
        <v>23200</v>
      </c>
    </row>
    <row r="241" spans="1:17" x14ac:dyDescent="0.25">
      <c r="E241" s="1" t="s">
        <v>519</v>
      </c>
    </row>
    <row r="243" spans="1:17" s="3" customForma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/>
      <c r="N243" s="2"/>
      <c r="O243" s="1"/>
      <c r="P243" s="1"/>
      <c r="Q243" s="1"/>
    </row>
    <row r="1048575" spans="12:12" x14ac:dyDescent="0.25">
      <c r="L1048575" s="1" t="s">
        <v>972</v>
      </c>
    </row>
  </sheetData>
  <autoFilter ref="B8:O233" xr:uid="{2CC7390A-7A59-4B4D-A0C9-AAE22A803C18}">
    <filterColumn colId="2">
      <filters>
        <filter val="TELEFONOS DE MEXICO"/>
      </filters>
    </filterColumn>
    <filterColumn colId="11">
      <filters>
        <filter val="SI"/>
        <dateGroupItem year="2025" month="4" dateTimeGrouping="month"/>
      </filters>
    </filterColumn>
    <sortState xmlns:xlrd2="http://schemas.microsoft.com/office/spreadsheetml/2017/richdata2" ref="B9:O231">
      <sortCondition ref="B8:B233"/>
    </sortState>
  </autoFilter>
  <mergeCells count="2">
    <mergeCell ref="B3:O5"/>
    <mergeCell ref="B7:O7"/>
  </mergeCells>
  <conditionalFormatting sqref="F14">
    <cfRule type="duplicateValues" dxfId="199" priority="80"/>
  </conditionalFormatting>
  <conditionalFormatting sqref="F15">
    <cfRule type="duplicateValues" dxfId="198" priority="76"/>
  </conditionalFormatting>
  <conditionalFormatting sqref="F16">
    <cfRule type="duplicateValues" dxfId="197" priority="79"/>
  </conditionalFormatting>
  <conditionalFormatting sqref="F18">
    <cfRule type="duplicateValues" dxfId="196" priority="67"/>
  </conditionalFormatting>
  <conditionalFormatting sqref="F19">
    <cfRule type="duplicateValues" dxfId="195" priority="64"/>
  </conditionalFormatting>
  <conditionalFormatting sqref="F30:F31">
    <cfRule type="duplicateValues" dxfId="194" priority="62"/>
  </conditionalFormatting>
  <conditionalFormatting sqref="G49">
    <cfRule type="duplicateValues" dxfId="193" priority="49"/>
  </conditionalFormatting>
  <conditionalFormatting sqref="G67:G69">
    <cfRule type="duplicateValues" dxfId="192" priority="87"/>
  </conditionalFormatting>
  <conditionalFormatting sqref="H15">
    <cfRule type="duplicateValues" dxfId="191" priority="75"/>
    <cfRule type="duplicateValues" dxfId="190" priority="74"/>
  </conditionalFormatting>
  <conditionalFormatting sqref="H67:H69">
    <cfRule type="duplicateValues" dxfId="189" priority="91"/>
    <cfRule type="containsText" dxfId="188" priority="90" operator="containsText" text="PENDIENTE">
      <formula>NOT(ISERROR(SEARCH("PENDIENTE",H67)))</formula>
    </cfRule>
    <cfRule type="containsText" dxfId="187" priority="88" operator="containsText" text="PENDIENTE">
      <formula>NOT(ISERROR(SEARCH("PENDIENTE",H67)))</formula>
    </cfRule>
    <cfRule type="containsText" dxfId="186" priority="89" operator="containsText" text="PENDIENTE">
      <formula>NOT(ISERROR(SEARCH("PENDIENTE",H67)))</formula>
    </cfRule>
  </conditionalFormatting>
  <conditionalFormatting sqref="H10:I13">
    <cfRule type="duplicateValues" dxfId="185" priority="83"/>
  </conditionalFormatting>
  <conditionalFormatting sqref="H49:I49">
    <cfRule type="containsText" dxfId="184" priority="47" operator="containsText" text="PENDIENTE">
      <formula>NOT(ISERROR(SEARCH("PENDIENTE",H49)))</formula>
    </cfRule>
    <cfRule type="containsText" dxfId="183" priority="48" operator="containsText" text="PENDIENTE">
      <formula>NOT(ISERROR(SEARCH("PENDIENTE",H49)))</formula>
    </cfRule>
    <cfRule type="duplicateValues" dxfId="182" priority="50"/>
    <cfRule type="containsText" dxfId="181" priority="46" operator="containsText" text="PENDIENTE">
      <formula>NOT(ISERROR(SEARCH("PENDIENTE",H49)))</formula>
    </cfRule>
  </conditionalFormatting>
  <conditionalFormatting sqref="I10:I39">
    <cfRule type="duplicateValues" dxfId="180" priority="93"/>
  </conditionalFormatting>
  <conditionalFormatting sqref="I14">
    <cfRule type="duplicateValues" dxfId="179" priority="82"/>
    <cfRule type="duplicateValues" dxfId="178" priority="81"/>
  </conditionalFormatting>
  <conditionalFormatting sqref="I15">
    <cfRule type="containsText" dxfId="177" priority="73" operator="containsText" text="PENDIENTE">
      <formula>NOT(ISERROR(SEARCH("PENDIENTE",I15)))</formula>
    </cfRule>
    <cfRule type="containsText" dxfId="176" priority="72" operator="containsText" text="PENDIENTE">
      <formula>NOT(ISERROR(SEARCH("PENDIENTE",I15)))</formula>
    </cfRule>
    <cfRule type="containsText" dxfId="175" priority="71" operator="containsText" text="PENDIENTE">
      <formula>NOT(ISERROR(SEARCH("PENDIENTE",I15)))</formula>
    </cfRule>
  </conditionalFormatting>
  <conditionalFormatting sqref="I18">
    <cfRule type="duplicateValues" dxfId="174" priority="68"/>
    <cfRule type="duplicateValues" dxfId="173" priority="69"/>
  </conditionalFormatting>
  <conditionalFormatting sqref="I19">
    <cfRule type="duplicateValues" dxfId="172" priority="65"/>
    <cfRule type="duplicateValues" dxfId="171" priority="66"/>
  </conditionalFormatting>
  <conditionalFormatting sqref="I22:I29">
    <cfRule type="duplicateValues" dxfId="170" priority="85"/>
  </conditionalFormatting>
  <conditionalFormatting sqref="I30">
    <cfRule type="duplicateValues" dxfId="169" priority="95"/>
  </conditionalFormatting>
  <conditionalFormatting sqref="I30:I34">
    <cfRule type="duplicateValues" dxfId="168" priority="84"/>
  </conditionalFormatting>
  <conditionalFormatting sqref="I35:I39">
    <cfRule type="duplicateValues" dxfId="167" priority="61"/>
  </conditionalFormatting>
  <conditionalFormatting sqref="I40">
    <cfRule type="duplicateValues" dxfId="166" priority="57"/>
  </conditionalFormatting>
  <conditionalFormatting sqref="I41:I42">
    <cfRule type="duplicateValues" dxfId="165" priority="55"/>
  </conditionalFormatting>
  <conditionalFormatting sqref="I43">
    <cfRule type="duplicateValues" dxfId="164" priority="54"/>
  </conditionalFormatting>
  <conditionalFormatting sqref="I44:I45">
    <cfRule type="duplicateValues" dxfId="163" priority="78"/>
  </conditionalFormatting>
  <conditionalFormatting sqref="I46:I47">
    <cfRule type="duplicateValues" dxfId="162" priority="53"/>
  </conditionalFormatting>
  <conditionalFormatting sqref="I48">
    <cfRule type="duplicateValues" dxfId="161" priority="51"/>
  </conditionalFormatting>
  <conditionalFormatting sqref="I50">
    <cfRule type="duplicateValues" dxfId="160" priority="45"/>
  </conditionalFormatting>
  <conditionalFormatting sqref="I51">
    <cfRule type="duplicateValues" dxfId="159" priority="44"/>
  </conditionalFormatting>
  <conditionalFormatting sqref="I52:I57">
    <cfRule type="duplicateValues" dxfId="158" priority="86"/>
  </conditionalFormatting>
  <conditionalFormatting sqref="I58">
    <cfRule type="duplicateValues" dxfId="157" priority="43"/>
  </conditionalFormatting>
  <conditionalFormatting sqref="I59">
    <cfRule type="duplicateValues" dxfId="156" priority="42"/>
  </conditionalFormatting>
  <conditionalFormatting sqref="I60">
    <cfRule type="duplicateValues" dxfId="155" priority="41"/>
  </conditionalFormatting>
  <conditionalFormatting sqref="I61:I65">
    <cfRule type="duplicateValues" dxfId="154" priority="40"/>
  </conditionalFormatting>
  <conditionalFormatting sqref="I66">
    <cfRule type="duplicateValues" dxfId="153" priority="36"/>
  </conditionalFormatting>
  <conditionalFormatting sqref="I67:I69">
    <cfRule type="duplicateValues" dxfId="152" priority="92"/>
  </conditionalFormatting>
  <conditionalFormatting sqref="I70:I101 I105:I123">
    <cfRule type="containsText" dxfId="151" priority="31" operator="containsText" text="PENDIENTE">
      <formula>NOT(ISERROR(SEARCH("PENDIENTE",I70)))</formula>
    </cfRule>
    <cfRule type="containsText" dxfId="150" priority="30" operator="containsText" text="PENDIENTE">
      <formula>NOT(ISERROR(SEARCH("PENDIENTE",I70)))</formula>
    </cfRule>
    <cfRule type="containsText" dxfId="149" priority="29" operator="containsText" text="PENDIENTE">
      <formula>NOT(ISERROR(SEARCH("PENDIENTE",I70)))</formula>
    </cfRule>
  </conditionalFormatting>
  <conditionalFormatting sqref="I105:I123 I70:I101">
    <cfRule type="duplicateValues" dxfId="148" priority="2728"/>
  </conditionalFormatting>
  <conditionalFormatting sqref="I142">
    <cfRule type="duplicateValues" dxfId="147" priority="26"/>
  </conditionalFormatting>
  <conditionalFormatting sqref="I143">
    <cfRule type="duplicateValues" dxfId="146" priority="22"/>
    <cfRule type="containsText" dxfId="145" priority="21" operator="containsText" text="PENDIENTE">
      <formula>NOT(ISERROR(SEARCH("PENDIENTE",I143)))</formula>
    </cfRule>
    <cfRule type="containsText" dxfId="144" priority="20" operator="containsText" text="PENDIENTE">
      <formula>NOT(ISERROR(SEARCH("PENDIENTE",I143)))</formula>
    </cfRule>
    <cfRule type="containsText" dxfId="143" priority="19" operator="containsText" text="PENDIENTE">
      <formula>NOT(ISERROR(SEARCH("PENDIENTE",I143)))</formula>
    </cfRule>
  </conditionalFormatting>
  <conditionalFormatting sqref="I142:J142">
    <cfRule type="containsText" dxfId="142" priority="23" operator="containsText" text="PENDIENTE">
      <formula>NOT(ISERROR(SEARCH("PENDIENTE",I142)))</formula>
    </cfRule>
    <cfRule type="containsText" dxfId="141" priority="25" operator="containsText" text="PENDIENTE">
      <formula>NOT(ISERROR(SEARCH("PENDIENTE",I142)))</formula>
    </cfRule>
    <cfRule type="containsText" dxfId="140" priority="24" operator="containsText" text="PENDIENTE">
      <formula>NOT(ISERROR(SEARCH("PENDIENTE",I142)))</formula>
    </cfRule>
  </conditionalFormatting>
  <conditionalFormatting sqref="J9:J141 J143:J189 J191:J219 J221:J231 L9:L79 L146:L165 L82:L132 L134:L144 L167:L231">
    <cfRule type="containsText" dxfId="139" priority="60" operator="containsText" text="PENDIENTE">
      <formula>NOT(ISERROR(SEARCH("PENDIENTE",J9)))</formula>
    </cfRule>
  </conditionalFormatting>
  <conditionalFormatting sqref="J142">
    <cfRule type="duplicateValues" dxfId="138" priority="28"/>
    <cfRule type="duplicateValues" dxfId="137" priority="27"/>
  </conditionalFormatting>
  <conditionalFormatting sqref="J143:J167 J9:J141 J170:J189 J191:J219 J221:J231">
    <cfRule type="duplicateValues" dxfId="136" priority="94"/>
    <cfRule type="duplicateValues" dxfId="135" priority="97"/>
  </conditionalFormatting>
  <conditionalFormatting sqref="J143:J189 J9:J141 J191:J219 J221:J231">
    <cfRule type="containsText" dxfId="134" priority="58" operator="containsText" text="PENDIENTE">
      <formula>NOT(ISERROR(SEARCH("PENDIENTE",J9)))</formula>
    </cfRule>
    <cfRule type="containsText" dxfId="133" priority="59" operator="containsText" text="PENDIENTE">
      <formula>NOT(ISERROR(SEARCH("PENDIENTE",J9)))</formula>
    </cfRule>
  </conditionalFormatting>
  <conditionalFormatting sqref="J163">
    <cfRule type="duplicateValues" dxfId="132" priority="98"/>
    <cfRule type="duplicateValues" dxfId="131" priority="99"/>
  </conditionalFormatting>
  <conditionalFormatting sqref="J168:J169">
    <cfRule type="duplicateValues" dxfId="130" priority="13"/>
    <cfRule type="duplicateValues" dxfId="129" priority="14"/>
  </conditionalFormatting>
  <conditionalFormatting sqref="L9:L79 L82:L132 L134:L144 L146:L165 L167:L231">
    <cfRule type="containsText" dxfId="128" priority="77" operator="containsText" text="PENDIENTE">
      <formula>NOT(ISERROR(SEARCH("PENDIENTE",L9)))</formula>
    </cfRule>
  </conditionalFormatting>
  <conditionalFormatting sqref="L17">
    <cfRule type="containsText" dxfId="127" priority="70" operator="containsText" text="PENDIENTE">
      <formula>NOT(ISERROR(SEARCH("PENDIENTE",L17)))</formula>
    </cfRule>
  </conditionalFormatting>
  <conditionalFormatting sqref="L22">
    <cfRule type="containsText" dxfId="126" priority="63" operator="containsText" text="PENDIENTE">
      <formula>NOT(ISERROR(SEARCH("PENDIENTE",L22)))</formula>
    </cfRule>
  </conditionalFormatting>
  <conditionalFormatting sqref="L40">
    <cfRule type="containsText" dxfId="125" priority="56" operator="containsText" text="PENDIENTE">
      <formula>NOT(ISERROR(SEARCH("PENDIENTE",L40)))</formula>
    </cfRule>
  </conditionalFormatting>
  <conditionalFormatting sqref="L46">
    <cfRule type="containsText" dxfId="124" priority="52" operator="containsText" text="PENDIENTE">
      <formula>NOT(ISERROR(SEARCH("PENDIENTE",L46)))</formula>
    </cfRule>
  </conditionalFormatting>
  <conditionalFormatting sqref="L56">
    <cfRule type="containsText" dxfId="123" priority="1" operator="containsText" text="PENDIENTE">
      <formula>NOT(ISERROR(SEARCH("PENDIENTE",L56)))</formula>
    </cfRule>
  </conditionalFormatting>
  <conditionalFormatting sqref="L160">
    <cfRule type="duplicateValues" dxfId="122" priority="17"/>
    <cfRule type="containsText" dxfId="121" priority="16" operator="containsText" text="PENDIENTE">
      <formula>NOT(ISERROR(SEARCH("PENDIENTE",L160)))</formula>
    </cfRule>
    <cfRule type="containsText" dxfId="120" priority="15" operator="containsText" text="PENDIENTE">
      <formula>NOT(ISERROR(SEARCH("PENDIENTE",L160)))</formula>
    </cfRule>
    <cfRule type="duplicateValues" dxfId="119" priority="18"/>
  </conditionalFormatting>
  <conditionalFormatting sqref="M9:M165 L80:L81 L166:M166 M167:M231">
    <cfRule type="timePeriod" dxfId="118" priority="32" timePeriod="thisMonth">
      <formula>AND(MONTH(L9)=MONTH(TODAY()),YEAR(L9)=YEAR(TODAY()))</formula>
    </cfRule>
    <cfRule type="timePeriod" dxfId="117" priority="33" timePeriod="lastMonth">
      <formula>AND(MONTH(L9)=MONTH(EDATE(TODAY(),0-1)),YEAR(L9)=YEAR(EDATE(TODAY(),0-1)))</formula>
    </cfRule>
    <cfRule type="timePeriod" dxfId="116" priority="34" timePeriod="last7Days">
      <formula>AND(TODAY()-FLOOR(L9,1)&lt;=6,FLOOR(L9,1)&lt;=TODAY())</formula>
    </cfRule>
    <cfRule type="containsText" dxfId="115" priority="35" operator="containsText" text="SI">
      <formula>NOT(ISERROR(SEARCH("SI",L9)))</formula>
    </cfRule>
  </conditionalFormatting>
  <conditionalFormatting sqref="N9:N231">
    <cfRule type="timePeriod" dxfId="114" priority="38" timePeriod="last7Days">
      <formula>AND(TODAY()-FLOOR(N9,1)&lt;=6,FLOOR(N9,1)&lt;=TODAY())</formula>
    </cfRule>
    <cfRule type="timePeriod" dxfId="113" priority="39" timePeriod="thisMonth">
      <formula>AND(MONTH(N9)=MONTH(TODAY()),YEAR(N9)=YEAR(TODAY()))</formula>
    </cfRule>
    <cfRule type="timePeriod" dxfId="112" priority="37" timePeriod="nextMonth">
      <formula>AND(MONTH(N9)=MONTH(EDATE(TODAY(),0+1)),YEAR(N9)=YEAR(EDATE(TODAY(),0+1)))</formula>
    </cfRule>
  </conditionalFormatting>
  <dataValidations count="1">
    <dataValidation type="list" allowBlank="1" showInputMessage="1" showErrorMessage="1" sqref="K9:K231" xr:uid="{ADB0A4F8-24FB-469E-9DEC-62C3D7499460}">
      <formula1>"PUE, PPD, NA, ,"</formula1>
    </dataValidation>
  </dataValidations>
  <pageMargins left="0.70866141732283472" right="0.70866141732283472" top="0.74803149606299213" bottom="0.74803149606299213" header="0.31496062992125984" footer="0.31496062992125984"/>
  <pageSetup scale="73" orientation="landscape" r:id="rId1"/>
  <colBreaks count="1" manualBreakCount="1">
    <brk id="15" max="62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EF1B-8BA3-445B-A0FF-85BFF431D8EE}">
  <sheetPr>
    <tabColor theme="8" tint="0.39997558519241921"/>
  </sheetPr>
  <dimension ref="A1:Q1048397"/>
  <sheetViews>
    <sheetView zoomScaleNormal="100" workbookViewId="0">
      <pane ySplit="8" topLeftCell="A9" activePane="bottomLeft" state="frozen"/>
      <selection pane="bottomLeft" activeCell="E49" sqref="E49"/>
    </sheetView>
  </sheetViews>
  <sheetFormatPr baseColWidth="10" defaultColWidth="11.42578125" defaultRowHeight="15" x14ac:dyDescent="0.25"/>
  <cols>
    <col min="1" max="1" width="1.140625" style="1" customWidth="1"/>
    <col min="2" max="2" width="13.42578125" style="1" customWidth="1"/>
    <col min="3" max="3" width="7.7109375" style="1" customWidth="1"/>
    <col min="4" max="4" width="35.42578125" style="1" customWidth="1"/>
    <col min="5" max="5" width="92.42578125" style="1" customWidth="1"/>
    <col min="6" max="6" width="18" style="1" customWidth="1"/>
    <col min="7" max="7" width="11.7109375" style="1" customWidth="1"/>
    <col min="8" max="8" width="12" style="1" hidden="1" customWidth="1"/>
    <col min="9" max="9" width="10.85546875" style="1" customWidth="1"/>
    <col min="10" max="10" width="11.5703125" style="2" customWidth="1"/>
    <col min="11" max="11" width="12.5703125" style="2" customWidth="1"/>
    <col min="12" max="12" width="10.85546875" style="1" customWidth="1"/>
    <col min="13" max="13" width="10.42578125" style="3" customWidth="1"/>
    <col min="14" max="14" width="11.42578125" style="2" customWidth="1"/>
    <col min="15" max="15" width="0" style="1" hidden="1" customWidth="1"/>
    <col min="16" max="16" width="12.85546875" style="1" customWidth="1"/>
    <col min="17" max="16384" width="11.42578125" style="1"/>
  </cols>
  <sheetData>
    <row r="1" spans="2:15" ht="49.5" hidden="1" customHeight="1" x14ac:dyDescent="0.25"/>
    <row r="2" spans="2:15" ht="9" customHeight="1" x14ac:dyDescent="0.25"/>
    <row r="3" spans="2:15" ht="14.45" customHeight="1" x14ac:dyDescent="0.25">
      <c r="B3" s="309" t="s">
        <v>0</v>
      </c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7"/>
    </row>
    <row r="4" spans="2:15" ht="13.5" customHeight="1" x14ac:dyDescent="0.25">
      <c r="B4" s="310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301"/>
    </row>
    <row r="5" spans="2:15" ht="17.100000000000001" customHeight="1" x14ac:dyDescent="0.25">
      <c r="B5" s="311"/>
      <c r="C5" s="293"/>
      <c r="D5" s="293"/>
      <c r="E5" s="293"/>
      <c r="F5" s="293"/>
      <c r="G5" s="293"/>
      <c r="H5" s="293"/>
      <c r="I5" s="293"/>
      <c r="J5" s="293"/>
      <c r="K5" s="293"/>
      <c r="L5" s="293"/>
      <c r="M5" s="293"/>
      <c r="N5" s="293"/>
      <c r="O5" s="305"/>
    </row>
    <row r="6" spans="2:15" ht="12.95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5" ht="15.75" x14ac:dyDescent="0.25">
      <c r="B7" s="306" t="s">
        <v>1134</v>
      </c>
      <c r="C7" s="289"/>
      <c r="D7" s="289"/>
      <c r="E7" s="289"/>
      <c r="F7" s="289"/>
      <c r="G7" s="289"/>
      <c r="H7" s="289"/>
      <c r="I7" s="289"/>
      <c r="J7" s="289"/>
      <c r="K7" s="289"/>
      <c r="L7" s="289"/>
      <c r="M7" s="289"/>
      <c r="N7" s="289"/>
      <c r="O7" s="289"/>
    </row>
    <row r="8" spans="2:15" ht="27.6" customHeight="1" x14ac:dyDescent="0.25">
      <c r="B8" s="5" t="s">
        <v>2</v>
      </c>
      <c r="C8" s="131" t="s">
        <v>3</v>
      </c>
      <c r="D8" s="93" t="s">
        <v>4</v>
      </c>
      <c r="E8" s="93" t="s">
        <v>5</v>
      </c>
      <c r="F8" s="93" t="s">
        <v>6</v>
      </c>
      <c r="G8" s="94" t="s">
        <v>7</v>
      </c>
      <c r="H8" s="93" t="s">
        <v>676</v>
      </c>
      <c r="I8" s="93" t="s">
        <v>8</v>
      </c>
      <c r="J8" s="93" t="s">
        <v>9</v>
      </c>
      <c r="K8" s="93" t="s">
        <v>11</v>
      </c>
      <c r="L8" s="95" t="s">
        <v>12</v>
      </c>
      <c r="M8" s="96" t="s">
        <v>13</v>
      </c>
      <c r="N8" s="93" t="s">
        <v>14</v>
      </c>
      <c r="O8" s="138" t="s">
        <v>677</v>
      </c>
    </row>
    <row r="9" spans="2:15" ht="14.45" customHeight="1" x14ac:dyDescent="0.25">
      <c r="B9" s="59">
        <v>45748</v>
      </c>
      <c r="C9" s="18">
        <v>151</v>
      </c>
      <c r="D9" s="31" t="s">
        <v>1135</v>
      </c>
      <c r="E9" s="128" t="s">
        <v>924</v>
      </c>
      <c r="F9" s="42">
        <v>37466.839999999997</v>
      </c>
      <c r="G9" s="28"/>
      <c r="H9" s="28"/>
      <c r="I9" s="160" t="s">
        <v>1004</v>
      </c>
      <c r="J9" s="38" t="s">
        <v>1005</v>
      </c>
      <c r="K9" s="15" t="s">
        <v>19</v>
      </c>
      <c r="L9" s="129" t="s">
        <v>802</v>
      </c>
      <c r="M9" s="17" t="s">
        <v>21</v>
      </c>
      <c r="N9" s="26">
        <v>45773</v>
      </c>
      <c r="O9" s="53"/>
    </row>
    <row r="10" spans="2:15" ht="14.45" customHeight="1" x14ac:dyDescent="0.25">
      <c r="B10" s="152">
        <v>45793</v>
      </c>
      <c r="C10" s="18">
        <v>233</v>
      </c>
      <c r="D10" s="28" t="s">
        <v>1135</v>
      </c>
      <c r="E10" s="28" t="s">
        <v>1136</v>
      </c>
      <c r="F10" s="143">
        <v>32731.95</v>
      </c>
      <c r="G10" s="143"/>
      <c r="H10" s="28"/>
      <c r="I10" s="28" t="s">
        <v>1137</v>
      </c>
      <c r="J10" s="229" t="s">
        <v>1138</v>
      </c>
      <c r="K10" s="85" t="s">
        <v>19</v>
      </c>
      <c r="L10" s="28" t="s">
        <v>802</v>
      </c>
      <c r="M10" s="53" t="s">
        <v>21</v>
      </c>
      <c r="N10" s="26" t="s">
        <v>35</v>
      </c>
      <c r="O10" s="28"/>
    </row>
    <row r="11" spans="2:15" ht="14.45" customHeight="1" x14ac:dyDescent="0.25">
      <c r="B11" s="152">
        <v>45793</v>
      </c>
      <c r="C11" s="18">
        <v>234</v>
      </c>
      <c r="D11" s="28" t="s">
        <v>1135</v>
      </c>
      <c r="E11" s="28" t="s">
        <v>1139</v>
      </c>
      <c r="F11" s="143">
        <v>46418.84</v>
      </c>
      <c r="G11" s="143"/>
      <c r="H11" s="28"/>
      <c r="I11" s="28" t="s">
        <v>1140</v>
      </c>
      <c r="J11" s="229" t="s">
        <v>1141</v>
      </c>
      <c r="K11" s="85" t="s">
        <v>19</v>
      </c>
      <c r="L11" s="28" t="s">
        <v>802</v>
      </c>
      <c r="M11" s="53" t="s">
        <v>21</v>
      </c>
      <c r="N11" s="26" t="s">
        <v>35</v>
      </c>
      <c r="O11" s="28"/>
    </row>
    <row r="12" spans="2:15" ht="14.45" customHeight="1" x14ac:dyDescent="0.25">
      <c r="B12" s="152">
        <v>45793</v>
      </c>
      <c r="C12" s="18">
        <v>235</v>
      </c>
      <c r="D12" s="28" t="s">
        <v>1135</v>
      </c>
      <c r="E12" s="128" t="s">
        <v>1142</v>
      </c>
      <c r="F12" s="143">
        <v>42042.38</v>
      </c>
      <c r="G12" s="143"/>
      <c r="H12" s="28"/>
      <c r="I12" s="28" t="s">
        <v>1143</v>
      </c>
      <c r="J12" s="229" t="s">
        <v>1144</v>
      </c>
      <c r="K12" s="85" t="s">
        <v>19</v>
      </c>
      <c r="L12" s="28" t="s">
        <v>802</v>
      </c>
      <c r="M12" s="53" t="s">
        <v>21</v>
      </c>
      <c r="N12" s="26" t="s">
        <v>35</v>
      </c>
      <c r="O12" s="28"/>
    </row>
    <row r="13" spans="2:15" ht="14.45" customHeight="1" x14ac:dyDescent="0.25">
      <c r="B13" s="152">
        <v>45793</v>
      </c>
      <c r="C13" s="8">
        <v>236</v>
      </c>
      <c r="D13" s="28" t="s">
        <v>1135</v>
      </c>
      <c r="E13" s="28" t="s">
        <v>1145</v>
      </c>
      <c r="F13" s="143">
        <v>6414.8</v>
      </c>
      <c r="G13" s="143"/>
      <c r="H13" s="28"/>
      <c r="I13" s="28" t="s">
        <v>1146</v>
      </c>
      <c r="J13" s="229" t="s">
        <v>1147</v>
      </c>
      <c r="K13" s="85" t="s">
        <v>19</v>
      </c>
      <c r="L13" s="28" t="s">
        <v>802</v>
      </c>
      <c r="M13" s="53" t="s">
        <v>21</v>
      </c>
      <c r="N13" s="26" t="s">
        <v>35</v>
      </c>
      <c r="O13" s="28"/>
    </row>
    <row r="14" spans="2:15" ht="14.45" customHeight="1" x14ac:dyDescent="0.25">
      <c r="B14" s="152">
        <v>45793</v>
      </c>
      <c r="C14" s="8">
        <v>238</v>
      </c>
      <c r="D14" s="28" t="s">
        <v>1135</v>
      </c>
      <c r="E14" s="28" t="s">
        <v>1148</v>
      </c>
      <c r="F14" s="143">
        <v>17539.990000000002</v>
      </c>
      <c r="G14" s="143"/>
      <c r="H14" s="28"/>
      <c r="I14" s="28" t="s">
        <v>1149</v>
      </c>
      <c r="J14" s="229" t="s">
        <v>1150</v>
      </c>
      <c r="K14" s="85" t="s">
        <v>19</v>
      </c>
      <c r="L14" s="28" t="s">
        <v>802</v>
      </c>
      <c r="M14" s="53" t="s">
        <v>21</v>
      </c>
      <c r="N14" s="26" t="s">
        <v>35</v>
      </c>
      <c r="O14" s="28"/>
    </row>
    <row r="15" spans="2:15" ht="14.45" customHeight="1" x14ac:dyDescent="0.25">
      <c r="B15" s="152">
        <v>45793</v>
      </c>
      <c r="C15" s="8">
        <v>239</v>
      </c>
      <c r="D15" s="28" t="s">
        <v>1135</v>
      </c>
      <c r="E15" s="28" t="s">
        <v>1151</v>
      </c>
      <c r="F15" s="143">
        <v>3697.5</v>
      </c>
      <c r="G15" s="28"/>
      <c r="H15" s="28"/>
      <c r="I15" s="28" t="s">
        <v>1152</v>
      </c>
      <c r="J15" s="229" t="s">
        <v>1153</v>
      </c>
      <c r="K15" s="85" t="s">
        <v>19</v>
      </c>
      <c r="L15" s="28" t="s">
        <v>802</v>
      </c>
      <c r="M15" s="53" t="s">
        <v>21</v>
      </c>
      <c r="N15" s="26" t="s">
        <v>35</v>
      </c>
      <c r="O15" s="68"/>
    </row>
    <row r="16" spans="2:15" ht="14.45" customHeight="1" x14ac:dyDescent="0.25">
      <c r="B16" s="152">
        <v>45792</v>
      </c>
      <c r="C16" s="8">
        <v>224</v>
      </c>
      <c r="D16" s="28" t="s">
        <v>1154</v>
      </c>
      <c r="E16" s="36" t="s">
        <v>1155</v>
      </c>
      <c r="F16" s="225">
        <v>4280.9799999999996</v>
      </c>
      <c r="G16" s="225"/>
      <c r="H16" s="36"/>
      <c r="I16" s="36" t="s">
        <v>1156</v>
      </c>
      <c r="J16" s="229">
        <v>5073393</v>
      </c>
      <c r="K16" s="39" t="s">
        <v>19</v>
      </c>
      <c r="L16" s="38" t="s">
        <v>20</v>
      </c>
      <c r="M16" s="46" t="s">
        <v>21</v>
      </c>
      <c r="N16" s="47">
        <v>45815</v>
      </c>
      <c r="O16" s="68"/>
    </row>
    <row r="17" spans="2:15" ht="14.45" customHeight="1" x14ac:dyDescent="0.25">
      <c r="B17" s="152">
        <v>45800</v>
      </c>
      <c r="C17" s="8">
        <v>247</v>
      </c>
      <c r="D17" s="214" t="s">
        <v>498</v>
      </c>
      <c r="E17" s="220" t="s">
        <v>1157</v>
      </c>
      <c r="F17" s="143">
        <v>1535</v>
      </c>
      <c r="G17" s="28"/>
      <c r="H17" s="28"/>
      <c r="I17" s="28"/>
      <c r="J17" s="229" t="s">
        <v>592</v>
      </c>
      <c r="K17" s="229" t="s">
        <v>19</v>
      </c>
      <c r="L17" s="36" t="s">
        <v>802</v>
      </c>
      <c r="M17" s="234" t="s">
        <v>21</v>
      </c>
      <c r="N17" s="47" t="s">
        <v>35</v>
      </c>
      <c r="O17" s="68"/>
    </row>
    <row r="18" spans="2:15" ht="14.45" customHeight="1" x14ac:dyDescent="0.25">
      <c r="B18" s="86">
        <v>45574</v>
      </c>
      <c r="C18" s="8">
        <v>648</v>
      </c>
      <c r="D18" s="33" t="s">
        <v>41</v>
      </c>
      <c r="E18" s="33" t="s">
        <v>42</v>
      </c>
      <c r="F18" s="181">
        <v>850</v>
      </c>
      <c r="G18" s="33"/>
      <c r="H18" s="30"/>
      <c r="I18" s="38" t="s">
        <v>43</v>
      </c>
      <c r="J18" s="38" t="s">
        <v>44</v>
      </c>
      <c r="K18" s="39" t="s">
        <v>19</v>
      </c>
      <c r="L18" s="40" t="s">
        <v>20</v>
      </c>
      <c r="M18" s="46" t="s">
        <v>21</v>
      </c>
      <c r="N18" s="47">
        <v>45580</v>
      </c>
      <c r="O18" s="235"/>
    </row>
    <row r="19" spans="2:15" ht="14.45" customHeight="1" x14ac:dyDescent="0.25">
      <c r="B19" s="59">
        <v>45751</v>
      </c>
      <c r="C19" s="8">
        <v>158</v>
      </c>
      <c r="D19" s="50" t="s">
        <v>893</v>
      </c>
      <c r="E19" s="218" t="s">
        <v>1023</v>
      </c>
      <c r="F19" s="60">
        <v>5396.67</v>
      </c>
      <c r="G19" s="36"/>
      <c r="H19" s="36"/>
      <c r="I19" s="36"/>
      <c r="J19" s="38">
        <v>2541</v>
      </c>
      <c r="K19" s="39" t="s">
        <v>19</v>
      </c>
      <c r="L19" s="232" t="s">
        <v>1024</v>
      </c>
      <c r="M19" s="17" t="s">
        <v>21</v>
      </c>
      <c r="N19" s="47">
        <v>45777</v>
      </c>
      <c r="O19" s="49"/>
    </row>
    <row r="20" spans="2:15" ht="14.45" customHeight="1" x14ac:dyDescent="0.25">
      <c r="B20" s="152">
        <v>45792</v>
      </c>
      <c r="C20" s="8">
        <v>222</v>
      </c>
      <c r="D20" s="36" t="s">
        <v>893</v>
      </c>
      <c r="E20" s="36" t="s">
        <v>1158</v>
      </c>
      <c r="F20" s="225">
        <v>8674.36</v>
      </c>
      <c r="G20" s="225"/>
      <c r="H20" s="36"/>
      <c r="I20" s="36"/>
      <c r="J20" s="229">
        <v>2558</v>
      </c>
      <c r="K20" s="39" t="s">
        <v>19</v>
      </c>
      <c r="L20" s="230" t="s">
        <v>1159</v>
      </c>
      <c r="M20" s="17">
        <v>45799</v>
      </c>
      <c r="N20" s="47">
        <v>45807</v>
      </c>
      <c r="O20" s="68"/>
    </row>
    <row r="21" spans="2:15" ht="14.45" customHeight="1" x14ac:dyDescent="0.25">
      <c r="B21" s="86">
        <v>45585</v>
      </c>
      <c r="C21" s="8">
        <v>689</v>
      </c>
      <c r="D21" s="33" t="s">
        <v>74</v>
      </c>
      <c r="E21" s="33" t="s">
        <v>75</v>
      </c>
      <c r="F21" s="34">
        <v>189038.06</v>
      </c>
      <c r="G21" s="34"/>
      <c r="H21" s="36"/>
      <c r="I21" s="37" t="s">
        <v>76</v>
      </c>
      <c r="J21" s="38" t="s">
        <v>77</v>
      </c>
      <c r="K21" s="39" t="s">
        <v>19</v>
      </c>
      <c r="L21" s="40" t="s">
        <v>20</v>
      </c>
      <c r="M21" s="46" t="s">
        <v>992</v>
      </c>
      <c r="N21" s="47">
        <v>45595</v>
      </c>
      <c r="O21" s="235" t="s">
        <v>681</v>
      </c>
    </row>
    <row r="22" spans="2:15" ht="14.45" customHeight="1" x14ac:dyDescent="0.25">
      <c r="B22" s="86">
        <v>45624</v>
      </c>
      <c r="C22" s="8">
        <v>763</v>
      </c>
      <c r="D22" s="50" t="s">
        <v>74</v>
      </c>
      <c r="E22" s="221" t="s">
        <v>168</v>
      </c>
      <c r="F22" s="34">
        <v>38225.89</v>
      </c>
      <c r="G22" s="50"/>
      <c r="H22" s="50"/>
      <c r="I22" s="50" t="s">
        <v>169</v>
      </c>
      <c r="J22" s="38">
        <v>25</v>
      </c>
      <c r="K22" s="39" t="s">
        <v>19</v>
      </c>
      <c r="L22" s="38" t="s">
        <v>20</v>
      </c>
      <c r="M22" s="46" t="s">
        <v>21</v>
      </c>
      <c r="N22" s="47">
        <v>45620</v>
      </c>
      <c r="O22" s="48" t="s">
        <v>685</v>
      </c>
    </row>
    <row r="23" spans="2:15" ht="14.45" customHeight="1" x14ac:dyDescent="0.25">
      <c r="B23" s="152">
        <v>45792</v>
      </c>
      <c r="C23" s="8">
        <v>228</v>
      </c>
      <c r="D23" s="36" t="s">
        <v>74</v>
      </c>
      <c r="E23" s="36" t="s">
        <v>1160</v>
      </c>
      <c r="F23" s="225">
        <v>51755.82</v>
      </c>
      <c r="G23" s="225"/>
      <c r="H23" s="36"/>
      <c r="I23" s="36" t="s">
        <v>1161</v>
      </c>
      <c r="J23" s="229">
        <v>37</v>
      </c>
      <c r="K23" s="39" t="s">
        <v>19</v>
      </c>
      <c r="L23" s="38" t="s">
        <v>20</v>
      </c>
      <c r="M23" s="17" t="s">
        <v>21</v>
      </c>
      <c r="N23" s="47" t="s">
        <v>35</v>
      </c>
      <c r="O23" s="68"/>
    </row>
    <row r="24" spans="2:15" ht="14.45" customHeight="1" x14ac:dyDescent="0.25">
      <c r="B24" s="124">
        <v>45708</v>
      </c>
      <c r="C24" s="8">
        <v>112</v>
      </c>
      <c r="D24" s="50" t="s">
        <v>861</v>
      </c>
      <c r="E24" s="36" t="s">
        <v>862</v>
      </c>
      <c r="F24" s="60">
        <v>201004.79999999999</v>
      </c>
      <c r="G24" s="36"/>
      <c r="H24" s="36"/>
      <c r="I24" s="36" t="s">
        <v>863</v>
      </c>
      <c r="J24" s="38" t="s">
        <v>20</v>
      </c>
      <c r="K24" s="39" t="s">
        <v>34</v>
      </c>
      <c r="L24" s="38" t="s">
        <v>21</v>
      </c>
      <c r="M24" s="17" t="s">
        <v>21</v>
      </c>
      <c r="N24" s="47">
        <v>45752</v>
      </c>
      <c r="O24" s="49" t="s">
        <v>681</v>
      </c>
    </row>
    <row r="25" spans="2:15" ht="14.45" customHeight="1" x14ac:dyDescent="0.25">
      <c r="B25" s="152">
        <v>45782</v>
      </c>
      <c r="C25" s="8">
        <v>208</v>
      </c>
      <c r="D25" s="36" t="s">
        <v>861</v>
      </c>
      <c r="E25" s="36" t="s">
        <v>1162</v>
      </c>
      <c r="F25" s="225">
        <v>201004.79999999999</v>
      </c>
      <c r="G25" s="225"/>
      <c r="H25" s="36"/>
      <c r="I25" s="36"/>
      <c r="J25" s="229" t="s">
        <v>1163</v>
      </c>
      <c r="K25" s="229" t="s">
        <v>19</v>
      </c>
      <c r="L25" s="36" t="s">
        <v>1164</v>
      </c>
      <c r="M25" s="46">
        <v>45786</v>
      </c>
      <c r="N25" s="47" t="s">
        <v>40</v>
      </c>
      <c r="O25" s="68"/>
    </row>
    <row r="26" spans="2:15" ht="14.45" customHeight="1" x14ac:dyDescent="0.25">
      <c r="B26" s="152">
        <v>45806</v>
      </c>
      <c r="C26" s="8">
        <v>257</v>
      </c>
      <c r="D26" s="50" t="s">
        <v>861</v>
      </c>
      <c r="E26" s="36" t="s">
        <v>1165</v>
      </c>
      <c r="F26" s="60">
        <v>201004.79999999999</v>
      </c>
      <c r="G26" s="36"/>
      <c r="H26" s="36"/>
      <c r="I26" s="36"/>
      <c r="J26" s="229">
        <v>7331</v>
      </c>
      <c r="K26" s="229" t="s">
        <v>19</v>
      </c>
      <c r="L26" s="36" t="s">
        <v>802</v>
      </c>
      <c r="M26" s="234" t="s">
        <v>21</v>
      </c>
      <c r="N26" s="233">
        <v>45813</v>
      </c>
      <c r="O26" s="68"/>
    </row>
    <row r="27" spans="2:15" ht="14.45" customHeight="1" x14ac:dyDescent="0.25">
      <c r="B27" s="124">
        <v>45659</v>
      </c>
      <c r="C27" s="8">
        <v>5</v>
      </c>
      <c r="D27" s="50" t="s">
        <v>45</v>
      </c>
      <c r="E27" s="50" t="s">
        <v>412</v>
      </c>
      <c r="F27" s="60">
        <v>678600</v>
      </c>
      <c r="G27" s="36"/>
      <c r="H27" s="36"/>
      <c r="I27" s="61" t="s">
        <v>413</v>
      </c>
      <c r="J27" s="38">
        <v>3723</v>
      </c>
      <c r="K27" s="39" t="s">
        <v>19</v>
      </c>
      <c r="L27" s="38" t="s">
        <v>20</v>
      </c>
      <c r="M27" s="46" t="s">
        <v>21</v>
      </c>
      <c r="N27" s="47">
        <v>45665</v>
      </c>
      <c r="O27" s="49" t="s">
        <v>686</v>
      </c>
    </row>
    <row r="28" spans="2:15" ht="14.45" customHeight="1" x14ac:dyDescent="0.25">
      <c r="B28" s="124">
        <v>45659</v>
      </c>
      <c r="C28" s="8">
        <v>6</v>
      </c>
      <c r="D28" s="50" t="s">
        <v>45</v>
      </c>
      <c r="E28" s="50" t="s">
        <v>415</v>
      </c>
      <c r="F28" s="60">
        <v>11600</v>
      </c>
      <c r="G28" s="36"/>
      <c r="H28" s="36"/>
      <c r="I28" s="61" t="s">
        <v>416</v>
      </c>
      <c r="J28" s="38" t="s">
        <v>417</v>
      </c>
      <c r="K28" s="39" t="s">
        <v>19</v>
      </c>
      <c r="L28" s="38" t="s">
        <v>20</v>
      </c>
      <c r="M28" s="46" t="s">
        <v>21</v>
      </c>
      <c r="N28" s="47">
        <v>45665</v>
      </c>
      <c r="O28" s="49" t="s">
        <v>686</v>
      </c>
    </row>
    <row r="29" spans="2:15" ht="14.45" customHeight="1" x14ac:dyDescent="0.25">
      <c r="B29" s="124">
        <v>45659</v>
      </c>
      <c r="C29" s="8">
        <v>6</v>
      </c>
      <c r="D29" s="50" t="s">
        <v>45</v>
      </c>
      <c r="E29" s="50" t="s">
        <v>415</v>
      </c>
      <c r="F29" s="60">
        <v>11600</v>
      </c>
      <c r="G29" s="36"/>
      <c r="H29" s="36"/>
      <c r="I29" s="61" t="s">
        <v>418</v>
      </c>
      <c r="J29" s="38" t="s">
        <v>419</v>
      </c>
      <c r="K29" s="39" t="s">
        <v>19</v>
      </c>
      <c r="L29" s="38" t="s">
        <v>20</v>
      </c>
      <c r="M29" s="46" t="s">
        <v>21</v>
      </c>
      <c r="N29" s="47">
        <v>45665</v>
      </c>
      <c r="O29" s="49" t="s">
        <v>686</v>
      </c>
    </row>
    <row r="30" spans="2:15" ht="14.45" customHeight="1" x14ac:dyDescent="0.25">
      <c r="B30" s="124">
        <v>45678</v>
      </c>
      <c r="C30" s="8">
        <v>47</v>
      </c>
      <c r="D30" s="50" t="s">
        <v>45</v>
      </c>
      <c r="E30" s="50" t="s">
        <v>578</v>
      </c>
      <c r="F30" s="60">
        <v>417600</v>
      </c>
      <c r="G30" s="36"/>
      <c r="H30" s="36"/>
      <c r="I30" s="36" t="s">
        <v>579</v>
      </c>
      <c r="J30" s="38">
        <v>3763</v>
      </c>
      <c r="K30" s="39" t="s">
        <v>19</v>
      </c>
      <c r="L30" s="38" t="s">
        <v>20</v>
      </c>
      <c r="M30" s="46" t="s">
        <v>21</v>
      </c>
      <c r="N30" s="47">
        <v>45697</v>
      </c>
      <c r="O30" s="49" t="s">
        <v>681</v>
      </c>
    </row>
    <row r="31" spans="2:15" ht="14.45" customHeight="1" x14ac:dyDescent="0.25">
      <c r="B31" s="124">
        <v>45695</v>
      </c>
      <c r="C31" s="8">
        <v>79</v>
      </c>
      <c r="D31" s="50" t="s">
        <v>45</v>
      </c>
      <c r="E31" s="50" t="s">
        <v>734</v>
      </c>
      <c r="F31" s="60">
        <v>169650</v>
      </c>
      <c r="G31" s="36"/>
      <c r="H31" s="36"/>
      <c r="I31" s="61" t="s">
        <v>735</v>
      </c>
      <c r="J31" s="38">
        <v>3792</v>
      </c>
      <c r="K31" s="39" t="s">
        <v>19</v>
      </c>
      <c r="L31" s="38" t="s">
        <v>20</v>
      </c>
      <c r="M31" s="46" t="s">
        <v>21</v>
      </c>
      <c r="N31" s="47">
        <v>45714</v>
      </c>
      <c r="O31" s="49" t="s">
        <v>681</v>
      </c>
    </row>
    <row r="32" spans="2:15" ht="14.45" customHeight="1" x14ac:dyDescent="0.25">
      <c r="B32" s="86">
        <v>45639</v>
      </c>
      <c r="C32" s="8">
        <v>805</v>
      </c>
      <c r="D32" s="50" t="s">
        <v>171</v>
      </c>
      <c r="E32" s="50" t="s">
        <v>267</v>
      </c>
      <c r="F32" s="60">
        <v>522000</v>
      </c>
      <c r="G32" s="36"/>
      <c r="H32" s="36"/>
      <c r="I32" s="36" t="s">
        <v>268</v>
      </c>
      <c r="J32" s="38" t="s">
        <v>269</v>
      </c>
      <c r="K32" s="39" t="s">
        <v>19</v>
      </c>
      <c r="L32" s="38" t="s">
        <v>20</v>
      </c>
      <c r="M32" s="46" t="s">
        <v>21</v>
      </c>
      <c r="N32" s="47">
        <v>45646</v>
      </c>
      <c r="O32" s="49" t="s">
        <v>681</v>
      </c>
    </row>
    <row r="33" spans="2:15" ht="14.45" customHeight="1" x14ac:dyDescent="0.25">
      <c r="B33" s="59">
        <v>45730</v>
      </c>
      <c r="C33" s="8">
        <v>131</v>
      </c>
      <c r="D33" s="50" t="s">
        <v>171</v>
      </c>
      <c r="E33" s="36" t="s">
        <v>930</v>
      </c>
      <c r="F33" s="60">
        <v>24940</v>
      </c>
      <c r="G33" s="36"/>
      <c r="H33" s="36"/>
      <c r="I33" s="36" t="s">
        <v>931</v>
      </c>
      <c r="J33" s="38">
        <v>3810</v>
      </c>
      <c r="K33" s="39" t="s">
        <v>19</v>
      </c>
      <c r="L33" s="38" t="s">
        <v>183</v>
      </c>
      <c r="M33" s="46" t="s">
        <v>21</v>
      </c>
      <c r="N33" s="47">
        <v>45742</v>
      </c>
      <c r="O33" s="49"/>
    </row>
    <row r="34" spans="2:15" ht="14.45" customHeight="1" x14ac:dyDescent="0.25">
      <c r="B34" s="59">
        <v>45754</v>
      </c>
      <c r="C34" s="8">
        <v>166</v>
      </c>
      <c r="D34" s="50" t="s">
        <v>171</v>
      </c>
      <c r="E34" s="218" t="s">
        <v>1045</v>
      </c>
      <c r="F34" s="60">
        <v>208800</v>
      </c>
      <c r="G34" s="36"/>
      <c r="H34" s="36"/>
      <c r="I34" s="218" t="s">
        <v>1046</v>
      </c>
      <c r="J34" s="38">
        <v>3852</v>
      </c>
      <c r="K34" s="39" t="s">
        <v>19</v>
      </c>
      <c r="L34" s="38" t="s">
        <v>802</v>
      </c>
      <c r="M34" s="46" t="s">
        <v>21</v>
      </c>
      <c r="N34" s="47" t="s">
        <v>35</v>
      </c>
      <c r="O34" s="49"/>
    </row>
    <row r="35" spans="2:15" ht="14.45" customHeight="1" x14ac:dyDescent="0.25">
      <c r="B35" s="152">
        <v>45806</v>
      </c>
      <c r="C35" s="8">
        <v>258</v>
      </c>
      <c r="D35" s="36" t="s">
        <v>1083</v>
      </c>
      <c r="E35" s="36" t="s">
        <v>1166</v>
      </c>
      <c r="F35" s="225">
        <v>10220.76</v>
      </c>
      <c r="G35" s="36"/>
      <c r="H35" s="36"/>
      <c r="I35" s="36"/>
      <c r="J35" s="229">
        <v>54366</v>
      </c>
      <c r="K35" s="229" t="s">
        <v>19</v>
      </c>
      <c r="L35" s="36" t="s">
        <v>802</v>
      </c>
      <c r="M35" s="233">
        <v>45812</v>
      </c>
      <c r="N35" s="47" t="s">
        <v>35</v>
      </c>
      <c r="O35" s="68"/>
    </row>
    <row r="36" spans="2:15" ht="14.45" customHeight="1" x14ac:dyDescent="0.25">
      <c r="B36" s="152">
        <v>45792</v>
      </c>
      <c r="C36" s="8">
        <v>231</v>
      </c>
      <c r="D36" s="36" t="s">
        <v>1167</v>
      </c>
      <c r="E36" s="218" t="s">
        <v>1168</v>
      </c>
      <c r="F36" s="225">
        <v>15092</v>
      </c>
      <c r="G36" s="225"/>
      <c r="H36" s="36"/>
      <c r="I36" s="36" t="s">
        <v>1169</v>
      </c>
      <c r="J36" s="229">
        <v>5710</v>
      </c>
      <c r="K36" s="39" t="s">
        <v>19</v>
      </c>
      <c r="L36" s="38" t="s">
        <v>20</v>
      </c>
      <c r="M36" s="46" t="s">
        <v>21</v>
      </c>
      <c r="N36" s="47" t="s">
        <v>35</v>
      </c>
      <c r="O36" s="68"/>
    </row>
    <row r="37" spans="2:15" ht="14.45" customHeight="1" x14ac:dyDescent="0.25">
      <c r="B37" s="152">
        <v>45800</v>
      </c>
      <c r="C37" s="8">
        <v>248</v>
      </c>
      <c r="D37" s="210" t="s">
        <v>1170</v>
      </c>
      <c r="E37" s="222" t="s">
        <v>1171</v>
      </c>
      <c r="F37" s="143">
        <v>237104</v>
      </c>
      <c r="G37" s="28"/>
      <c r="H37" s="28"/>
      <c r="I37" s="28"/>
      <c r="J37" s="85" t="s">
        <v>1172</v>
      </c>
      <c r="K37" s="85" t="s">
        <v>19</v>
      </c>
      <c r="L37" s="28" t="s">
        <v>802</v>
      </c>
      <c r="M37" s="53" t="s">
        <v>21</v>
      </c>
      <c r="N37" s="26" t="s">
        <v>35</v>
      </c>
      <c r="O37" s="28"/>
    </row>
    <row r="38" spans="2:15" ht="14.45" customHeight="1" x14ac:dyDescent="0.25">
      <c r="B38" s="152">
        <v>45800</v>
      </c>
      <c r="C38" s="8">
        <v>249</v>
      </c>
      <c r="D38" s="210" t="s">
        <v>1170</v>
      </c>
      <c r="E38" s="222" t="s">
        <v>1173</v>
      </c>
      <c r="F38" s="143">
        <v>10672</v>
      </c>
      <c r="G38" s="28"/>
      <c r="H38" s="28"/>
      <c r="I38" s="28"/>
      <c r="J38" s="85">
        <v>14112024</v>
      </c>
      <c r="K38" s="85" t="s">
        <v>19</v>
      </c>
      <c r="L38" s="28" t="s">
        <v>802</v>
      </c>
      <c r="M38" s="234" t="s">
        <v>21</v>
      </c>
      <c r="N38" s="26" t="s">
        <v>35</v>
      </c>
      <c r="O38" s="28"/>
    </row>
    <row r="39" spans="2:15" ht="14.45" customHeight="1" x14ac:dyDescent="0.25">
      <c r="B39" s="152">
        <v>45800</v>
      </c>
      <c r="C39" s="8">
        <v>250</v>
      </c>
      <c r="D39" s="210" t="s">
        <v>1170</v>
      </c>
      <c r="E39" s="210" t="s">
        <v>1174</v>
      </c>
      <c r="F39" s="143">
        <v>9744</v>
      </c>
      <c r="G39" s="28"/>
      <c r="H39" s="28"/>
      <c r="I39" s="28"/>
      <c r="J39" s="85">
        <v>2732025</v>
      </c>
      <c r="K39" s="85" t="s">
        <v>19</v>
      </c>
      <c r="L39" s="1" t="s">
        <v>802</v>
      </c>
      <c r="M39" s="53" t="s">
        <v>21</v>
      </c>
      <c r="N39" s="26" t="s">
        <v>35</v>
      </c>
      <c r="O39" s="28"/>
    </row>
    <row r="40" spans="2:15" ht="14.45" customHeight="1" x14ac:dyDescent="0.25">
      <c r="B40" s="152">
        <v>45800</v>
      </c>
      <c r="C40" s="8">
        <v>251</v>
      </c>
      <c r="D40" s="210" t="s">
        <v>1170</v>
      </c>
      <c r="E40" s="210" t="s">
        <v>1175</v>
      </c>
      <c r="F40" s="143">
        <v>15080</v>
      </c>
      <c r="G40" s="28"/>
      <c r="H40" s="28"/>
      <c r="I40" s="28"/>
      <c r="J40" s="85">
        <v>2632025</v>
      </c>
      <c r="K40" s="85" t="s">
        <v>19</v>
      </c>
      <c r="L40" s="28" t="s">
        <v>802</v>
      </c>
      <c r="M40" s="53" t="s">
        <v>21</v>
      </c>
      <c r="N40" s="26" t="s">
        <v>35</v>
      </c>
      <c r="O40" s="28"/>
    </row>
    <row r="41" spans="2:15" ht="14.45" customHeight="1" x14ac:dyDescent="0.25">
      <c r="B41" s="152">
        <v>45800</v>
      </c>
      <c r="C41" s="8">
        <v>252</v>
      </c>
      <c r="D41" s="210" t="s">
        <v>1170</v>
      </c>
      <c r="E41" s="210" t="s">
        <v>1176</v>
      </c>
      <c r="F41" s="143">
        <v>2320</v>
      </c>
      <c r="G41" s="28"/>
      <c r="H41" s="28"/>
      <c r="I41" s="28"/>
      <c r="J41" s="85">
        <v>2322025</v>
      </c>
      <c r="K41" s="85" t="s">
        <v>19</v>
      </c>
      <c r="L41" s="1" t="s">
        <v>802</v>
      </c>
      <c r="M41" s="53" t="s">
        <v>21</v>
      </c>
      <c r="N41" s="26" t="s">
        <v>35</v>
      </c>
      <c r="O41" s="28"/>
    </row>
    <row r="42" spans="2:15" ht="14.45" customHeight="1" x14ac:dyDescent="0.25">
      <c r="B42" s="152">
        <v>45806</v>
      </c>
      <c r="C42" s="8">
        <v>255</v>
      </c>
      <c r="D42" s="210" t="s">
        <v>1170</v>
      </c>
      <c r="E42" s="28" t="s">
        <v>1177</v>
      </c>
      <c r="F42" s="143">
        <v>5220</v>
      </c>
      <c r="G42" s="28"/>
      <c r="H42" s="28"/>
      <c r="I42" s="28"/>
      <c r="J42" s="85">
        <v>3032025</v>
      </c>
      <c r="K42" s="85" t="s">
        <v>19</v>
      </c>
      <c r="L42" s="28" t="s">
        <v>802</v>
      </c>
      <c r="M42" s="234" t="s">
        <v>21</v>
      </c>
      <c r="N42" s="53" t="s">
        <v>21</v>
      </c>
      <c r="O42" s="28"/>
    </row>
    <row r="43" spans="2:15" ht="14.45" customHeight="1" x14ac:dyDescent="0.25">
      <c r="B43" s="124">
        <v>45677</v>
      </c>
      <c r="C43" s="8">
        <v>39</v>
      </c>
      <c r="D43" s="31" t="s">
        <v>358</v>
      </c>
      <c r="E43" s="31" t="s">
        <v>556</v>
      </c>
      <c r="F43" s="42">
        <v>30552.28</v>
      </c>
      <c r="G43" s="28"/>
      <c r="H43" s="28"/>
      <c r="I43" s="74"/>
      <c r="J43" s="14">
        <v>1943</v>
      </c>
      <c r="K43" s="15" t="s">
        <v>19</v>
      </c>
      <c r="L43" s="14" t="s">
        <v>984</v>
      </c>
      <c r="M43" s="17" t="s">
        <v>21</v>
      </c>
      <c r="N43" s="26">
        <v>45687</v>
      </c>
      <c r="O43" s="53"/>
    </row>
    <row r="44" spans="2:15" ht="14.45" customHeight="1" x14ac:dyDescent="0.25">
      <c r="B44" s="124">
        <v>45700</v>
      </c>
      <c r="C44" s="8">
        <v>98</v>
      </c>
      <c r="D44" s="31" t="s">
        <v>358</v>
      </c>
      <c r="E44" s="28" t="s">
        <v>805</v>
      </c>
      <c r="F44" s="42">
        <v>30288.6</v>
      </c>
      <c r="G44" s="28"/>
      <c r="H44" s="28"/>
      <c r="I44" s="28"/>
      <c r="J44" s="14">
        <v>1963</v>
      </c>
      <c r="K44" s="15" t="s">
        <v>19</v>
      </c>
      <c r="L44" s="14" t="s">
        <v>984</v>
      </c>
      <c r="M44" s="17" t="s">
        <v>21</v>
      </c>
      <c r="N44" s="26">
        <v>45716</v>
      </c>
      <c r="O44" s="53"/>
    </row>
    <row r="45" spans="2:15" ht="14.45" customHeight="1" x14ac:dyDescent="0.25">
      <c r="B45" s="59">
        <v>45720</v>
      </c>
      <c r="C45" s="8">
        <v>119</v>
      </c>
      <c r="D45" s="31" t="s">
        <v>891</v>
      </c>
      <c r="E45" s="28" t="s">
        <v>892</v>
      </c>
      <c r="F45" s="42">
        <v>30143.38</v>
      </c>
      <c r="G45" s="28"/>
      <c r="H45" s="28"/>
      <c r="I45" s="28"/>
      <c r="J45" s="14">
        <v>1985</v>
      </c>
      <c r="K45" s="15" t="s">
        <v>34</v>
      </c>
      <c r="L45" s="14" t="s">
        <v>984</v>
      </c>
      <c r="M45" s="17" t="s">
        <v>21</v>
      </c>
      <c r="N45" s="26" t="s">
        <v>35</v>
      </c>
      <c r="O45" s="53"/>
    </row>
    <row r="46" spans="2:15" ht="14.45" customHeight="1" x14ac:dyDescent="0.25">
      <c r="B46" s="59">
        <v>45750</v>
      </c>
      <c r="C46" s="8">
        <v>153</v>
      </c>
      <c r="D46" s="137" t="s">
        <v>891</v>
      </c>
      <c r="E46" s="128" t="s">
        <v>1007</v>
      </c>
      <c r="F46" s="42">
        <v>30040.49</v>
      </c>
      <c r="G46" s="28"/>
      <c r="H46" s="28"/>
      <c r="I46" s="28"/>
      <c r="J46" s="14">
        <v>1992</v>
      </c>
      <c r="K46" s="15" t="s">
        <v>34</v>
      </c>
      <c r="L46" s="129" t="s">
        <v>1008</v>
      </c>
      <c r="M46" s="17" t="s">
        <v>21</v>
      </c>
      <c r="N46" s="26">
        <v>45775</v>
      </c>
      <c r="O46" s="53"/>
    </row>
    <row r="47" spans="2:15" ht="14.45" customHeight="1" x14ac:dyDescent="0.25">
      <c r="B47" s="124">
        <v>45659</v>
      </c>
      <c r="C47" s="8">
        <v>7</v>
      </c>
      <c r="D47" s="31" t="s">
        <v>309</v>
      </c>
      <c r="E47" s="31" t="s">
        <v>420</v>
      </c>
      <c r="F47" s="27">
        <v>1128.68</v>
      </c>
      <c r="G47" s="28"/>
      <c r="H47" s="28"/>
      <c r="I47" s="74" t="s">
        <v>421</v>
      </c>
      <c r="J47" s="14" t="s">
        <v>422</v>
      </c>
      <c r="K47" s="15" t="s">
        <v>19</v>
      </c>
      <c r="L47" s="230" t="s">
        <v>20</v>
      </c>
      <c r="M47" s="17">
        <v>45763</v>
      </c>
      <c r="N47" s="26">
        <v>45660</v>
      </c>
      <c r="O47" s="53" t="s">
        <v>685</v>
      </c>
    </row>
    <row r="48" spans="2:15" ht="14.45" customHeight="1" x14ac:dyDescent="0.25">
      <c r="B48" s="124">
        <v>45686</v>
      </c>
      <c r="C48" s="8">
        <v>58</v>
      </c>
      <c r="D48" s="31" t="s">
        <v>309</v>
      </c>
      <c r="E48" s="31" t="s">
        <v>612</v>
      </c>
      <c r="F48" s="27">
        <v>4524</v>
      </c>
      <c r="G48" s="28"/>
      <c r="H48" s="28"/>
      <c r="I48" s="74" t="s">
        <v>613</v>
      </c>
      <c r="J48" s="14">
        <v>163133</v>
      </c>
      <c r="K48" s="15" t="s">
        <v>19</v>
      </c>
      <c r="L48" s="14"/>
      <c r="M48" s="17">
        <v>45763</v>
      </c>
      <c r="N48" s="26" t="s">
        <v>35</v>
      </c>
      <c r="O48" s="52" t="s">
        <v>685</v>
      </c>
    </row>
    <row r="49" spans="2:15" ht="14.45" customHeight="1" x14ac:dyDescent="0.25">
      <c r="B49" s="124">
        <v>45700</v>
      </c>
      <c r="C49" s="8">
        <v>89</v>
      </c>
      <c r="D49" s="31" t="s">
        <v>309</v>
      </c>
      <c r="E49" s="31" t="s">
        <v>772</v>
      </c>
      <c r="F49" s="133">
        <v>9056.2199999999993</v>
      </c>
      <c r="G49" s="28">
        <v>3901.52</v>
      </c>
      <c r="H49" s="28"/>
      <c r="I49" s="74" t="s">
        <v>773</v>
      </c>
      <c r="J49" s="14" t="s">
        <v>774</v>
      </c>
      <c r="K49" s="15" t="s">
        <v>19</v>
      </c>
      <c r="L49" s="14" t="s">
        <v>20</v>
      </c>
      <c r="M49" s="17" t="s">
        <v>21</v>
      </c>
      <c r="N49" s="26" t="s">
        <v>35</v>
      </c>
      <c r="O49" s="53" t="s">
        <v>685</v>
      </c>
    </row>
    <row r="50" spans="2:15" ht="14.45" customHeight="1" x14ac:dyDescent="0.25">
      <c r="B50" s="152">
        <v>45792</v>
      </c>
      <c r="C50" s="8">
        <v>230</v>
      </c>
      <c r="D50" s="28" t="s">
        <v>63</v>
      </c>
      <c r="E50" s="28" t="s">
        <v>1178</v>
      </c>
      <c r="F50" s="143">
        <v>69950.78</v>
      </c>
      <c r="G50" s="143"/>
      <c r="H50" s="28"/>
      <c r="I50" s="28" t="s">
        <v>1179</v>
      </c>
      <c r="J50" s="85" t="s">
        <v>1180</v>
      </c>
      <c r="K50" s="15" t="s">
        <v>19</v>
      </c>
      <c r="L50" s="14" t="s">
        <v>20</v>
      </c>
      <c r="M50" s="17" t="s">
        <v>21</v>
      </c>
      <c r="N50" s="26" t="s">
        <v>35</v>
      </c>
      <c r="O50" s="28"/>
    </row>
    <row r="51" spans="2:15" ht="14.45" customHeight="1" x14ac:dyDescent="0.25">
      <c r="B51" s="152">
        <v>45800</v>
      </c>
      <c r="C51" s="8">
        <v>246</v>
      </c>
      <c r="D51" s="216" t="s">
        <v>259</v>
      </c>
      <c r="E51" s="214" t="s">
        <v>1181</v>
      </c>
      <c r="F51" s="143">
        <v>4408</v>
      </c>
      <c r="G51" s="28"/>
      <c r="H51" s="28"/>
      <c r="I51" s="28"/>
      <c r="J51" s="85" t="s">
        <v>1182</v>
      </c>
      <c r="K51" s="85" t="s">
        <v>19</v>
      </c>
      <c r="L51" s="31" t="s">
        <v>1130</v>
      </c>
      <c r="M51" s="17">
        <v>45799</v>
      </c>
      <c r="N51" s="26" t="s">
        <v>35</v>
      </c>
      <c r="O51" s="28"/>
    </row>
    <row r="52" spans="2:15" ht="14.45" customHeight="1" x14ac:dyDescent="0.25">
      <c r="B52" s="59">
        <v>45762</v>
      </c>
      <c r="C52" s="8">
        <v>181</v>
      </c>
      <c r="D52" s="31" t="s">
        <v>740</v>
      </c>
      <c r="E52" s="128" t="s">
        <v>1077</v>
      </c>
      <c r="F52" s="42">
        <v>2388.63</v>
      </c>
      <c r="G52" s="28"/>
      <c r="H52" s="28"/>
      <c r="I52" s="28" t="s">
        <v>1078</v>
      </c>
      <c r="J52" s="129">
        <v>44477</v>
      </c>
      <c r="K52" s="15" t="s">
        <v>19</v>
      </c>
      <c r="L52" s="14" t="s">
        <v>1183</v>
      </c>
      <c r="M52" s="17">
        <v>45799</v>
      </c>
      <c r="N52" s="26">
        <v>45788</v>
      </c>
      <c r="O52" s="53"/>
    </row>
    <row r="53" spans="2:15" ht="14.45" customHeight="1" x14ac:dyDescent="0.25">
      <c r="B53" s="59">
        <v>45769</v>
      </c>
      <c r="C53" s="8">
        <v>192</v>
      </c>
      <c r="D53" s="31" t="s">
        <v>740</v>
      </c>
      <c r="E53" s="128" t="s">
        <v>1103</v>
      </c>
      <c r="F53" s="42">
        <v>5990</v>
      </c>
      <c r="G53" s="28"/>
      <c r="H53" s="144">
        <v>3065044691</v>
      </c>
      <c r="I53" s="28" t="s">
        <v>1104</v>
      </c>
      <c r="J53" s="129"/>
      <c r="K53" s="15" t="s">
        <v>34</v>
      </c>
      <c r="L53" s="14" t="s">
        <v>1183</v>
      </c>
      <c r="M53" s="17">
        <v>45799</v>
      </c>
      <c r="N53" s="26">
        <v>45799</v>
      </c>
      <c r="O53" s="53"/>
    </row>
    <row r="54" spans="2:15" ht="14.45" customHeight="1" x14ac:dyDescent="0.25">
      <c r="B54" s="152">
        <v>45782</v>
      </c>
      <c r="C54" s="8">
        <v>213</v>
      </c>
      <c r="D54" s="28" t="s">
        <v>740</v>
      </c>
      <c r="E54" s="28" t="s">
        <v>1184</v>
      </c>
      <c r="F54" s="143">
        <v>6637.17</v>
      </c>
      <c r="G54" s="143"/>
      <c r="H54" s="28"/>
      <c r="I54" s="28" t="s">
        <v>1185</v>
      </c>
      <c r="J54" s="85">
        <v>3065044924</v>
      </c>
      <c r="K54" s="85" t="s">
        <v>19</v>
      </c>
      <c r="L54" s="14" t="s">
        <v>1183</v>
      </c>
      <c r="M54" s="17">
        <v>45799</v>
      </c>
      <c r="N54" s="153">
        <v>45806</v>
      </c>
      <c r="O54" s="28"/>
    </row>
    <row r="55" spans="2:15" ht="14.45" customHeight="1" x14ac:dyDescent="0.25">
      <c r="B55" s="152">
        <v>45806</v>
      </c>
      <c r="C55" s="8">
        <v>254</v>
      </c>
      <c r="D55" s="28" t="s">
        <v>740</v>
      </c>
      <c r="E55" s="28" t="s">
        <v>1186</v>
      </c>
      <c r="F55" s="143">
        <v>5550.33</v>
      </c>
      <c r="G55" s="28"/>
      <c r="H55" s="28"/>
      <c r="I55" s="28"/>
      <c r="J55" s="85">
        <v>3065045862</v>
      </c>
      <c r="K55" s="85" t="s">
        <v>19</v>
      </c>
      <c r="L55" s="28" t="s">
        <v>802</v>
      </c>
      <c r="M55" s="53" t="s">
        <v>21</v>
      </c>
      <c r="N55" s="154">
        <v>45833</v>
      </c>
      <c r="O55" s="28"/>
    </row>
    <row r="56" spans="2:15" ht="14.45" customHeight="1" x14ac:dyDescent="0.25">
      <c r="B56" s="59">
        <v>45762</v>
      </c>
      <c r="C56" s="8">
        <v>184</v>
      </c>
      <c r="D56" s="31" t="s">
        <v>1086</v>
      </c>
      <c r="E56" s="128" t="s">
        <v>1087</v>
      </c>
      <c r="F56" s="28">
        <v>29018.7</v>
      </c>
      <c r="G56" s="28"/>
      <c r="H56" s="28"/>
      <c r="I56" s="28"/>
      <c r="J56" s="129" t="s">
        <v>1088</v>
      </c>
      <c r="K56" s="15" t="s">
        <v>19</v>
      </c>
      <c r="L56" s="14" t="s">
        <v>802</v>
      </c>
      <c r="M56" s="17" t="s">
        <v>21</v>
      </c>
      <c r="N56" s="26">
        <v>45775</v>
      </c>
      <c r="O56" s="53"/>
    </row>
    <row r="57" spans="2:15" ht="14.45" customHeight="1" x14ac:dyDescent="0.25">
      <c r="B57" s="152">
        <v>45782</v>
      </c>
      <c r="C57" s="8">
        <v>209</v>
      </c>
      <c r="D57" s="28" t="s">
        <v>1187</v>
      </c>
      <c r="E57" s="29" t="s">
        <v>1188</v>
      </c>
      <c r="F57" s="143">
        <v>552000</v>
      </c>
      <c r="G57" s="143"/>
      <c r="H57" s="28"/>
      <c r="I57" s="28"/>
      <c r="J57" s="85">
        <v>7411051</v>
      </c>
      <c r="K57" s="85" t="s">
        <v>1189</v>
      </c>
      <c r="L57" s="28"/>
      <c r="M57" s="17">
        <v>45777</v>
      </c>
      <c r="N57" s="26" t="s">
        <v>40</v>
      </c>
      <c r="O57" s="28"/>
    </row>
    <row r="58" spans="2:15" ht="14.45" customHeight="1" x14ac:dyDescent="0.25">
      <c r="B58" s="152">
        <v>45783</v>
      </c>
      <c r="C58" s="8">
        <v>218</v>
      </c>
      <c r="D58" s="28" t="s">
        <v>1187</v>
      </c>
      <c r="E58" s="28" t="s">
        <v>1190</v>
      </c>
      <c r="F58" s="143">
        <v>522000</v>
      </c>
      <c r="G58" s="143"/>
      <c r="H58" s="28"/>
      <c r="I58" s="28"/>
      <c r="J58" s="85"/>
      <c r="K58" s="85"/>
      <c r="L58" s="31"/>
      <c r="M58" s="154" t="s">
        <v>21</v>
      </c>
      <c r="N58" s="26" t="s">
        <v>40</v>
      </c>
      <c r="O58" s="28"/>
    </row>
    <row r="59" spans="2:15" ht="14.45" customHeight="1" x14ac:dyDescent="0.25">
      <c r="B59" s="59">
        <v>45730</v>
      </c>
      <c r="C59" s="8">
        <v>133</v>
      </c>
      <c r="D59" s="31" t="s">
        <v>228</v>
      </c>
      <c r="E59" s="28" t="s">
        <v>933</v>
      </c>
      <c r="F59" s="42">
        <v>6264</v>
      </c>
      <c r="G59" s="28"/>
      <c r="H59" s="28"/>
      <c r="I59" s="28"/>
      <c r="J59" s="14" t="s">
        <v>183</v>
      </c>
      <c r="K59" s="15" t="s">
        <v>34</v>
      </c>
      <c r="L59" s="14" t="s">
        <v>976</v>
      </c>
      <c r="M59" s="17" t="s">
        <v>21</v>
      </c>
      <c r="N59" s="26">
        <v>45737</v>
      </c>
      <c r="O59" s="53"/>
    </row>
    <row r="60" spans="2:15" ht="14.45" customHeight="1" x14ac:dyDescent="0.25">
      <c r="B60" s="124">
        <v>45659</v>
      </c>
      <c r="C60" s="8">
        <v>18</v>
      </c>
      <c r="D60" s="31" t="s">
        <v>474</v>
      </c>
      <c r="E60" s="31" t="s">
        <v>475</v>
      </c>
      <c r="F60" s="115">
        <v>15800</v>
      </c>
      <c r="G60" s="28"/>
      <c r="H60" s="28"/>
      <c r="I60" s="74" t="s">
        <v>476</v>
      </c>
      <c r="J60" s="14" t="s">
        <v>477</v>
      </c>
      <c r="K60" s="15" t="s">
        <v>19</v>
      </c>
      <c r="L60" s="14" t="s">
        <v>20</v>
      </c>
      <c r="M60" s="17" t="s">
        <v>21</v>
      </c>
      <c r="N60" s="26">
        <v>45674</v>
      </c>
      <c r="O60" s="53" t="s">
        <v>684</v>
      </c>
    </row>
    <row r="61" spans="2:15" ht="14.45" customHeight="1" x14ac:dyDescent="0.25">
      <c r="B61" s="124">
        <v>45659</v>
      </c>
      <c r="C61" s="8">
        <v>18</v>
      </c>
      <c r="D61" s="31" t="s">
        <v>474</v>
      </c>
      <c r="E61" s="31" t="s">
        <v>479</v>
      </c>
      <c r="F61" s="42">
        <v>1660</v>
      </c>
      <c r="G61" s="28"/>
      <c r="H61" s="28"/>
      <c r="I61" s="74" t="s">
        <v>480</v>
      </c>
      <c r="J61" s="14" t="s">
        <v>481</v>
      </c>
      <c r="K61" s="15" t="s">
        <v>19</v>
      </c>
      <c r="L61" s="14" t="s">
        <v>20</v>
      </c>
      <c r="M61" s="17" t="s">
        <v>21</v>
      </c>
      <c r="N61" s="26">
        <v>45674</v>
      </c>
      <c r="O61" s="53" t="s">
        <v>684</v>
      </c>
    </row>
    <row r="62" spans="2:15" ht="14.45" customHeight="1" x14ac:dyDescent="0.25">
      <c r="B62" s="59">
        <v>45769</v>
      </c>
      <c r="C62" s="8">
        <v>189</v>
      </c>
      <c r="D62" s="31" t="s">
        <v>474</v>
      </c>
      <c r="E62" s="128" t="s">
        <v>1094</v>
      </c>
      <c r="F62" s="42">
        <v>4870.5</v>
      </c>
      <c r="G62" s="28"/>
      <c r="H62" s="28"/>
      <c r="I62" s="28"/>
      <c r="J62" s="129">
        <v>2944</v>
      </c>
      <c r="K62" s="15" t="s">
        <v>19</v>
      </c>
      <c r="L62" s="14" t="s">
        <v>802</v>
      </c>
      <c r="M62" s="17" t="s">
        <v>21</v>
      </c>
      <c r="N62" s="26" t="s">
        <v>40</v>
      </c>
      <c r="O62" s="53"/>
    </row>
    <row r="63" spans="2:15" ht="14.45" customHeight="1" x14ac:dyDescent="0.25">
      <c r="B63" s="152">
        <v>45797</v>
      </c>
      <c r="C63" s="8">
        <v>243</v>
      </c>
      <c r="D63" s="28" t="s">
        <v>961</v>
      </c>
      <c r="E63" s="28" t="s">
        <v>1191</v>
      </c>
      <c r="F63" s="143"/>
      <c r="G63" s="143">
        <v>3414.74</v>
      </c>
      <c r="H63" s="28"/>
      <c r="I63" s="28"/>
      <c r="J63" s="85">
        <v>4171</v>
      </c>
      <c r="K63" s="85" t="s">
        <v>19</v>
      </c>
      <c r="L63" s="28" t="s">
        <v>1192</v>
      </c>
      <c r="M63" s="17">
        <v>45800</v>
      </c>
      <c r="N63" s="26" t="s">
        <v>35</v>
      </c>
      <c r="O63" s="28"/>
    </row>
    <row r="64" spans="2:15" ht="14.45" customHeight="1" x14ac:dyDescent="0.25">
      <c r="B64" s="86">
        <v>45607</v>
      </c>
      <c r="C64" s="8">
        <v>722</v>
      </c>
      <c r="D64" s="31" t="s">
        <v>84</v>
      </c>
      <c r="E64" s="43" t="s">
        <v>85</v>
      </c>
      <c r="F64" s="27">
        <v>4016.25</v>
      </c>
      <c r="G64" s="31"/>
      <c r="H64" s="31">
        <v>328</v>
      </c>
      <c r="I64" s="31" t="s">
        <v>86</v>
      </c>
      <c r="J64" s="14" t="s">
        <v>20</v>
      </c>
      <c r="K64" s="15" t="s">
        <v>34</v>
      </c>
      <c r="L64" s="16" t="s">
        <v>21</v>
      </c>
      <c r="M64" s="17" t="s">
        <v>21</v>
      </c>
      <c r="N64" s="26" t="s">
        <v>35</v>
      </c>
      <c r="O64" s="85"/>
    </row>
    <row r="65" spans="1:17" ht="14.45" customHeight="1" x14ac:dyDescent="0.25">
      <c r="B65" s="124">
        <v>45659</v>
      </c>
      <c r="C65" s="8">
        <v>15</v>
      </c>
      <c r="D65" s="31" t="s">
        <v>84</v>
      </c>
      <c r="E65" s="31" t="s">
        <v>452</v>
      </c>
      <c r="F65" s="42">
        <v>4016.25</v>
      </c>
      <c r="G65" s="28"/>
      <c r="H65" s="28"/>
      <c r="I65" s="74" t="s">
        <v>453</v>
      </c>
      <c r="J65" s="14" t="s">
        <v>183</v>
      </c>
      <c r="K65" s="15" t="s">
        <v>34</v>
      </c>
      <c r="L65" s="14" t="s">
        <v>21</v>
      </c>
      <c r="M65" s="17" t="s">
        <v>21</v>
      </c>
      <c r="N65" s="26" t="s">
        <v>66</v>
      </c>
      <c r="O65" s="53" t="s">
        <v>686</v>
      </c>
    </row>
    <row r="66" spans="1:17" ht="14.45" customHeight="1" x14ac:dyDescent="0.25">
      <c r="B66" s="152">
        <v>45800</v>
      </c>
      <c r="C66" s="8">
        <v>245</v>
      </c>
      <c r="D66" s="28" t="s">
        <v>321</v>
      </c>
      <c r="E66" s="214" t="s">
        <v>1193</v>
      </c>
      <c r="F66" s="143">
        <v>20389.32</v>
      </c>
      <c r="G66" s="28"/>
      <c r="H66" s="28"/>
      <c r="I66" s="28"/>
      <c r="J66" s="85">
        <v>30077</v>
      </c>
      <c r="K66" s="85" t="s">
        <v>1189</v>
      </c>
      <c r="L66" s="28" t="s">
        <v>1194</v>
      </c>
      <c r="M66" s="17">
        <v>45799</v>
      </c>
      <c r="N66" s="26" t="s">
        <v>35</v>
      </c>
      <c r="O66" s="28"/>
    </row>
    <row r="67" spans="1:17" x14ac:dyDescent="0.25">
      <c r="B67" s="152">
        <v>45792</v>
      </c>
      <c r="C67" s="8">
        <v>226</v>
      </c>
      <c r="D67" s="28" t="s">
        <v>1195</v>
      </c>
      <c r="E67" s="28"/>
      <c r="F67" s="143"/>
      <c r="G67" s="143"/>
      <c r="H67" s="28"/>
      <c r="I67" s="28"/>
      <c r="J67" s="85"/>
      <c r="K67" s="15" t="s">
        <v>19</v>
      </c>
      <c r="L67" s="28"/>
      <c r="M67" s="17" t="s">
        <v>21</v>
      </c>
      <c r="N67" s="26" t="s">
        <v>35</v>
      </c>
    </row>
    <row r="68" spans="1:17" x14ac:dyDescent="0.25">
      <c r="B68" s="152">
        <v>45797</v>
      </c>
      <c r="C68" s="8">
        <v>240</v>
      </c>
      <c r="D68" s="28" t="s">
        <v>1196</v>
      </c>
      <c r="E68" s="28" t="s">
        <v>1197</v>
      </c>
      <c r="F68" s="143">
        <v>2296.8000000000002</v>
      </c>
      <c r="G68" s="28"/>
      <c r="H68" s="28"/>
      <c r="I68" s="28" t="s">
        <v>1198</v>
      </c>
      <c r="J68" s="85" t="s">
        <v>1199</v>
      </c>
      <c r="K68" s="85" t="s">
        <v>1189</v>
      </c>
      <c r="L68" s="28"/>
      <c r="M68" s="17">
        <v>45797</v>
      </c>
      <c r="N68" s="26" t="s">
        <v>35</v>
      </c>
    </row>
    <row r="69" spans="1:17" s="2" customFormat="1" x14ac:dyDescent="0.25">
      <c r="B69" s="152">
        <v>45783</v>
      </c>
      <c r="C69" s="8">
        <v>216</v>
      </c>
      <c r="D69" s="28" t="s">
        <v>1200</v>
      </c>
      <c r="E69" s="28" t="s">
        <v>1201</v>
      </c>
      <c r="F69" s="143">
        <v>6820</v>
      </c>
      <c r="G69" s="143"/>
      <c r="H69" s="28"/>
      <c r="I69" s="28"/>
      <c r="J69" s="85" t="s">
        <v>592</v>
      </c>
      <c r="K69" s="85" t="s">
        <v>34</v>
      </c>
      <c r="L69" s="28"/>
      <c r="M69" s="17">
        <v>45783</v>
      </c>
      <c r="N69" s="26" t="s">
        <v>40</v>
      </c>
      <c r="O69" s="1"/>
      <c r="P69" s="1"/>
      <c r="Q69" s="1"/>
    </row>
    <row r="70" spans="1:17" s="2" customFormat="1" x14ac:dyDescent="0.25">
      <c r="B70" s="86">
        <v>45644</v>
      </c>
      <c r="C70" s="8">
        <v>822</v>
      </c>
      <c r="D70" s="31" t="s">
        <v>100</v>
      </c>
      <c r="E70" s="31" t="s">
        <v>341</v>
      </c>
      <c r="F70" s="42">
        <v>2812.54</v>
      </c>
      <c r="G70" s="28"/>
      <c r="H70" s="28"/>
      <c r="I70" s="74" t="s">
        <v>115</v>
      </c>
      <c r="J70" s="14" t="s">
        <v>342</v>
      </c>
      <c r="K70" s="15" t="s">
        <v>19</v>
      </c>
      <c r="L70" s="31" t="s">
        <v>1202</v>
      </c>
      <c r="M70" s="17">
        <v>45791</v>
      </c>
      <c r="N70" s="26" t="s">
        <v>35</v>
      </c>
      <c r="O70" s="3" t="s">
        <v>685</v>
      </c>
      <c r="P70" s="1"/>
      <c r="Q70" s="1"/>
    </row>
    <row r="71" spans="1:17" s="2" customFormat="1" x14ac:dyDescent="0.25">
      <c r="B71" s="86">
        <v>45644</v>
      </c>
      <c r="C71" s="8">
        <v>822</v>
      </c>
      <c r="D71" s="31" t="s">
        <v>100</v>
      </c>
      <c r="E71" s="31" t="s">
        <v>344</v>
      </c>
      <c r="F71" s="42">
        <v>24808.22</v>
      </c>
      <c r="G71" s="28"/>
      <c r="H71" s="28"/>
      <c r="I71" s="74" t="s">
        <v>345</v>
      </c>
      <c r="J71" s="14" t="s">
        <v>346</v>
      </c>
      <c r="K71" s="15" t="s">
        <v>19</v>
      </c>
      <c r="L71" s="31" t="s">
        <v>1202</v>
      </c>
      <c r="M71" s="17">
        <v>45791</v>
      </c>
      <c r="N71" s="26" t="s">
        <v>35</v>
      </c>
      <c r="O71" s="3" t="s">
        <v>685</v>
      </c>
      <c r="P71" s="1"/>
      <c r="Q71" s="1"/>
    </row>
    <row r="72" spans="1:17" x14ac:dyDescent="0.25">
      <c r="B72" s="124">
        <v>45700</v>
      </c>
      <c r="C72" s="8">
        <v>93</v>
      </c>
      <c r="D72" s="31" t="s">
        <v>100</v>
      </c>
      <c r="E72" s="31" t="s">
        <v>787</v>
      </c>
      <c r="F72" s="42">
        <v>2700.45</v>
      </c>
      <c r="G72" s="28"/>
      <c r="H72" s="28"/>
      <c r="I72" s="28" t="s">
        <v>788</v>
      </c>
      <c r="J72" s="14" t="s">
        <v>789</v>
      </c>
      <c r="K72" s="15" t="s">
        <v>19</v>
      </c>
      <c r="L72" s="31" t="s">
        <v>1202</v>
      </c>
      <c r="M72" s="17">
        <v>45791</v>
      </c>
      <c r="N72" s="26" t="s">
        <v>35</v>
      </c>
      <c r="O72" s="3" t="s">
        <v>685</v>
      </c>
    </row>
    <row r="73" spans="1:17" x14ac:dyDescent="0.25">
      <c r="B73" s="124">
        <v>45701</v>
      </c>
      <c r="C73" s="8">
        <v>105</v>
      </c>
      <c r="D73" s="31" t="s">
        <v>100</v>
      </c>
      <c r="E73" s="28" t="s">
        <v>834</v>
      </c>
      <c r="F73" s="42">
        <v>11136.55</v>
      </c>
      <c r="G73" s="28"/>
      <c r="H73" s="28"/>
      <c r="I73" s="28" t="s">
        <v>835</v>
      </c>
      <c r="J73" s="14" t="s">
        <v>836</v>
      </c>
      <c r="K73" s="15" t="s">
        <v>19</v>
      </c>
      <c r="L73" s="31" t="s">
        <v>1202</v>
      </c>
      <c r="M73" s="17">
        <v>45791</v>
      </c>
      <c r="N73" s="26">
        <v>45723</v>
      </c>
      <c r="O73" s="3" t="s">
        <v>685</v>
      </c>
    </row>
    <row r="74" spans="1:17" x14ac:dyDescent="0.25">
      <c r="B74" s="59">
        <v>45730</v>
      </c>
      <c r="C74" s="8">
        <v>132</v>
      </c>
      <c r="D74" s="31" t="s">
        <v>100</v>
      </c>
      <c r="E74" s="28" t="s">
        <v>924</v>
      </c>
      <c r="F74" s="42">
        <v>42226.69</v>
      </c>
      <c r="G74" s="28"/>
      <c r="H74" s="28"/>
      <c r="I74" s="28"/>
      <c r="J74" s="14">
        <v>3864</v>
      </c>
      <c r="K74" s="15" t="s">
        <v>19</v>
      </c>
      <c r="L74" s="31" t="s">
        <v>1202</v>
      </c>
      <c r="M74" s="17">
        <v>45791</v>
      </c>
      <c r="N74" s="26">
        <v>45745</v>
      </c>
      <c r="O74" s="3"/>
    </row>
    <row r="75" spans="1:17" x14ac:dyDescent="0.25">
      <c r="B75" s="152">
        <v>45792</v>
      </c>
      <c r="C75" s="8">
        <v>221</v>
      </c>
      <c r="D75" s="28" t="s">
        <v>100</v>
      </c>
      <c r="E75" s="28" t="s">
        <v>1203</v>
      </c>
      <c r="F75" s="143">
        <v>18971.34</v>
      </c>
      <c r="G75" s="143"/>
      <c r="H75" s="28"/>
      <c r="I75" s="28" t="s">
        <v>1161</v>
      </c>
      <c r="J75" s="29" t="s">
        <v>1204</v>
      </c>
      <c r="K75" s="15" t="s">
        <v>19</v>
      </c>
      <c r="L75" s="31" t="s">
        <v>1202</v>
      </c>
      <c r="M75" s="17">
        <v>45791</v>
      </c>
      <c r="N75" s="26" t="s">
        <v>35</v>
      </c>
    </row>
    <row r="76" spans="1:17" x14ac:dyDescent="0.25">
      <c r="B76" s="59">
        <v>45743</v>
      </c>
      <c r="C76" s="8">
        <v>144</v>
      </c>
      <c r="D76" s="31" t="s">
        <v>914</v>
      </c>
      <c r="E76" s="128" t="s">
        <v>954</v>
      </c>
      <c r="F76" s="42">
        <v>14644</v>
      </c>
      <c r="G76" s="28"/>
      <c r="H76" s="28"/>
      <c r="I76" s="28"/>
      <c r="J76" s="14" t="s">
        <v>855</v>
      </c>
      <c r="K76" s="15" t="s">
        <v>19</v>
      </c>
      <c r="L76" s="14" t="s">
        <v>183</v>
      </c>
      <c r="M76" s="17" t="s">
        <v>21</v>
      </c>
      <c r="N76" s="26">
        <v>45771</v>
      </c>
      <c r="O76" s="3"/>
    </row>
    <row r="77" spans="1:17" ht="16.5" customHeight="1" x14ac:dyDescent="0.25">
      <c r="B77" s="59">
        <v>45762</v>
      </c>
      <c r="C77" s="8">
        <v>185</v>
      </c>
      <c r="D77" t="s">
        <v>914</v>
      </c>
      <c r="E77" s="128" t="s">
        <v>1089</v>
      </c>
      <c r="F77" s="42">
        <v>17165.5</v>
      </c>
      <c r="G77" s="28"/>
      <c r="H77" s="28"/>
      <c r="I77" s="28"/>
      <c r="J77" s="129" t="s">
        <v>1088</v>
      </c>
      <c r="K77" s="15" t="s">
        <v>19</v>
      </c>
      <c r="L77" s="14" t="s">
        <v>802</v>
      </c>
      <c r="M77" s="17" t="s">
        <v>21</v>
      </c>
      <c r="N77" s="26">
        <v>45792</v>
      </c>
      <c r="O77" s="3"/>
    </row>
    <row r="78" spans="1:17" s="3" customFormat="1" x14ac:dyDescent="0.25">
      <c r="A78" s="1"/>
      <c r="B78" s="152">
        <v>45792</v>
      </c>
      <c r="C78" s="8">
        <v>229</v>
      </c>
      <c r="D78" s="28" t="s">
        <v>914</v>
      </c>
      <c r="E78" s="28" t="s">
        <v>1205</v>
      </c>
      <c r="F78" s="143">
        <v>1725.5</v>
      </c>
      <c r="G78" s="143"/>
      <c r="H78" s="28"/>
      <c r="I78" s="28"/>
      <c r="J78" s="85" t="s">
        <v>1206</v>
      </c>
      <c r="K78" s="15" t="s">
        <v>19</v>
      </c>
      <c r="L78" s="14" t="s">
        <v>1207</v>
      </c>
      <c r="M78" s="17">
        <v>45804</v>
      </c>
      <c r="N78" s="26">
        <v>45820</v>
      </c>
      <c r="O78" s="1"/>
      <c r="P78" s="1"/>
      <c r="Q78" s="1"/>
    </row>
    <row r="79" spans="1:17" ht="16.5" customHeight="1" x14ac:dyDescent="0.25">
      <c r="B79" s="86">
        <v>45656</v>
      </c>
      <c r="C79" s="8">
        <v>840</v>
      </c>
      <c r="D79" t="s">
        <v>398</v>
      </c>
      <c r="E79" s="31" t="s">
        <v>399</v>
      </c>
      <c r="F79" s="42">
        <v>803.25</v>
      </c>
      <c r="G79" s="28"/>
      <c r="H79" s="28"/>
      <c r="I79" s="74"/>
      <c r="J79" s="14" t="s">
        <v>400</v>
      </c>
      <c r="K79" s="15" t="s">
        <v>34</v>
      </c>
      <c r="L79" s="17" t="s">
        <v>21</v>
      </c>
      <c r="M79" s="17" t="s">
        <v>21</v>
      </c>
      <c r="N79" s="26" t="s">
        <v>35</v>
      </c>
      <c r="O79" s="3" t="s">
        <v>684</v>
      </c>
    </row>
    <row r="80" spans="1:17" x14ac:dyDescent="0.25">
      <c r="B80" s="152">
        <v>45793</v>
      </c>
      <c r="C80" s="8">
        <v>237</v>
      </c>
      <c r="D80" s="28" t="s">
        <v>1208</v>
      </c>
      <c r="E80" s="28" t="s">
        <v>1209</v>
      </c>
      <c r="F80" s="143"/>
      <c r="G80" s="143">
        <v>1751.6</v>
      </c>
      <c r="H80" s="28"/>
      <c r="I80" s="28"/>
      <c r="J80" s="85" t="s">
        <v>1210</v>
      </c>
      <c r="K80" s="85" t="s">
        <v>34</v>
      </c>
      <c r="L80" s="28" t="s">
        <v>1211</v>
      </c>
      <c r="M80" s="17">
        <v>45799</v>
      </c>
      <c r="N80" s="26" t="s">
        <v>35</v>
      </c>
    </row>
    <row r="81" spans="2:15" x14ac:dyDescent="0.25">
      <c r="B81" s="86">
        <v>45585</v>
      </c>
      <c r="C81" s="8">
        <v>687</v>
      </c>
      <c r="D81" s="9" t="s">
        <v>22</v>
      </c>
      <c r="E81" s="9" t="s">
        <v>71</v>
      </c>
      <c r="F81" s="27">
        <v>507688.57628999994</v>
      </c>
      <c r="G81" s="27"/>
      <c r="H81" s="28"/>
      <c r="I81" s="29" t="s">
        <v>72</v>
      </c>
      <c r="J81" s="14" t="s">
        <v>73</v>
      </c>
      <c r="K81" s="15" t="s">
        <v>19</v>
      </c>
      <c r="L81" s="231" t="s">
        <v>20</v>
      </c>
      <c r="M81" s="17" t="s">
        <v>21</v>
      </c>
      <c r="N81" s="26">
        <v>45592</v>
      </c>
      <c r="O81" s="2" t="s">
        <v>680</v>
      </c>
    </row>
    <row r="82" spans="2:15" x14ac:dyDescent="0.25">
      <c r="B82" s="124">
        <v>45659</v>
      </c>
      <c r="C82" s="8">
        <v>11</v>
      </c>
      <c r="D82" s="31" t="s">
        <v>22</v>
      </c>
      <c r="E82" s="31" t="s">
        <v>434</v>
      </c>
      <c r="F82" s="42">
        <v>26490.57</v>
      </c>
      <c r="G82" s="28"/>
      <c r="H82" s="28"/>
      <c r="I82" s="74" t="s">
        <v>435</v>
      </c>
      <c r="J82" s="14" t="s">
        <v>436</v>
      </c>
      <c r="K82" s="15" t="s">
        <v>19</v>
      </c>
      <c r="L82" s="14" t="s">
        <v>20</v>
      </c>
      <c r="M82" s="17" t="s">
        <v>21</v>
      </c>
      <c r="N82" s="26">
        <v>45672</v>
      </c>
      <c r="O82" s="3" t="s">
        <v>689</v>
      </c>
    </row>
    <row r="83" spans="2:15" x14ac:dyDescent="0.25">
      <c r="B83" s="152">
        <v>45783</v>
      </c>
      <c r="C83" s="8">
        <v>215</v>
      </c>
      <c r="D83" s="28" t="s">
        <v>1212</v>
      </c>
      <c r="E83" s="28" t="s">
        <v>1213</v>
      </c>
      <c r="F83" s="143">
        <v>3410</v>
      </c>
      <c r="G83" s="143"/>
      <c r="H83" s="28"/>
      <c r="I83" s="28"/>
      <c r="J83" s="85" t="s">
        <v>592</v>
      </c>
      <c r="K83" s="85" t="s">
        <v>34</v>
      </c>
      <c r="L83" s="28"/>
      <c r="M83" s="17">
        <v>45783</v>
      </c>
      <c r="N83" s="26" t="s">
        <v>40</v>
      </c>
    </row>
    <row r="84" spans="2:15" x14ac:dyDescent="0.25">
      <c r="B84" s="152">
        <v>45792</v>
      </c>
      <c r="C84" s="8">
        <v>225</v>
      </c>
      <c r="D84" s="28" t="s">
        <v>748</v>
      </c>
      <c r="E84" s="28" t="s">
        <v>1214</v>
      </c>
      <c r="F84" s="143">
        <v>1740</v>
      </c>
      <c r="G84" s="143"/>
      <c r="H84" s="28"/>
      <c r="I84" s="28"/>
      <c r="J84" s="85" t="s">
        <v>1215</v>
      </c>
      <c r="K84" s="15" t="s">
        <v>34</v>
      </c>
      <c r="L84" s="28" t="s">
        <v>1216</v>
      </c>
      <c r="M84" s="17">
        <v>45797</v>
      </c>
      <c r="N84" s="26" t="s">
        <v>35</v>
      </c>
    </row>
    <row r="85" spans="2:15" ht="30" x14ac:dyDescent="0.25">
      <c r="B85" s="59">
        <v>45771</v>
      </c>
      <c r="C85" s="8">
        <v>201</v>
      </c>
      <c r="D85" s="145" t="s">
        <v>1027</v>
      </c>
      <c r="E85" s="137" t="s">
        <v>1122</v>
      </c>
      <c r="F85" s="155">
        <v>5684</v>
      </c>
      <c r="G85" s="143"/>
      <c r="H85" s="28"/>
      <c r="I85" s="28" t="s">
        <v>1123</v>
      </c>
      <c r="J85" s="14"/>
      <c r="K85" s="15" t="s">
        <v>34</v>
      </c>
      <c r="L85" s="14"/>
      <c r="M85" s="17" t="s">
        <v>21</v>
      </c>
      <c r="N85" s="26" t="s">
        <v>40</v>
      </c>
      <c r="O85" s="3"/>
    </row>
    <row r="86" spans="2:15" x14ac:dyDescent="0.25">
      <c r="B86" s="152">
        <v>45782</v>
      </c>
      <c r="C86" s="8">
        <v>212</v>
      </c>
      <c r="D86" s="28" t="s">
        <v>1217</v>
      </c>
      <c r="E86" s="28" t="s">
        <v>1218</v>
      </c>
      <c r="F86" s="143">
        <v>7610.76</v>
      </c>
      <c r="G86" s="143"/>
      <c r="H86" s="28"/>
      <c r="I86" s="28" t="s">
        <v>1219</v>
      </c>
      <c r="J86" s="162" t="s">
        <v>1220</v>
      </c>
      <c r="K86" s="85" t="s">
        <v>34</v>
      </c>
      <c r="L86" s="28"/>
      <c r="M86" s="17">
        <v>45783</v>
      </c>
      <c r="N86" s="26" t="s">
        <v>40</v>
      </c>
    </row>
    <row r="87" spans="2:15" x14ac:dyDescent="0.25">
      <c r="B87" s="86">
        <v>45639</v>
      </c>
      <c r="C87" s="8">
        <v>804</v>
      </c>
      <c r="D87" s="31" t="s">
        <v>264</v>
      </c>
      <c r="E87" s="31" t="s">
        <v>265</v>
      </c>
      <c r="F87" s="42">
        <f>612.48*20.45</f>
        <v>12525.216</v>
      </c>
      <c r="G87" s="28"/>
      <c r="H87" s="28"/>
      <c r="I87" s="28" t="s">
        <v>266</v>
      </c>
      <c r="J87" s="14" t="s">
        <v>20</v>
      </c>
      <c r="K87" s="15" t="s">
        <v>19</v>
      </c>
      <c r="L87" s="14" t="s">
        <v>20</v>
      </c>
      <c r="M87" s="17" t="s">
        <v>21</v>
      </c>
      <c r="N87" s="26" t="s">
        <v>35</v>
      </c>
      <c r="O87" s="3" t="s">
        <v>685</v>
      </c>
    </row>
    <row r="88" spans="2:15" ht="14.45" customHeight="1" x14ac:dyDescent="0.3">
      <c r="B88" s="152">
        <v>45783</v>
      </c>
      <c r="C88" s="8">
        <v>217</v>
      </c>
      <c r="D88" s="213" t="s">
        <v>264</v>
      </c>
      <c r="E88" s="28" t="s">
        <v>1221</v>
      </c>
      <c r="F88" s="143"/>
      <c r="G88" s="143">
        <v>43.93</v>
      </c>
      <c r="H88" s="28"/>
      <c r="I88" s="28"/>
      <c r="J88" s="85">
        <v>7002</v>
      </c>
      <c r="K88" s="85" t="s">
        <v>34</v>
      </c>
      <c r="L88" s="28" t="s">
        <v>1222</v>
      </c>
      <c r="M88" s="17">
        <v>45783</v>
      </c>
      <c r="N88" s="26" t="s">
        <v>40</v>
      </c>
    </row>
    <row r="89" spans="2:15" x14ac:dyDescent="0.25">
      <c r="B89" s="124">
        <v>45701</v>
      </c>
      <c r="C89" s="8">
        <v>107</v>
      </c>
      <c r="D89" s="31" t="s">
        <v>60</v>
      </c>
      <c r="E89" s="28" t="s">
        <v>841</v>
      </c>
      <c r="F89" s="42">
        <v>363053.72</v>
      </c>
      <c r="G89" s="28"/>
      <c r="H89" s="28"/>
      <c r="I89" s="28"/>
      <c r="J89" s="14" t="s">
        <v>842</v>
      </c>
      <c r="K89" s="15" t="s">
        <v>19</v>
      </c>
      <c r="L89" s="14" t="s">
        <v>20</v>
      </c>
      <c r="M89" s="17" t="s">
        <v>21</v>
      </c>
      <c r="N89" s="26" t="s">
        <v>35</v>
      </c>
      <c r="O89" s="3"/>
    </row>
    <row r="90" spans="2:15" x14ac:dyDescent="0.25">
      <c r="B90" s="59">
        <v>45735</v>
      </c>
      <c r="C90" s="8">
        <v>136</v>
      </c>
      <c r="D90" s="31" t="s">
        <v>60</v>
      </c>
      <c r="E90" s="28" t="s">
        <v>841</v>
      </c>
      <c r="F90" s="42">
        <v>313934.36</v>
      </c>
      <c r="G90" s="28"/>
      <c r="H90" s="28"/>
      <c r="I90" s="28"/>
      <c r="J90" s="14" t="s">
        <v>941</v>
      </c>
      <c r="K90" s="15" t="s">
        <v>19</v>
      </c>
      <c r="L90" s="14" t="s">
        <v>20</v>
      </c>
      <c r="M90" s="17" t="s">
        <v>21</v>
      </c>
      <c r="N90" s="26" t="s">
        <v>35</v>
      </c>
      <c r="O90" s="3"/>
    </row>
    <row r="91" spans="2:15" ht="30" x14ac:dyDescent="0.25">
      <c r="B91" s="59">
        <v>45776</v>
      </c>
      <c r="C91" s="8">
        <v>204</v>
      </c>
      <c r="D91" s="137" t="s">
        <v>1126</v>
      </c>
      <c r="E91" s="137" t="s">
        <v>1127</v>
      </c>
      <c r="F91" s="155">
        <v>635454.9</v>
      </c>
      <c r="G91" s="143"/>
      <c r="H91" s="28"/>
      <c r="I91" s="28"/>
      <c r="J91" s="14"/>
      <c r="K91" s="15" t="s">
        <v>19</v>
      </c>
      <c r="L91" s="14"/>
      <c r="M91" s="17" t="s">
        <v>21</v>
      </c>
      <c r="N91" s="26" t="s">
        <v>40</v>
      </c>
      <c r="O91" s="3"/>
    </row>
    <row r="92" spans="2:15" x14ac:dyDescent="0.25">
      <c r="B92" s="152">
        <v>45797</v>
      </c>
      <c r="C92" s="8">
        <v>242</v>
      </c>
      <c r="D92" s="28" t="s">
        <v>1223</v>
      </c>
      <c r="E92" s="28" t="s">
        <v>1224</v>
      </c>
      <c r="F92" s="143">
        <v>1255255.55</v>
      </c>
      <c r="G92" s="28"/>
      <c r="H92" s="28"/>
      <c r="I92" s="28"/>
      <c r="J92" s="85" t="s">
        <v>592</v>
      </c>
      <c r="K92" s="85" t="s">
        <v>19</v>
      </c>
      <c r="L92" s="28" t="s">
        <v>802</v>
      </c>
      <c r="M92" s="53" t="s">
        <v>21</v>
      </c>
      <c r="N92" s="26" t="s">
        <v>35</v>
      </c>
    </row>
    <row r="93" spans="2:15" x14ac:dyDescent="0.25">
      <c r="B93" s="152">
        <v>45797</v>
      </c>
      <c r="C93" s="8">
        <v>244</v>
      </c>
      <c r="D93" s="28" t="s">
        <v>1225</v>
      </c>
      <c r="E93" s="217" t="s">
        <v>1226</v>
      </c>
      <c r="F93" s="143">
        <v>17189.87</v>
      </c>
      <c r="G93" s="28"/>
      <c r="H93" s="28"/>
      <c r="I93" s="28"/>
      <c r="J93" s="85" t="s">
        <v>802</v>
      </c>
      <c r="K93" s="85" t="s">
        <v>1189</v>
      </c>
      <c r="L93" s="28" t="s">
        <v>1227</v>
      </c>
      <c r="M93" s="17">
        <v>45799</v>
      </c>
      <c r="N93" s="26" t="s">
        <v>35</v>
      </c>
    </row>
    <row r="94" spans="2:15" x14ac:dyDescent="0.25">
      <c r="B94" s="59">
        <v>45729</v>
      </c>
      <c r="C94" s="8">
        <v>130</v>
      </c>
      <c r="D94" s="31" t="s">
        <v>538</v>
      </c>
      <c r="E94" s="28" t="s">
        <v>929</v>
      </c>
      <c r="F94" s="42">
        <v>15189.87</v>
      </c>
      <c r="G94" s="28"/>
      <c r="H94" s="28"/>
      <c r="I94" s="28"/>
      <c r="J94" s="14" t="s">
        <v>183</v>
      </c>
      <c r="K94" s="15" t="s">
        <v>34</v>
      </c>
      <c r="L94" s="14" t="s">
        <v>183</v>
      </c>
      <c r="M94" s="17" t="s">
        <v>21</v>
      </c>
      <c r="N94" s="26" t="s">
        <v>35</v>
      </c>
      <c r="O94" s="3"/>
    </row>
    <row r="95" spans="2:15" x14ac:dyDescent="0.25">
      <c r="B95" s="59">
        <v>45769</v>
      </c>
      <c r="C95" s="8">
        <v>193</v>
      </c>
      <c r="D95" s="31" t="s">
        <v>538</v>
      </c>
      <c r="E95" s="28" t="s">
        <v>1105</v>
      </c>
      <c r="F95" s="42">
        <v>15189.87</v>
      </c>
      <c r="G95" s="28"/>
      <c r="H95" s="28"/>
      <c r="I95" s="28"/>
      <c r="J95" s="14" t="s">
        <v>183</v>
      </c>
      <c r="K95" s="15" t="s">
        <v>34</v>
      </c>
      <c r="L95" s="14" t="s">
        <v>1003</v>
      </c>
      <c r="M95" s="17" t="s">
        <v>21</v>
      </c>
      <c r="N95" s="26" t="s">
        <v>35</v>
      </c>
      <c r="O95" s="3"/>
    </row>
    <row r="96" spans="2:15" x14ac:dyDescent="0.25">
      <c r="B96" s="152">
        <v>45782</v>
      </c>
      <c r="C96" s="8">
        <v>210</v>
      </c>
      <c r="D96" s="28" t="s">
        <v>301</v>
      </c>
      <c r="E96" s="28" t="s">
        <v>1228</v>
      </c>
      <c r="F96" s="143">
        <v>17052</v>
      </c>
      <c r="G96" s="143"/>
      <c r="H96" s="28"/>
      <c r="I96" s="28"/>
      <c r="J96" s="85">
        <v>3375</v>
      </c>
      <c r="K96" s="85" t="s">
        <v>19</v>
      </c>
      <c r="L96" s="28" t="s">
        <v>1229</v>
      </c>
      <c r="M96" s="154">
        <v>45796</v>
      </c>
      <c r="N96" s="26" t="s">
        <v>40</v>
      </c>
    </row>
    <row r="97" spans="2:15" x14ac:dyDescent="0.25">
      <c r="B97" s="124">
        <v>45659</v>
      </c>
      <c r="C97" s="8">
        <v>16</v>
      </c>
      <c r="D97" s="31" t="s">
        <v>369</v>
      </c>
      <c r="E97" s="31" t="s">
        <v>454</v>
      </c>
      <c r="F97" s="27">
        <v>133714.35999999999</v>
      </c>
      <c r="G97" s="28"/>
      <c r="H97" s="28"/>
      <c r="I97" s="74" t="s">
        <v>455</v>
      </c>
      <c r="J97" s="14" t="s">
        <v>456</v>
      </c>
      <c r="K97" s="15" t="s">
        <v>19</v>
      </c>
      <c r="L97" s="14" t="s">
        <v>20</v>
      </c>
      <c r="M97" s="17" t="s">
        <v>21</v>
      </c>
      <c r="N97" s="26">
        <v>45669</v>
      </c>
      <c r="O97" s="3" t="s">
        <v>685</v>
      </c>
    </row>
    <row r="98" spans="2:15" x14ac:dyDescent="0.25">
      <c r="B98" s="124">
        <v>45659</v>
      </c>
      <c r="C98" s="8">
        <v>16</v>
      </c>
      <c r="D98" s="31" t="s">
        <v>369</v>
      </c>
      <c r="E98" s="31" t="s">
        <v>458</v>
      </c>
      <c r="F98" s="27">
        <v>5923.86</v>
      </c>
      <c r="G98" s="28"/>
      <c r="H98" s="28"/>
      <c r="I98" s="74" t="s">
        <v>459</v>
      </c>
      <c r="J98" s="14" t="s">
        <v>460</v>
      </c>
      <c r="K98" s="15" t="s">
        <v>19</v>
      </c>
      <c r="L98" s="14" t="s">
        <v>20</v>
      </c>
      <c r="M98" s="17" t="s">
        <v>21</v>
      </c>
      <c r="N98" s="26">
        <v>45669</v>
      </c>
      <c r="O98" s="3" t="s">
        <v>685</v>
      </c>
    </row>
    <row r="99" spans="2:15" x14ac:dyDescent="0.25">
      <c r="B99" s="124">
        <v>45659</v>
      </c>
      <c r="C99" s="8">
        <v>16</v>
      </c>
      <c r="D99" s="31" t="s">
        <v>369</v>
      </c>
      <c r="E99" s="31" t="s">
        <v>462</v>
      </c>
      <c r="F99" s="27">
        <v>11761.92</v>
      </c>
      <c r="G99" s="28"/>
      <c r="H99" s="28"/>
      <c r="I99" s="74" t="s">
        <v>463</v>
      </c>
      <c r="J99" s="14" t="s">
        <v>464</v>
      </c>
      <c r="K99" s="15" t="s">
        <v>19</v>
      </c>
      <c r="L99" s="14" t="s">
        <v>20</v>
      </c>
      <c r="M99" s="17" t="s">
        <v>21</v>
      </c>
      <c r="N99" s="26">
        <v>45669</v>
      </c>
      <c r="O99" s="3" t="s">
        <v>685</v>
      </c>
    </row>
    <row r="100" spans="2:15" x14ac:dyDescent="0.25">
      <c r="B100" s="124">
        <v>45686</v>
      </c>
      <c r="C100" s="8">
        <v>67</v>
      </c>
      <c r="D100" s="50" t="s">
        <v>369</v>
      </c>
      <c r="E100" s="50" t="s">
        <v>654</v>
      </c>
      <c r="F100" s="42">
        <v>21770.62</v>
      </c>
      <c r="G100" s="28"/>
      <c r="H100" s="28"/>
      <c r="I100" s="74" t="s">
        <v>655</v>
      </c>
      <c r="J100" s="14" t="s">
        <v>656</v>
      </c>
      <c r="K100" s="15" t="s">
        <v>19</v>
      </c>
      <c r="L100" s="129"/>
      <c r="M100" s="17" t="s">
        <v>21</v>
      </c>
      <c r="N100" s="26">
        <v>45703</v>
      </c>
      <c r="O100" s="236" t="s">
        <v>684</v>
      </c>
    </row>
    <row r="101" spans="2:15" x14ac:dyDescent="0.25">
      <c r="B101" s="152">
        <v>45792</v>
      </c>
      <c r="C101" s="158">
        <v>232</v>
      </c>
      <c r="D101" s="161" t="s">
        <v>1230</v>
      </c>
      <c r="E101" s="161" t="s">
        <v>1231</v>
      </c>
      <c r="F101" s="159">
        <v>33734.99</v>
      </c>
      <c r="G101" s="143"/>
      <c r="H101" s="28"/>
      <c r="I101" s="28" t="s">
        <v>1232</v>
      </c>
      <c r="J101" s="85" t="s">
        <v>1233</v>
      </c>
      <c r="K101" s="15" t="s">
        <v>19</v>
      </c>
      <c r="L101" s="14" t="s">
        <v>20</v>
      </c>
      <c r="M101" s="17" t="s">
        <v>21</v>
      </c>
      <c r="N101" s="26" t="s">
        <v>35</v>
      </c>
    </row>
    <row r="102" spans="2:15" ht="30" x14ac:dyDescent="0.25">
      <c r="B102" s="59">
        <v>45758</v>
      </c>
      <c r="C102" s="158">
        <v>180</v>
      </c>
      <c r="D102" s="215" t="s">
        <v>1075</v>
      </c>
      <c r="E102" s="223" t="s">
        <v>1076</v>
      </c>
      <c r="F102" s="228">
        <v>34800</v>
      </c>
      <c r="G102" s="28"/>
      <c r="H102" s="28"/>
      <c r="I102" s="28"/>
      <c r="J102" s="129" t="s">
        <v>802</v>
      </c>
      <c r="K102" s="15" t="s">
        <v>34</v>
      </c>
      <c r="L102" s="14"/>
      <c r="M102" s="17" t="s">
        <v>21</v>
      </c>
      <c r="N102" s="26" t="s">
        <v>40</v>
      </c>
      <c r="O102" s="3"/>
    </row>
    <row r="103" spans="2:15" x14ac:dyDescent="0.25">
      <c r="B103" s="152">
        <v>45782</v>
      </c>
      <c r="C103" s="158">
        <v>211</v>
      </c>
      <c r="D103" s="161" t="s">
        <v>1075</v>
      </c>
      <c r="E103" s="161" t="s">
        <v>1234</v>
      </c>
      <c r="F103" s="159">
        <v>34800</v>
      </c>
      <c r="G103" s="143"/>
      <c r="H103" s="28"/>
      <c r="I103" s="28"/>
      <c r="J103" s="85" t="s">
        <v>1235</v>
      </c>
      <c r="K103" s="85" t="s">
        <v>34</v>
      </c>
      <c r="L103" s="28"/>
      <c r="M103" s="17">
        <v>45777</v>
      </c>
      <c r="N103" s="26" t="s">
        <v>40</v>
      </c>
    </row>
    <row r="104" spans="2:15" ht="15.75" x14ac:dyDescent="0.25">
      <c r="B104" s="86">
        <v>45567</v>
      </c>
      <c r="C104" s="158">
        <v>624</v>
      </c>
      <c r="D104" s="209" t="s">
        <v>30</v>
      </c>
      <c r="E104" s="209" t="s">
        <v>31</v>
      </c>
      <c r="F104" s="226">
        <v>9343.77</v>
      </c>
      <c r="G104" s="23"/>
      <c r="H104" s="24" t="s">
        <v>679</v>
      </c>
      <c r="I104" s="22" t="s">
        <v>32</v>
      </c>
      <c r="J104" s="14" t="s">
        <v>33</v>
      </c>
      <c r="K104" s="15" t="s">
        <v>34</v>
      </c>
      <c r="L104" s="16" t="s">
        <v>21</v>
      </c>
      <c r="M104" s="17" t="s">
        <v>21</v>
      </c>
      <c r="N104" s="148" t="s">
        <v>35</v>
      </c>
      <c r="O104" s="2"/>
    </row>
    <row r="105" spans="2:15" x14ac:dyDescent="0.25">
      <c r="B105" s="152">
        <v>45782</v>
      </c>
      <c r="C105" s="158">
        <v>214</v>
      </c>
      <c r="D105" s="161" t="s">
        <v>87</v>
      </c>
      <c r="E105" s="161" t="s">
        <v>1236</v>
      </c>
      <c r="F105" s="159">
        <v>1699.99</v>
      </c>
      <c r="G105" s="143"/>
      <c r="H105" s="28"/>
      <c r="I105" s="28"/>
      <c r="J105" s="85" t="s">
        <v>592</v>
      </c>
      <c r="K105" s="85" t="s">
        <v>34</v>
      </c>
      <c r="L105" s="28"/>
      <c r="M105" s="17">
        <v>45783</v>
      </c>
      <c r="N105" s="26" t="s">
        <v>40</v>
      </c>
    </row>
    <row r="106" spans="2:15" x14ac:dyDescent="0.25">
      <c r="B106" s="152">
        <v>45806</v>
      </c>
      <c r="C106" s="158">
        <v>256</v>
      </c>
      <c r="D106" s="161" t="s">
        <v>89</v>
      </c>
      <c r="E106" s="161" t="s">
        <v>1237</v>
      </c>
      <c r="F106" s="159">
        <v>3607.2</v>
      </c>
      <c r="G106" s="28"/>
      <c r="H106" s="28"/>
      <c r="I106" s="28"/>
      <c r="J106" s="85">
        <v>236</v>
      </c>
      <c r="K106" s="85" t="s">
        <v>19</v>
      </c>
      <c r="L106" s="1" t="s">
        <v>802</v>
      </c>
      <c r="M106" s="53" t="s">
        <v>21</v>
      </c>
      <c r="N106" s="154">
        <v>45820</v>
      </c>
    </row>
    <row r="107" spans="2:15" x14ac:dyDescent="0.25">
      <c r="B107" s="86">
        <v>45632</v>
      </c>
      <c r="C107" s="158">
        <v>794</v>
      </c>
      <c r="D107" s="212" t="s">
        <v>234</v>
      </c>
      <c r="E107" s="212" t="s">
        <v>235</v>
      </c>
      <c r="F107" s="228">
        <v>8431.75</v>
      </c>
      <c r="G107" s="28"/>
      <c r="H107" s="28" t="s">
        <v>688</v>
      </c>
      <c r="I107" s="28" t="s">
        <v>236</v>
      </c>
      <c r="J107" s="14" t="s">
        <v>20</v>
      </c>
      <c r="K107" s="15" t="s">
        <v>19</v>
      </c>
      <c r="L107" s="14" t="s">
        <v>20</v>
      </c>
      <c r="M107" s="17" t="s">
        <v>21</v>
      </c>
      <c r="N107" s="26" t="s">
        <v>35</v>
      </c>
      <c r="O107" s="3"/>
    </row>
    <row r="108" spans="2:15" x14ac:dyDescent="0.25">
      <c r="B108" s="152">
        <v>45797</v>
      </c>
      <c r="C108" s="158">
        <v>241</v>
      </c>
      <c r="D108" s="161" t="s">
        <v>1238</v>
      </c>
      <c r="E108" s="161" t="s">
        <v>1239</v>
      </c>
      <c r="F108" s="159">
        <v>28348</v>
      </c>
      <c r="G108" s="28"/>
      <c r="H108" s="28"/>
      <c r="I108" s="28"/>
      <c r="J108" s="85"/>
      <c r="K108" s="85" t="s">
        <v>1189</v>
      </c>
      <c r="L108" s="28"/>
      <c r="M108" s="17">
        <v>45799</v>
      </c>
      <c r="N108" s="26">
        <v>45806</v>
      </c>
    </row>
    <row r="109" spans="2:15" x14ac:dyDescent="0.25">
      <c r="B109" s="59">
        <v>45734</v>
      </c>
      <c r="C109" s="158">
        <v>135</v>
      </c>
      <c r="D109" s="212" t="s">
        <v>565</v>
      </c>
      <c r="E109" s="161" t="s">
        <v>939</v>
      </c>
      <c r="F109" s="228">
        <v>15863</v>
      </c>
      <c r="G109" s="28"/>
      <c r="H109" s="28"/>
      <c r="I109" s="28"/>
      <c r="J109" s="14" t="s">
        <v>940</v>
      </c>
      <c r="K109" s="15" t="s">
        <v>34</v>
      </c>
      <c r="L109" s="14" t="s">
        <v>940</v>
      </c>
      <c r="M109" s="17" t="s">
        <v>21</v>
      </c>
      <c r="N109" s="26">
        <v>45744</v>
      </c>
      <c r="O109" s="3"/>
    </row>
    <row r="110" spans="2:15" x14ac:dyDescent="0.25">
      <c r="B110" s="152">
        <v>45792</v>
      </c>
      <c r="C110" s="158">
        <v>223</v>
      </c>
      <c r="D110" s="161" t="s">
        <v>121</v>
      </c>
      <c r="E110" s="161" t="s">
        <v>1240</v>
      </c>
      <c r="F110" s="159">
        <v>19592.400000000001</v>
      </c>
      <c r="G110" s="143"/>
      <c r="H110" s="28"/>
      <c r="I110" s="28" t="s">
        <v>1241</v>
      </c>
      <c r="J110" s="85" t="s">
        <v>1242</v>
      </c>
      <c r="K110" s="15" t="s">
        <v>34</v>
      </c>
      <c r="L110" s="28"/>
      <c r="M110" s="17" t="s">
        <v>21</v>
      </c>
      <c r="N110" s="26" t="s">
        <v>35</v>
      </c>
    </row>
    <row r="111" spans="2:15" x14ac:dyDescent="0.25">
      <c r="B111" s="152">
        <v>45806</v>
      </c>
      <c r="C111" s="158">
        <v>253</v>
      </c>
      <c r="D111" s="161" t="s">
        <v>121</v>
      </c>
      <c r="E111" s="161" t="s">
        <v>1243</v>
      </c>
      <c r="F111" s="159">
        <v>2320.31</v>
      </c>
      <c r="G111" s="28"/>
      <c r="H111" s="28"/>
      <c r="I111" s="28"/>
      <c r="J111" s="29" t="s">
        <v>1244</v>
      </c>
      <c r="K111" s="85" t="s">
        <v>19</v>
      </c>
      <c r="L111" s="28" t="s">
        <v>802</v>
      </c>
      <c r="M111" s="53" t="s">
        <v>21</v>
      </c>
      <c r="N111" s="154">
        <v>45815</v>
      </c>
    </row>
    <row r="112" spans="2:15" x14ac:dyDescent="0.25">
      <c r="B112" s="86">
        <v>45603</v>
      </c>
      <c r="C112" s="158">
        <v>713</v>
      </c>
      <c r="D112" s="212" t="s">
        <v>81</v>
      </c>
      <c r="E112" s="219" t="s">
        <v>82</v>
      </c>
      <c r="F112" s="227">
        <f>35500*1.16-5800</f>
        <v>35380</v>
      </c>
      <c r="G112" s="31"/>
      <c r="H112" s="31"/>
      <c r="I112" s="31"/>
      <c r="J112" s="14" t="s">
        <v>83</v>
      </c>
      <c r="K112" s="15" t="s">
        <v>19</v>
      </c>
      <c r="L112" s="16" t="s">
        <v>20</v>
      </c>
      <c r="M112" s="17" t="s">
        <v>21</v>
      </c>
      <c r="N112" s="26" t="s">
        <v>35</v>
      </c>
      <c r="O112" s="2"/>
    </row>
    <row r="113" spans="2:15" ht="14.45" customHeight="1" x14ac:dyDescent="0.3">
      <c r="B113" s="152">
        <v>45783</v>
      </c>
      <c r="C113" s="158">
        <v>219</v>
      </c>
      <c r="D113" s="211" t="s">
        <v>1245</v>
      </c>
      <c r="E113" s="161" t="s">
        <v>1246</v>
      </c>
      <c r="F113" s="159">
        <v>80917.7</v>
      </c>
      <c r="G113" s="143"/>
      <c r="H113" s="28"/>
      <c r="I113" s="28"/>
      <c r="J113" s="85" t="s">
        <v>1247</v>
      </c>
      <c r="K113" s="85" t="s">
        <v>34</v>
      </c>
      <c r="L113" s="28"/>
      <c r="M113" s="17">
        <v>45783</v>
      </c>
      <c r="N113" s="26" t="s">
        <v>40</v>
      </c>
    </row>
    <row r="114" spans="2:15" x14ac:dyDescent="0.25">
      <c r="B114" s="152">
        <v>45791</v>
      </c>
      <c r="C114" s="158">
        <v>220</v>
      </c>
      <c r="D114" s="161" t="s">
        <v>1248</v>
      </c>
      <c r="E114" s="161" t="s">
        <v>1249</v>
      </c>
      <c r="F114" s="159">
        <v>18971.34</v>
      </c>
      <c r="G114" s="143"/>
      <c r="H114" s="28"/>
      <c r="I114" s="28"/>
      <c r="J114" s="29" t="s">
        <v>1250</v>
      </c>
      <c r="K114" s="15" t="s">
        <v>34</v>
      </c>
      <c r="L114" s="14"/>
      <c r="M114" s="17">
        <v>45784</v>
      </c>
      <c r="N114" s="26" t="s">
        <v>35</v>
      </c>
    </row>
    <row r="115" spans="2:15" x14ac:dyDescent="0.25">
      <c r="B115" s="59">
        <v>45758</v>
      </c>
      <c r="C115" s="158">
        <v>179</v>
      </c>
      <c r="D115" s="212" t="s">
        <v>1071</v>
      </c>
      <c r="E115" s="223" t="s">
        <v>1072</v>
      </c>
      <c r="F115" s="228">
        <v>5595.98</v>
      </c>
      <c r="G115" s="28"/>
      <c r="H115" s="28"/>
      <c r="I115" s="28" t="s">
        <v>1073</v>
      </c>
      <c r="J115" s="129" t="s">
        <v>1074</v>
      </c>
      <c r="K115" s="15" t="s">
        <v>19</v>
      </c>
      <c r="L115" s="14" t="s">
        <v>802</v>
      </c>
      <c r="M115" s="17" t="s">
        <v>21</v>
      </c>
      <c r="N115" s="26">
        <v>45801</v>
      </c>
      <c r="O115" s="3"/>
    </row>
    <row r="116" spans="2:15" ht="75" x14ac:dyDescent="0.25">
      <c r="B116" s="59">
        <v>45757</v>
      </c>
      <c r="C116" s="8">
        <v>177</v>
      </c>
      <c r="D116" s="63" t="s">
        <v>1064</v>
      </c>
      <c r="E116" s="224" t="s">
        <v>1065</v>
      </c>
      <c r="F116" s="42">
        <v>208800</v>
      </c>
      <c r="G116" s="28"/>
      <c r="H116" s="28"/>
      <c r="I116" s="28" t="s">
        <v>1066</v>
      </c>
      <c r="J116" s="129" t="s">
        <v>1067</v>
      </c>
      <c r="K116" s="15" t="s">
        <v>19</v>
      </c>
      <c r="L116" s="14" t="s">
        <v>802</v>
      </c>
      <c r="M116" s="17" t="s">
        <v>21</v>
      </c>
      <c r="N116" s="26">
        <v>45801</v>
      </c>
      <c r="O116" s="3"/>
    </row>
    <row r="117" spans="2:15" x14ac:dyDescent="0.25">
      <c r="B117" s="152">
        <v>45782</v>
      </c>
      <c r="C117" s="8">
        <v>207</v>
      </c>
      <c r="D117" s="28" t="s">
        <v>1251</v>
      </c>
      <c r="E117" s="28" t="s">
        <v>1252</v>
      </c>
      <c r="F117" s="143">
        <v>340360</v>
      </c>
      <c r="G117" s="156"/>
      <c r="H117" s="28"/>
      <c r="I117" s="28"/>
      <c r="J117" s="85" t="s">
        <v>592</v>
      </c>
      <c r="K117" s="85" t="s">
        <v>19</v>
      </c>
      <c r="L117" s="28" t="s">
        <v>1253</v>
      </c>
      <c r="M117" s="17">
        <v>45783</v>
      </c>
      <c r="N117" s="26" t="s">
        <v>40</v>
      </c>
      <c r="O117" s="45"/>
    </row>
    <row r="118" spans="2:15" x14ac:dyDescent="0.25">
      <c r="B118" s="152">
        <v>45792</v>
      </c>
      <c r="C118" s="8">
        <v>227</v>
      </c>
      <c r="D118" s="28" t="s">
        <v>1254</v>
      </c>
      <c r="E118" s="28" t="s">
        <v>1255</v>
      </c>
      <c r="F118" s="143">
        <v>2320</v>
      </c>
      <c r="G118" s="143"/>
      <c r="H118" s="28"/>
      <c r="I118" s="28" t="s">
        <v>1256</v>
      </c>
      <c r="J118" s="85" t="s">
        <v>1257</v>
      </c>
      <c r="K118" s="15" t="s">
        <v>34</v>
      </c>
      <c r="L118" s="28"/>
      <c r="M118" s="17">
        <v>45796</v>
      </c>
      <c r="N118" s="26" t="s">
        <v>35</v>
      </c>
    </row>
    <row r="119" spans="2:15" x14ac:dyDescent="0.25">
      <c r="B119" s="28"/>
      <c r="C119" s="8"/>
      <c r="D119" s="28"/>
      <c r="E119" s="28"/>
      <c r="F119" s="143"/>
      <c r="G119" s="28"/>
      <c r="H119" s="28"/>
      <c r="I119" s="28"/>
      <c r="J119" s="85"/>
      <c r="K119" s="85"/>
      <c r="L119" s="28"/>
      <c r="M119" s="53"/>
      <c r="N119" s="85"/>
    </row>
    <row r="1048397" spans="12:12" x14ac:dyDescent="0.25">
      <c r="L1048397" s="1" t="s">
        <v>972</v>
      </c>
    </row>
  </sheetData>
  <autoFilter ref="B8:O119" xr:uid="{2CC7390A-7A59-4B4D-A0C9-AAE22A803C18}">
    <sortState xmlns:xlrd2="http://schemas.microsoft.com/office/spreadsheetml/2017/richdata2" ref="B9:O119">
      <sortCondition descending="1" ref="D8:D119"/>
    </sortState>
  </autoFilter>
  <mergeCells count="2">
    <mergeCell ref="B3:O5"/>
    <mergeCell ref="B7:O7"/>
  </mergeCells>
  <conditionalFormatting sqref="F10">
    <cfRule type="duplicateValues" dxfId="111" priority="138"/>
  </conditionalFormatting>
  <conditionalFormatting sqref="F11">
    <cfRule type="duplicateValues" dxfId="110" priority="129"/>
  </conditionalFormatting>
  <conditionalFormatting sqref="F12">
    <cfRule type="duplicateValues" dxfId="109" priority="126"/>
  </conditionalFormatting>
  <conditionalFormatting sqref="H10">
    <cfRule type="duplicateValues" dxfId="108" priority="137"/>
    <cfRule type="duplicateValues" dxfId="107" priority="136"/>
  </conditionalFormatting>
  <conditionalFormatting sqref="H9:I9">
    <cfRule type="duplicateValues" dxfId="106" priority="3252"/>
  </conditionalFormatting>
  <conditionalFormatting sqref="I9:I14">
    <cfRule type="duplicateValues" dxfId="105" priority="3268"/>
  </conditionalFormatting>
  <conditionalFormatting sqref="I10">
    <cfRule type="containsText" dxfId="104" priority="135" operator="containsText" text="PENDIENTE">
      <formula>NOT(ISERROR(SEARCH("PENDIENTE",I10)))</formula>
    </cfRule>
    <cfRule type="containsText" dxfId="103" priority="134" operator="containsText" text="PENDIENTE">
      <formula>NOT(ISERROR(SEARCH("PENDIENTE",I10)))</formula>
    </cfRule>
    <cfRule type="containsText" dxfId="102" priority="133" operator="containsText" text="PENDIENTE">
      <formula>NOT(ISERROR(SEARCH("PENDIENTE",I10)))</formula>
    </cfRule>
  </conditionalFormatting>
  <conditionalFormatting sqref="I11">
    <cfRule type="duplicateValues" dxfId="101" priority="131"/>
    <cfRule type="duplicateValues" dxfId="100" priority="130"/>
  </conditionalFormatting>
  <conditionalFormatting sqref="I12">
    <cfRule type="duplicateValues" dxfId="99" priority="128"/>
    <cfRule type="duplicateValues" dxfId="98" priority="127"/>
  </conditionalFormatting>
  <conditionalFormatting sqref="I15">
    <cfRule type="duplicateValues" dxfId="97" priority="119"/>
  </conditionalFormatting>
  <conditionalFormatting sqref="I16">
    <cfRule type="duplicateValues" dxfId="96" priority="3190"/>
  </conditionalFormatting>
  <conditionalFormatting sqref="I17">
    <cfRule type="duplicateValues" dxfId="95" priority="104"/>
  </conditionalFormatting>
  <conditionalFormatting sqref="I18">
    <cfRule type="duplicateValues" dxfId="94" priority="103"/>
  </conditionalFormatting>
  <conditionalFormatting sqref="I19:I33 I35:I38">
    <cfRule type="containsText" dxfId="93" priority="91" operator="containsText" text="PENDIENTE">
      <formula>NOT(ISERROR(SEARCH("PENDIENTE",I19)))</formula>
    </cfRule>
    <cfRule type="containsText" dxfId="92" priority="92" operator="containsText" text="PENDIENTE">
      <formula>NOT(ISERROR(SEARCH("PENDIENTE",I19)))</formula>
    </cfRule>
    <cfRule type="containsText" dxfId="91" priority="93" operator="containsText" text="PENDIENTE">
      <formula>NOT(ISERROR(SEARCH("PENDIENTE",I19)))</formula>
    </cfRule>
  </conditionalFormatting>
  <conditionalFormatting sqref="I35:I38 I19:I33">
    <cfRule type="duplicateValues" dxfId="90" priority="3159"/>
  </conditionalFormatting>
  <conditionalFormatting sqref="J9:J66 L9:L18 L48:L66 L22:L38 L40 L42:L46">
    <cfRule type="containsText" dxfId="89" priority="122" operator="containsText" text="PENDIENTE">
      <formula>NOT(ISERROR(SEARCH("PENDIENTE",J9)))</formula>
    </cfRule>
  </conditionalFormatting>
  <conditionalFormatting sqref="J9:J66">
    <cfRule type="containsText" dxfId="88" priority="120" operator="containsText" text="PENDIENTE">
      <formula>NOT(ISERROR(SEARCH("PENDIENTE",J9)))</formula>
    </cfRule>
    <cfRule type="containsText" dxfId="87" priority="121" operator="containsText" text="PENDIENTE">
      <formula>NOT(ISERROR(SEARCH("PENDIENTE",J9)))</formula>
    </cfRule>
  </conditionalFormatting>
  <conditionalFormatting sqref="J51">
    <cfRule type="duplicateValues" dxfId="86" priority="159"/>
    <cfRule type="duplicateValues" dxfId="85" priority="160"/>
  </conditionalFormatting>
  <conditionalFormatting sqref="J52:J66 J9:J50">
    <cfRule type="duplicateValues" dxfId="84" priority="3087"/>
    <cfRule type="duplicateValues" dxfId="83" priority="3088"/>
  </conditionalFormatting>
  <conditionalFormatting sqref="L9:L18 L22:L38 L40 L42:L46 L48:L66">
    <cfRule type="containsText" dxfId="82" priority="139" operator="containsText" text="PENDIENTE">
      <formula>NOT(ISERROR(SEARCH("PENDIENTE",L9)))</formula>
    </cfRule>
  </conditionalFormatting>
  <conditionalFormatting sqref="L15">
    <cfRule type="containsText" dxfId="81" priority="118" operator="containsText" text="PENDIENTE">
      <formula>NOT(ISERROR(SEARCH("PENDIENTE",L15)))</formula>
    </cfRule>
  </conditionalFormatting>
  <conditionalFormatting sqref="L21">
    <cfRule type="containsText" dxfId="80" priority="97" operator="containsText" text="SI">
      <formula>NOT(ISERROR(SEARCH("SI",L21)))</formula>
    </cfRule>
    <cfRule type="timePeriod" dxfId="79" priority="96" timePeriod="last7Days">
      <formula>AND(TODAY()-FLOOR(L21,1)&lt;=6,FLOOR(L21,1)&lt;=TODAY())</formula>
    </cfRule>
    <cfRule type="timePeriod" dxfId="78" priority="95" timePeriod="lastMonth">
      <formula>AND(MONTH(L21)=MONTH(EDATE(TODAY(),0-1)),YEAR(L21)=YEAR(EDATE(TODAY(),0-1)))</formula>
    </cfRule>
    <cfRule type="timePeriod" dxfId="77" priority="94" timePeriod="thisMonth">
      <formula>AND(MONTH(L21)=MONTH(TODAY()),YEAR(L21)=YEAR(TODAY()))</formula>
    </cfRule>
  </conditionalFormatting>
  <conditionalFormatting sqref="L49">
    <cfRule type="containsText" dxfId="76" priority="78" operator="containsText" text="PENDIENTE">
      <formula>NOT(ISERROR(SEARCH("PENDIENTE",L49)))</formula>
    </cfRule>
    <cfRule type="duplicateValues" dxfId="75" priority="79"/>
    <cfRule type="duplicateValues" dxfId="74" priority="80"/>
    <cfRule type="containsText" dxfId="73" priority="77" operator="containsText" text="PENDIENTE">
      <formula>NOT(ISERROR(SEARCH("PENDIENTE",L49)))</formula>
    </cfRule>
  </conditionalFormatting>
  <conditionalFormatting sqref="L73">
    <cfRule type="containsText" dxfId="72" priority="1" operator="containsText" text="PENDIENTE">
      <formula>NOT(ISERROR(SEARCH("PENDIENTE",L73)))</formula>
    </cfRule>
    <cfRule type="containsText" dxfId="71" priority="2" operator="containsText" text="PENDIENTE">
      <formula>NOT(ISERROR(SEARCH("PENDIENTE",L73)))</formula>
    </cfRule>
  </conditionalFormatting>
  <conditionalFormatting sqref="L80 L82">
    <cfRule type="containsText" dxfId="70" priority="54" operator="containsText" text="PENDIENTE">
      <formula>NOT(ISERROR(SEARCH("PENDIENTE",L80)))</formula>
    </cfRule>
    <cfRule type="containsText" dxfId="69" priority="55" operator="containsText" text="PENDIENTE">
      <formula>NOT(ISERROR(SEARCH("PENDIENTE",L80)))</formula>
    </cfRule>
  </conditionalFormatting>
  <conditionalFormatting sqref="L84">
    <cfRule type="containsText" dxfId="68" priority="48" operator="containsText" text="PENDIENTE">
      <formula>NOT(ISERROR(SEARCH("PENDIENTE",L84)))</formula>
    </cfRule>
    <cfRule type="containsText" dxfId="67" priority="49" operator="containsText" text="PENDIENTE">
      <formula>NOT(ISERROR(SEARCH("PENDIENTE",L84)))</formula>
    </cfRule>
  </conditionalFormatting>
  <conditionalFormatting sqref="L88:L92">
    <cfRule type="containsText" dxfId="66" priority="46" operator="containsText" text="PENDIENTE">
      <formula>NOT(ISERROR(SEARCH("PENDIENTE",L88)))</formula>
    </cfRule>
    <cfRule type="containsText" dxfId="65" priority="47" operator="containsText" text="PENDIENTE">
      <formula>NOT(ISERROR(SEARCH("PENDIENTE",L88)))</formula>
    </cfRule>
  </conditionalFormatting>
  <conditionalFormatting sqref="M9:M69">
    <cfRule type="containsText" dxfId="64" priority="34" operator="containsText" text="SI">
      <formula>NOT(ISERROR(SEARCH("SI",M9)))</formula>
    </cfRule>
    <cfRule type="timePeriod" dxfId="63" priority="33" timePeriod="last7Days">
      <formula>AND(TODAY()-FLOOR(M9,1)&lt;=6,FLOOR(M9,1)&lt;=TODAY())</formula>
    </cfRule>
    <cfRule type="timePeriod" dxfId="62" priority="32" timePeriod="lastMonth">
      <formula>AND(MONTH(M9)=MONTH(EDATE(TODAY(),0-1)),YEAR(M9)=YEAR(EDATE(TODAY(),0-1)))</formula>
    </cfRule>
    <cfRule type="timePeriod" dxfId="61" priority="31" timePeriod="thisMonth">
      <formula>AND(MONTH(M9)=MONTH(TODAY()),YEAR(M9)=YEAR(TODAY()))</formula>
    </cfRule>
  </conditionalFormatting>
  <conditionalFormatting sqref="M71:M77">
    <cfRule type="containsText" dxfId="60" priority="6" operator="containsText" text="SI">
      <formula>NOT(ISERROR(SEARCH("SI",M71)))</formula>
    </cfRule>
    <cfRule type="timePeriod" dxfId="59" priority="5" timePeriod="last7Days">
      <formula>AND(TODAY()-FLOOR(M71,1)&lt;=6,FLOOR(M71,1)&lt;=TODAY())</formula>
    </cfRule>
    <cfRule type="timePeriod" dxfId="58" priority="4" timePeriod="lastMonth">
      <formula>AND(MONTH(M71)=MONTH(EDATE(TODAY(),0-1)),YEAR(M71)=YEAR(EDATE(TODAY(),0-1)))</formula>
    </cfRule>
    <cfRule type="timePeriod" dxfId="57" priority="3" timePeriod="thisMonth">
      <formula>AND(MONTH(M71)=MONTH(TODAY()),YEAR(M71)=YEAR(TODAY()))</formula>
    </cfRule>
  </conditionalFormatting>
  <conditionalFormatting sqref="M79:M92">
    <cfRule type="timePeriod" dxfId="56" priority="8" timePeriod="lastMonth">
      <formula>AND(MONTH(M79)=MONTH(EDATE(TODAY(),0-1)),YEAR(M79)=YEAR(EDATE(TODAY(),0-1)))</formula>
    </cfRule>
    <cfRule type="timePeriod" dxfId="55" priority="9" timePeriod="last7Days">
      <formula>AND(TODAY()-FLOOR(M79,1)&lt;=6,FLOOR(M79,1)&lt;=TODAY())</formula>
    </cfRule>
    <cfRule type="containsText" dxfId="54" priority="10" operator="containsText" text="SI">
      <formula>NOT(ISERROR(SEARCH("SI",M79)))</formula>
    </cfRule>
    <cfRule type="timePeriod" dxfId="53" priority="7" timePeriod="thisMonth">
      <formula>AND(MONTH(M79)=MONTH(TODAY()),YEAR(M79)=YEAR(TODAY()))</formula>
    </cfRule>
  </conditionalFormatting>
  <conditionalFormatting sqref="M97">
    <cfRule type="containsText" dxfId="52" priority="22" operator="containsText" text="SI">
      <formula>NOT(ISERROR(SEARCH("SI",M97)))</formula>
    </cfRule>
    <cfRule type="timePeriod" dxfId="51" priority="20" timePeriod="lastMonth">
      <formula>AND(MONTH(M97)=MONTH(EDATE(TODAY(),0-1)),YEAR(M97)=YEAR(EDATE(TODAY(),0-1)))</formula>
    </cfRule>
    <cfRule type="timePeriod" dxfId="50" priority="19" timePeriod="thisMonth">
      <formula>AND(MONTH(M97)=MONTH(TODAY()),YEAR(M97)=YEAR(TODAY()))</formula>
    </cfRule>
    <cfRule type="timePeriod" dxfId="49" priority="21" timePeriod="last7Days">
      <formula>AND(TODAY()-FLOOR(M97,1)&lt;=6,FLOOR(M97,1)&lt;=TODAY())</formula>
    </cfRule>
  </conditionalFormatting>
  <conditionalFormatting sqref="M100:M101">
    <cfRule type="timePeriod" dxfId="48" priority="15" timePeriod="thisMonth">
      <formula>AND(MONTH(M100)=MONTH(TODAY()),YEAR(M100)=YEAR(TODAY()))</formula>
    </cfRule>
    <cfRule type="containsText" dxfId="47" priority="18" operator="containsText" text="SI">
      <formula>NOT(ISERROR(SEARCH("SI",M100)))</formula>
    </cfRule>
    <cfRule type="timePeriod" dxfId="46" priority="17" timePeriod="last7Days">
      <formula>AND(TODAY()-FLOOR(M100,1)&lt;=6,FLOOR(M100,1)&lt;=TODAY())</formula>
    </cfRule>
    <cfRule type="timePeriod" dxfId="45" priority="16" timePeriod="lastMonth">
      <formula>AND(MONTH(M100)=MONTH(EDATE(TODAY(),0-1)),YEAR(M100)=YEAR(EDATE(TODAY(),0-1)))</formula>
    </cfRule>
  </conditionalFormatting>
  <conditionalFormatting sqref="M103:M106">
    <cfRule type="timePeriod" dxfId="44" priority="13" timePeriod="last7Days">
      <formula>AND(TODAY()-FLOOR(M103,1)&lt;=6,FLOOR(M103,1)&lt;=TODAY())</formula>
    </cfRule>
    <cfRule type="timePeriod" dxfId="43" priority="12" timePeriod="lastMonth">
      <formula>AND(MONTH(M103)=MONTH(EDATE(TODAY(),0-1)),YEAR(M103)=YEAR(EDATE(TODAY(),0-1)))</formula>
    </cfRule>
    <cfRule type="timePeriod" dxfId="42" priority="11" timePeriod="thisMonth">
      <formula>AND(MONTH(M103)=MONTH(TODAY()),YEAR(M103)=YEAR(TODAY()))</formula>
    </cfRule>
    <cfRule type="containsText" dxfId="41" priority="14" operator="containsText" text="SI">
      <formula>NOT(ISERROR(SEARCH("SI",M103)))</formula>
    </cfRule>
  </conditionalFormatting>
  <conditionalFormatting sqref="N9:N72">
    <cfRule type="timePeriod" dxfId="40" priority="101" timePeriod="thisMonth">
      <formula>AND(MONTH(N9)=MONTH(TODAY()),YEAR(N9)=YEAR(TODAY()))</formula>
    </cfRule>
    <cfRule type="timePeriod" dxfId="39" priority="100" timePeriod="last7Days">
      <formula>AND(TODAY()-FLOOR(N9,1)&lt;=6,FLOOR(N9,1)&lt;=TODAY())</formula>
    </cfRule>
    <cfRule type="timePeriod" dxfId="38" priority="99" timePeriod="nextMonth">
      <formula>AND(MONTH(N9)=MONTH(EDATE(TODAY(),0+1)),YEAR(N9)=YEAR(EDATE(TODAY(),0+1)))</formula>
    </cfRule>
  </conditionalFormatting>
  <conditionalFormatting sqref="N74:N92">
    <cfRule type="timePeriod" dxfId="37" priority="58" timePeriod="thisMonth">
      <formula>AND(MONTH(N74)=MONTH(TODAY()),YEAR(N74)=YEAR(TODAY()))</formula>
    </cfRule>
    <cfRule type="timePeriod" dxfId="36" priority="57" timePeriod="last7Days">
      <formula>AND(TODAY()-FLOOR(N74,1)&lt;=6,FLOOR(N74,1)&lt;=TODAY())</formula>
    </cfRule>
    <cfRule type="timePeriod" dxfId="35" priority="56" timePeriod="nextMonth">
      <formula>AND(MONTH(N74)=MONTH(EDATE(TODAY(),0+1)),YEAR(N74)=YEAR(EDATE(TODAY(),0+1)))</formula>
    </cfRule>
  </conditionalFormatting>
  <conditionalFormatting sqref="N97:N112 N118">
    <cfRule type="timePeriod" dxfId="34" priority="45" timePeriod="thisMonth">
      <formula>AND(MONTH(N97)=MONTH(TODAY()),YEAR(N97)=YEAR(TODAY()))</formula>
    </cfRule>
    <cfRule type="timePeriod" dxfId="33" priority="44" timePeriod="last7Days">
      <formula>AND(TODAY()-FLOOR(N97,1)&lt;=6,FLOOR(N97,1)&lt;=TODAY())</formula>
    </cfRule>
    <cfRule type="timePeriod" dxfId="32" priority="43" timePeriod="nextMonth">
      <formula>AND(MONTH(N97)=MONTH(EDATE(TODAY(),0+1)),YEAR(N97)=YEAR(EDATE(TODAY(),0+1)))</formula>
    </cfRule>
  </conditionalFormatting>
  <dataValidations count="1">
    <dataValidation type="list" allowBlank="1" showInputMessage="1" showErrorMessage="1" sqref="K9:K66 K80:K92" xr:uid="{82AB38BD-232B-4AC1-A746-A1B8949A4D10}">
      <formula1>"PUE, PPD, NA, ,"</formula1>
    </dataValidation>
  </dataValidations>
  <pageMargins left="0.70866141732283472" right="0.70866141732283472" top="0.74803149606299213" bottom="0.74803149606299213" header="0.31496062992125984" footer="0.31496062992125984"/>
  <pageSetup scale="73" orientation="landscape" r:id="rId1"/>
  <colBreaks count="1" manualBreakCount="1">
    <brk id="15" max="62" man="1"/>
  </col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8C7F-0BEA-4B43-B4A0-194E7E78B64C}">
  <sheetPr>
    <tabColor theme="8" tint="0.39997558519241921"/>
  </sheetPr>
  <dimension ref="B1:N1048349"/>
  <sheetViews>
    <sheetView tabSelected="1" topLeftCell="B2" zoomScaleNormal="100" workbookViewId="0">
      <pane ySplit="1" topLeftCell="A3" activePane="bottomLeft" state="frozen"/>
      <selection activeCell="B2" sqref="B2"/>
      <selection pane="bottomLeft" activeCell="P11" sqref="P11"/>
    </sheetView>
  </sheetViews>
  <sheetFormatPr baseColWidth="10" defaultColWidth="11.42578125" defaultRowHeight="15" x14ac:dyDescent="0.25"/>
  <cols>
    <col min="1" max="1" width="1.140625" style="1" customWidth="1"/>
    <col min="2" max="2" width="13.42578125" style="1" customWidth="1"/>
    <col min="3" max="3" width="7.7109375" style="1" customWidth="1"/>
    <col min="4" max="4" width="35.42578125" style="1" customWidth="1"/>
    <col min="5" max="5" width="26.28515625" style="1" customWidth="1"/>
    <col min="6" max="6" width="18" style="1" customWidth="1"/>
    <col min="7" max="7" width="11.7109375" style="1" customWidth="1"/>
    <col min="8" max="8" width="10.85546875" style="1" customWidth="1"/>
    <col min="9" max="9" width="11.5703125" style="2" customWidth="1"/>
    <col min="10" max="10" width="12.5703125" style="2" hidden="1" customWidth="1"/>
    <col min="11" max="11" width="10.85546875" style="1" hidden="1" customWidth="1"/>
    <col min="12" max="12" width="10.42578125" style="3" customWidth="1"/>
    <col min="13" max="13" width="18.28515625" style="3" bestFit="1" customWidth="1"/>
    <col min="14" max="14" width="18" style="2" bestFit="1" customWidth="1"/>
    <col min="15" max="15" width="12.85546875" style="1" customWidth="1"/>
    <col min="16" max="16384" width="11.42578125" style="1"/>
  </cols>
  <sheetData>
    <row r="1" spans="2:14" ht="49.5" hidden="1" customHeight="1" x14ac:dyDescent="0.25"/>
    <row r="2" spans="2:14" ht="9" customHeight="1" x14ac:dyDescent="0.25"/>
    <row r="3" spans="2:14" ht="28.7" customHeight="1" x14ac:dyDescent="0.25">
      <c r="B3" s="290"/>
      <c r="C3" s="290"/>
      <c r="D3" s="314" t="s">
        <v>1262</v>
      </c>
      <c r="E3" s="314"/>
      <c r="F3" s="314"/>
      <c r="G3" s="314"/>
      <c r="H3" s="314"/>
      <c r="I3" s="314"/>
      <c r="J3" s="314"/>
      <c r="K3" s="314"/>
      <c r="L3" s="314"/>
      <c r="M3" s="314"/>
      <c r="N3" s="314"/>
    </row>
    <row r="4" spans="2:14" ht="69.599999999999994" customHeight="1" x14ac:dyDescent="0.25">
      <c r="B4" s="290"/>
      <c r="C4" s="290"/>
      <c r="D4" s="315" t="s">
        <v>1263</v>
      </c>
      <c r="E4" s="315"/>
      <c r="F4" s="315"/>
      <c r="G4" s="315"/>
      <c r="H4" s="315"/>
      <c r="I4" s="315"/>
      <c r="J4" s="315"/>
      <c r="K4" s="315"/>
      <c r="L4" s="315"/>
      <c r="M4" s="315"/>
      <c r="N4" s="315"/>
    </row>
    <row r="5" spans="2:14" ht="25.5" customHeight="1" x14ac:dyDescent="0.25">
      <c r="B5" s="290"/>
      <c r="C5" s="290"/>
      <c r="D5" s="263" t="s">
        <v>1264</v>
      </c>
      <c r="E5" s="264" t="s">
        <v>1268</v>
      </c>
      <c r="F5" s="316" t="s">
        <v>1265</v>
      </c>
      <c r="G5" s="316"/>
      <c r="H5" s="317" t="s">
        <v>1269</v>
      </c>
      <c r="I5" s="317"/>
      <c r="J5" s="316" t="s">
        <v>1266</v>
      </c>
      <c r="K5" s="316"/>
      <c r="L5" s="317" t="s">
        <v>1267</v>
      </c>
      <c r="M5" s="317"/>
      <c r="N5" s="317"/>
    </row>
    <row r="6" spans="2:14" ht="9" customHeight="1" x14ac:dyDescent="0.25"/>
    <row r="7" spans="2:14" ht="15.75" x14ac:dyDescent="0.25">
      <c r="B7" s="312" t="s">
        <v>1275</v>
      </c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3"/>
    </row>
    <row r="8" spans="2:14" ht="40.5" customHeight="1" x14ac:dyDescent="0.25">
      <c r="B8" s="265" t="s">
        <v>1261</v>
      </c>
      <c r="C8" s="265" t="s">
        <v>3</v>
      </c>
      <c r="D8" s="265" t="s">
        <v>4</v>
      </c>
      <c r="E8" s="265" t="s">
        <v>1270</v>
      </c>
      <c r="F8" s="265" t="s">
        <v>6</v>
      </c>
      <c r="G8" s="265" t="s">
        <v>1258</v>
      </c>
      <c r="H8" s="265" t="s">
        <v>1271</v>
      </c>
      <c r="I8" s="265" t="s">
        <v>1260</v>
      </c>
      <c r="J8" s="265" t="s">
        <v>11</v>
      </c>
      <c r="K8" s="266" t="s">
        <v>1259</v>
      </c>
      <c r="L8" s="265" t="s">
        <v>1272</v>
      </c>
      <c r="M8" s="265" t="s">
        <v>1274</v>
      </c>
      <c r="N8" s="265" t="s">
        <v>1273</v>
      </c>
    </row>
    <row r="9" spans="2:14" ht="14.45" customHeight="1" x14ac:dyDescent="0.25">
      <c r="B9" s="283"/>
      <c r="C9" s="18"/>
      <c r="D9" s="31"/>
      <c r="E9" s="31"/>
      <c r="F9" s="42"/>
      <c r="G9" s="207"/>
      <c r="H9" s="74"/>
      <c r="I9" s="38"/>
      <c r="J9" s="15"/>
      <c r="K9" s="129"/>
      <c r="L9" s="276"/>
      <c r="M9" s="276"/>
      <c r="N9" s="26"/>
    </row>
    <row r="10" spans="2:14" ht="14.45" customHeight="1" x14ac:dyDescent="0.25">
      <c r="B10" s="283"/>
      <c r="C10" s="8"/>
      <c r="D10" s="50"/>
      <c r="E10" s="50"/>
      <c r="F10" s="60"/>
      <c r="G10" s="206"/>
      <c r="H10" s="61"/>
      <c r="I10" s="38"/>
      <c r="J10" s="39"/>
      <c r="K10" s="38"/>
      <c r="L10" s="46"/>
      <c r="M10" s="46"/>
      <c r="N10" s="47"/>
    </row>
    <row r="11" spans="2:14" ht="14.45" customHeight="1" x14ac:dyDescent="0.25">
      <c r="B11" s="283"/>
      <c r="C11" s="8"/>
      <c r="D11" s="50"/>
      <c r="E11" s="200"/>
      <c r="F11" s="60"/>
      <c r="G11" s="206"/>
      <c r="H11" s="61"/>
      <c r="I11" s="38"/>
      <c r="J11" s="39"/>
      <c r="K11" s="38"/>
      <c r="L11" s="17"/>
      <c r="M11" s="46"/>
      <c r="N11" s="47"/>
    </row>
    <row r="12" spans="2:14" ht="14.45" customHeight="1" x14ac:dyDescent="0.25">
      <c r="B12" s="283"/>
      <c r="C12" s="8"/>
      <c r="D12" s="50"/>
      <c r="E12" s="50"/>
      <c r="F12" s="60"/>
      <c r="G12" s="206"/>
      <c r="H12" s="61"/>
      <c r="I12" s="38"/>
      <c r="J12" s="39"/>
      <c r="K12" s="38"/>
      <c r="L12" s="17"/>
      <c r="M12" s="46"/>
      <c r="N12" s="47"/>
    </row>
    <row r="13" spans="2:14" ht="14.45" customHeight="1" x14ac:dyDescent="0.25">
      <c r="B13" s="283"/>
      <c r="C13" s="8"/>
      <c r="D13" s="50"/>
      <c r="E13" s="50"/>
      <c r="F13" s="34"/>
      <c r="G13" s="206"/>
      <c r="H13" s="61"/>
      <c r="I13" s="38"/>
      <c r="J13" s="39"/>
      <c r="K13" s="38"/>
      <c r="L13" s="46"/>
      <c r="M13" s="46"/>
      <c r="N13" s="47"/>
    </row>
    <row r="14" spans="2:14" ht="14.45" customHeight="1" x14ac:dyDescent="0.25">
      <c r="B14" s="283"/>
      <c r="C14" s="8"/>
      <c r="D14" s="50"/>
      <c r="E14" s="50"/>
      <c r="F14" s="34"/>
      <c r="G14" s="206"/>
      <c r="H14" s="61"/>
      <c r="I14" s="38"/>
      <c r="J14" s="39"/>
      <c r="K14" s="38"/>
      <c r="L14" s="46"/>
      <c r="M14" s="46"/>
      <c r="N14" s="47"/>
    </row>
    <row r="15" spans="2:14" ht="14.45" customHeight="1" x14ac:dyDescent="0.25">
      <c r="B15" s="283"/>
      <c r="C15" s="8"/>
      <c r="D15" s="31"/>
      <c r="E15" s="31"/>
      <c r="F15" s="27"/>
      <c r="G15" s="207"/>
      <c r="H15" s="74"/>
      <c r="I15" s="14"/>
      <c r="J15" s="15"/>
      <c r="K15" s="14"/>
      <c r="L15" s="17"/>
      <c r="M15" s="17"/>
      <c r="N15" s="26"/>
    </row>
    <row r="16" spans="2:14" ht="14.45" customHeight="1" x14ac:dyDescent="0.25">
      <c r="B16" s="283"/>
      <c r="C16" s="8"/>
      <c r="D16" s="31"/>
      <c r="E16" s="28"/>
      <c r="F16" s="42"/>
      <c r="G16" s="207"/>
      <c r="H16" s="74"/>
      <c r="I16" s="14"/>
      <c r="J16" s="15"/>
      <c r="K16" s="14"/>
      <c r="L16" s="276"/>
      <c r="M16" s="276"/>
      <c r="N16" s="26"/>
    </row>
    <row r="17" spans="2:14" ht="14.45" customHeight="1" x14ac:dyDescent="0.25">
      <c r="B17" s="283"/>
      <c r="C17" s="8"/>
      <c r="D17" s="31"/>
      <c r="E17" s="28"/>
      <c r="F17" s="42"/>
      <c r="G17" s="207"/>
      <c r="H17" s="74"/>
      <c r="I17" s="14"/>
      <c r="J17" s="15"/>
      <c r="K17" s="14"/>
      <c r="L17" s="276"/>
      <c r="M17" s="276"/>
      <c r="N17" s="26"/>
    </row>
    <row r="18" spans="2:14" ht="14.45" customHeight="1" x14ac:dyDescent="0.25">
      <c r="B18" s="283"/>
      <c r="C18" s="8"/>
      <c r="D18" s="31"/>
      <c r="E18" s="28"/>
      <c r="F18" s="42"/>
      <c r="G18" s="207"/>
      <c r="H18" s="74"/>
      <c r="I18" s="14"/>
      <c r="J18" s="15"/>
      <c r="K18" s="14"/>
      <c r="L18" s="276"/>
      <c r="M18" s="276"/>
      <c r="N18" s="26"/>
    </row>
    <row r="19" spans="2:14" ht="14.45" customHeight="1" x14ac:dyDescent="0.25">
      <c r="B19" s="283"/>
      <c r="C19" s="8"/>
      <c r="D19" s="31"/>
      <c r="E19" s="28"/>
      <c r="F19" s="42"/>
      <c r="G19" s="207"/>
      <c r="H19" s="28"/>
      <c r="I19" s="14"/>
      <c r="J19" s="15"/>
      <c r="K19" s="14"/>
      <c r="L19" s="17"/>
      <c r="M19" s="17"/>
      <c r="N19" s="26"/>
    </row>
    <row r="20" spans="2:14" ht="14.45" customHeight="1" x14ac:dyDescent="0.25">
      <c r="B20" s="283"/>
      <c r="C20" s="8"/>
      <c r="D20" s="31"/>
      <c r="E20" s="28"/>
      <c r="F20" s="42"/>
      <c r="G20" s="207"/>
      <c r="H20" s="74"/>
      <c r="I20" s="14"/>
      <c r="J20" s="15"/>
      <c r="K20" s="14"/>
      <c r="L20" s="17"/>
      <c r="M20" s="17"/>
      <c r="N20" s="26"/>
    </row>
    <row r="21" spans="2:14" ht="14.45" customHeight="1" x14ac:dyDescent="0.25">
      <c r="B21" s="283"/>
      <c r="C21" s="8"/>
      <c r="D21" s="31"/>
      <c r="E21" s="28"/>
      <c r="F21" s="42"/>
      <c r="G21" s="207"/>
      <c r="H21" s="74"/>
      <c r="I21" s="14"/>
      <c r="J21" s="15"/>
      <c r="K21" s="14"/>
      <c r="L21" s="17"/>
      <c r="M21" s="17"/>
      <c r="N21" s="26"/>
    </row>
    <row r="22" spans="2:14" ht="14.45" customHeight="1" x14ac:dyDescent="0.25">
      <c r="B22" s="283"/>
      <c r="C22" s="8"/>
      <c r="D22" s="31"/>
      <c r="E22" s="28"/>
      <c r="F22" s="133"/>
      <c r="G22" s="207"/>
      <c r="H22" s="74"/>
      <c r="I22" s="14"/>
      <c r="J22" s="15"/>
      <c r="K22" s="14"/>
      <c r="L22" s="17"/>
      <c r="M22" s="17"/>
      <c r="N22" s="26"/>
    </row>
    <row r="23" spans="2:14" ht="14.45" customHeight="1" x14ac:dyDescent="0.25">
      <c r="B23" s="283"/>
      <c r="C23" s="8"/>
      <c r="D23" s="31"/>
      <c r="E23" s="28"/>
      <c r="F23" s="42"/>
      <c r="G23" s="207"/>
      <c r="H23" s="28"/>
      <c r="I23" s="14"/>
      <c r="J23" s="15"/>
      <c r="K23" s="14"/>
      <c r="L23" s="276"/>
      <c r="M23" s="276"/>
      <c r="N23" s="26"/>
    </row>
    <row r="24" spans="2:14" ht="14.45" customHeight="1" x14ac:dyDescent="0.25">
      <c r="B24" s="283"/>
      <c r="C24" s="8"/>
      <c r="D24" s="31"/>
      <c r="E24" s="28"/>
      <c r="F24" s="42"/>
      <c r="G24" s="207"/>
      <c r="H24" s="28"/>
      <c r="I24" s="14"/>
      <c r="J24" s="15"/>
      <c r="K24" s="268"/>
      <c r="L24" s="17"/>
      <c r="M24" s="17"/>
      <c r="N24" s="26"/>
    </row>
    <row r="25" spans="2:14" ht="14.45" customHeight="1" x14ac:dyDescent="0.25">
      <c r="B25" s="283"/>
      <c r="C25" s="8"/>
      <c r="D25" s="31"/>
      <c r="E25" s="28"/>
      <c r="F25" s="42"/>
      <c r="G25" s="207"/>
      <c r="H25" s="28"/>
      <c r="I25" s="14"/>
      <c r="J25" s="15"/>
      <c r="K25" s="14"/>
      <c r="L25" s="276"/>
      <c r="M25" s="276"/>
      <c r="N25" s="26"/>
    </row>
    <row r="26" spans="2:14" ht="14.45" customHeight="1" x14ac:dyDescent="0.25">
      <c r="B26" s="59"/>
      <c r="C26" s="8"/>
      <c r="D26" s="31"/>
      <c r="E26" s="28"/>
      <c r="F26" s="42"/>
      <c r="G26" s="207"/>
      <c r="H26" s="28"/>
      <c r="I26" s="14"/>
      <c r="J26" s="15"/>
      <c r="K26" s="14"/>
      <c r="L26" s="17"/>
      <c r="M26" s="17"/>
      <c r="N26" s="26"/>
    </row>
    <row r="27" spans="2:14" ht="14.45" customHeight="1" x14ac:dyDescent="0.25">
      <c r="B27" s="59"/>
      <c r="C27" s="8"/>
      <c r="D27" s="31"/>
      <c r="E27" s="28"/>
      <c r="F27" s="42"/>
      <c r="G27" s="207"/>
      <c r="H27" s="28"/>
      <c r="I27" s="14"/>
      <c r="J27" s="15"/>
      <c r="K27" s="14"/>
      <c r="L27" s="17"/>
      <c r="M27" s="17"/>
      <c r="N27" s="26"/>
    </row>
    <row r="28" spans="2:14" ht="14.45" customHeight="1" x14ac:dyDescent="0.25">
      <c r="B28" s="59"/>
      <c r="C28" s="8"/>
      <c r="D28" s="31"/>
      <c r="E28" s="28"/>
      <c r="F28" s="42"/>
      <c r="G28" s="207"/>
      <c r="H28" s="28"/>
      <c r="I28" s="14"/>
      <c r="J28" s="15"/>
      <c r="K28" s="14"/>
      <c r="L28" s="17"/>
      <c r="M28" s="17"/>
      <c r="N28" s="26"/>
    </row>
    <row r="29" spans="2:14" ht="14.45" customHeight="1" x14ac:dyDescent="0.25">
      <c r="B29" s="59"/>
      <c r="C29" s="8"/>
      <c r="D29" s="31"/>
      <c r="E29" s="28"/>
      <c r="F29" s="42"/>
      <c r="G29" s="207"/>
      <c r="H29" s="28"/>
      <c r="I29" s="14"/>
      <c r="J29" s="15"/>
      <c r="K29" s="14"/>
      <c r="L29" s="17"/>
      <c r="M29" s="17"/>
      <c r="N29" s="26"/>
    </row>
    <row r="30" spans="2:14" ht="14.45" customHeight="1" x14ac:dyDescent="0.25">
      <c r="B30" s="59"/>
      <c r="C30" s="8"/>
      <c r="D30" s="31"/>
      <c r="E30" s="28"/>
      <c r="F30" s="42"/>
      <c r="G30" s="207"/>
      <c r="H30" s="28"/>
      <c r="I30" s="14"/>
      <c r="J30" s="15"/>
      <c r="K30" s="14"/>
      <c r="L30" s="17"/>
      <c r="M30" s="17"/>
      <c r="N30" s="26"/>
    </row>
    <row r="31" spans="2:14" ht="14.45" customHeight="1" x14ac:dyDescent="0.25">
      <c r="B31" s="59"/>
      <c r="C31" s="8"/>
      <c r="D31" s="31"/>
      <c r="E31" s="28"/>
      <c r="F31" s="42"/>
      <c r="G31" s="207"/>
      <c r="H31" s="28"/>
      <c r="I31" s="14"/>
      <c r="J31" s="15"/>
      <c r="K31" s="268"/>
      <c r="L31" s="17"/>
      <c r="M31" s="17"/>
      <c r="N31" s="26"/>
    </row>
    <row r="32" spans="2:14" ht="14.45" customHeight="1" x14ac:dyDescent="0.25">
      <c r="B32" s="59"/>
      <c r="C32" s="8"/>
      <c r="D32" s="31"/>
      <c r="E32" s="128"/>
      <c r="F32" s="42"/>
      <c r="G32" s="207"/>
      <c r="H32" s="28"/>
      <c r="I32" s="14"/>
      <c r="J32" s="15"/>
      <c r="K32" s="129"/>
      <c r="L32" s="276"/>
      <c r="M32" s="276"/>
      <c r="N32" s="26"/>
    </row>
    <row r="33" spans="2:14" ht="14.45" customHeight="1" x14ac:dyDescent="0.25">
      <c r="B33" s="59"/>
      <c r="C33" s="8"/>
      <c r="D33" s="31"/>
      <c r="E33" s="128"/>
      <c r="F33" s="42"/>
      <c r="G33" s="207"/>
      <c r="H33" s="28"/>
      <c r="I33" s="14"/>
      <c r="J33" s="15"/>
      <c r="K33" s="129"/>
      <c r="L33" s="17"/>
      <c r="M33" s="17"/>
      <c r="N33" s="26"/>
    </row>
    <row r="34" spans="2:14" ht="14.45" customHeight="1" x14ac:dyDescent="0.25">
      <c r="B34" s="59"/>
      <c r="C34" s="8"/>
      <c r="D34" s="137"/>
      <c r="E34" s="128"/>
      <c r="F34" s="42"/>
      <c r="G34" s="207"/>
      <c r="H34" s="28"/>
      <c r="I34" s="14"/>
      <c r="J34" s="15"/>
      <c r="K34" s="129"/>
      <c r="L34" s="17"/>
      <c r="M34" s="17"/>
      <c r="N34" s="26"/>
    </row>
    <row r="35" spans="2:14" ht="14.45" customHeight="1" x14ac:dyDescent="0.25">
      <c r="B35" s="59"/>
      <c r="C35" s="8"/>
      <c r="D35" s="31"/>
      <c r="E35" s="128"/>
      <c r="F35" s="42"/>
      <c r="G35" s="207"/>
      <c r="H35" s="28"/>
      <c r="I35" s="14"/>
      <c r="J35" s="15"/>
      <c r="K35" s="129"/>
      <c r="L35" s="17"/>
      <c r="M35" s="17"/>
      <c r="N35" s="26"/>
    </row>
    <row r="36" spans="2:14" ht="14.45" customHeight="1" x14ac:dyDescent="0.25">
      <c r="B36" s="59"/>
      <c r="C36" s="8"/>
      <c r="D36" s="31"/>
      <c r="E36" s="128"/>
      <c r="F36" s="42"/>
      <c r="G36" s="207"/>
      <c r="H36" s="128"/>
      <c r="I36" s="14"/>
      <c r="J36" s="15"/>
      <c r="K36" s="14"/>
      <c r="L36" s="17"/>
      <c r="M36" s="17"/>
      <c r="N36" s="26"/>
    </row>
    <row r="37" spans="2:14" ht="14.45" customHeight="1" x14ac:dyDescent="0.25">
      <c r="B37" s="59"/>
      <c r="C37" s="8"/>
      <c r="D37" s="31"/>
      <c r="E37" s="128"/>
      <c r="F37" s="42"/>
      <c r="G37" s="207"/>
      <c r="H37" s="28"/>
      <c r="I37" s="129"/>
      <c r="J37" s="15"/>
      <c r="K37" s="14"/>
      <c r="L37" s="17"/>
      <c r="M37" s="17"/>
      <c r="N37" s="26"/>
    </row>
    <row r="38" spans="2:14" ht="14.45" customHeight="1" x14ac:dyDescent="0.25">
      <c r="B38" s="59"/>
      <c r="C38" s="8"/>
      <c r="D38" s="31"/>
      <c r="E38" s="128"/>
      <c r="F38" s="42"/>
      <c r="G38" s="207"/>
      <c r="H38" s="28"/>
      <c r="I38" s="129"/>
      <c r="J38" s="15"/>
      <c r="K38" s="14"/>
      <c r="L38" s="17"/>
      <c r="M38" s="17"/>
      <c r="N38" s="26"/>
    </row>
    <row r="39" spans="2:14" ht="14.45" customHeight="1" x14ac:dyDescent="0.25">
      <c r="B39" s="59"/>
      <c r="C39" s="8"/>
      <c r="D39" s="137"/>
      <c r="E39" s="128"/>
      <c r="F39" s="42"/>
      <c r="G39" s="207"/>
      <c r="H39" s="28"/>
      <c r="I39" s="129"/>
      <c r="J39" s="15"/>
      <c r="K39" s="14"/>
      <c r="L39" s="17"/>
      <c r="M39" s="17"/>
      <c r="N39" s="26"/>
    </row>
    <row r="40" spans="2:14" ht="14.45" customHeight="1" x14ac:dyDescent="0.25">
      <c r="B40" s="59"/>
      <c r="C40" s="8"/>
      <c r="D40" s="31"/>
      <c r="E40" s="128"/>
      <c r="F40" s="28"/>
      <c r="G40" s="207"/>
      <c r="H40" s="28"/>
      <c r="I40" s="129"/>
      <c r="J40" s="15"/>
      <c r="K40" s="14"/>
      <c r="L40" s="17"/>
      <c r="M40" s="17"/>
      <c r="N40" s="26"/>
    </row>
    <row r="41" spans="2:14" ht="14.45" customHeight="1" x14ac:dyDescent="0.25">
      <c r="B41" s="59"/>
      <c r="C41" s="8"/>
      <c r="D41" s="31"/>
      <c r="E41" s="128"/>
      <c r="F41" s="42"/>
      <c r="G41" s="207"/>
      <c r="H41" s="28"/>
      <c r="I41" s="129"/>
      <c r="J41" s="15"/>
      <c r="K41" s="14"/>
      <c r="L41" s="17"/>
      <c r="M41" s="17"/>
      <c r="N41" s="26"/>
    </row>
    <row r="42" spans="2:14" ht="14.45" customHeight="1" x14ac:dyDescent="0.25">
      <c r="B42" s="59"/>
      <c r="C42" s="8"/>
      <c r="D42" s="31"/>
      <c r="E42" s="128"/>
      <c r="F42" s="42"/>
      <c r="G42" s="207"/>
      <c r="H42" s="28"/>
      <c r="I42" s="129"/>
      <c r="J42" s="15"/>
      <c r="K42" s="14"/>
      <c r="L42" s="17"/>
      <c r="M42" s="17"/>
      <c r="N42" s="26"/>
    </row>
    <row r="43" spans="2:14" ht="14.45" customHeight="1" x14ac:dyDescent="0.25">
      <c r="B43" s="59"/>
      <c r="C43" s="8"/>
      <c r="D43" s="31"/>
      <c r="E43" s="28"/>
      <c r="F43" s="42"/>
      <c r="G43" s="207"/>
      <c r="H43" s="28"/>
      <c r="I43" s="14"/>
      <c r="J43" s="15"/>
      <c r="K43" s="14"/>
      <c r="L43" s="17"/>
      <c r="M43" s="17"/>
      <c r="N43" s="26"/>
    </row>
    <row r="44" spans="2:14" ht="14.45" customHeight="1" x14ac:dyDescent="0.25">
      <c r="B44" s="59"/>
      <c r="C44" s="8"/>
      <c r="D44" s="145"/>
      <c r="E44" s="137"/>
      <c r="F44" s="155"/>
      <c r="G44" s="207"/>
      <c r="H44" s="28"/>
      <c r="I44" s="14"/>
      <c r="J44" s="15"/>
      <c r="K44" s="14"/>
      <c r="L44" s="17"/>
      <c r="M44" s="17"/>
      <c r="N44" s="26"/>
    </row>
    <row r="45" spans="2:14" ht="14.45" customHeight="1" x14ac:dyDescent="0.25">
      <c r="B45" s="59"/>
      <c r="C45" s="8"/>
      <c r="D45" s="137"/>
      <c r="E45" s="137"/>
      <c r="F45" s="155"/>
      <c r="G45" s="207"/>
      <c r="H45" s="28"/>
      <c r="I45" s="14"/>
      <c r="J45" s="15"/>
      <c r="K45" s="14"/>
      <c r="L45" s="17"/>
      <c r="M45" s="17"/>
      <c r="N45" s="26"/>
    </row>
    <row r="46" spans="2:14" ht="14.45" customHeight="1" x14ac:dyDescent="0.25">
      <c r="B46" s="59"/>
      <c r="C46" s="8"/>
      <c r="D46" s="28"/>
      <c r="E46" s="28"/>
      <c r="F46" s="143"/>
      <c r="G46" s="207"/>
      <c r="H46" s="28"/>
      <c r="I46" s="85"/>
      <c r="J46" s="15"/>
      <c r="K46" s="163"/>
      <c r="L46" s="277"/>
      <c r="M46" s="277"/>
      <c r="N46" s="26"/>
    </row>
    <row r="47" spans="2:14" ht="14.45" customHeight="1" x14ac:dyDescent="0.25">
      <c r="B47" s="59"/>
      <c r="C47" s="8"/>
      <c r="D47" s="28"/>
      <c r="E47" s="28"/>
      <c r="F47" s="143"/>
      <c r="G47" s="207"/>
      <c r="H47" s="28"/>
      <c r="I47" s="85"/>
      <c r="J47" s="15"/>
      <c r="K47" s="14"/>
      <c r="L47" s="276"/>
      <c r="M47" s="276"/>
      <c r="N47" s="26"/>
    </row>
    <row r="48" spans="2:14" ht="14.45" customHeight="1" x14ac:dyDescent="0.25">
      <c r="B48" s="59"/>
      <c r="C48" s="8"/>
      <c r="D48" s="28"/>
      <c r="E48" s="28"/>
      <c r="F48" s="143"/>
      <c r="G48" s="207"/>
      <c r="H48" s="28"/>
      <c r="I48" s="85"/>
      <c r="J48" s="15"/>
      <c r="K48" s="28"/>
      <c r="L48" s="17"/>
      <c r="M48" s="17"/>
      <c r="N48" s="26"/>
    </row>
    <row r="49" spans="2:14" ht="14.45" customHeight="1" x14ac:dyDescent="0.25">
      <c r="B49" s="59"/>
      <c r="C49" s="8"/>
      <c r="D49" s="28"/>
      <c r="E49" s="28"/>
      <c r="F49" s="143"/>
      <c r="G49" s="207"/>
      <c r="H49" s="28"/>
      <c r="I49" s="85"/>
      <c r="J49" s="15"/>
      <c r="K49" s="14"/>
      <c r="L49" s="17"/>
      <c r="M49" s="17"/>
      <c r="N49" s="26"/>
    </row>
    <row r="50" spans="2:14" ht="14.45" customHeight="1" x14ac:dyDescent="0.25">
      <c r="B50" s="59"/>
      <c r="C50" s="8"/>
      <c r="D50" s="28"/>
      <c r="E50" s="28"/>
      <c r="F50" s="143"/>
      <c r="G50" s="207"/>
      <c r="H50" s="28"/>
      <c r="I50" s="85"/>
      <c r="J50" s="15"/>
      <c r="K50" s="14"/>
      <c r="L50" s="17"/>
      <c r="M50" s="17"/>
      <c r="N50" s="26"/>
    </row>
    <row r="51" spans="2:14" ht="14.45" customHeight="1" x14ac:dyDescent="0.25">
      <c r="B51" s="59"/>
      <c r="C51" s="8"/>
      <c r="D51" s="28"/>
      <c r="E51" s="128"/>
      <c r="F51" s="143"/>
      <c r="G51" s="207"/>
      <c r="H51" s="28"/>
      <c r="I51" s="85"/>
      <c r="J51" s="15"/>
      <c r="K51" s="14"/>
      <c r="L51" s="276"/>
      <c r="M51" s="276"/>
      <c r="N51" s="26"/>
    </row>
    <row r="52" spans="2:14" ht="14.45" customHeight="1" x14ac:dyDescent="0.25">
      <c r="B52" s="59"/>
      <c r="C52" s="8"/>
      <c r="D52" s="28"/>
      <c r="E52" s="28"/>
      <c r="F52" s="143"/>
      <c r="G52" s="207"/>
      <c r="H52" s="28"/>
      <c r="I52" s="85"/>
      <c r="J52" s="15"/>
      <c r="K52" s="14"/>
      <c r="L52" s="17"/>
      <c r="M52" s="17"/>
      <c r="N52" s="26"/>
    </row>
    <row r="53" spans="2:14" ht="14.45" customHeight="1" x14ac:dyDescent="0.25">
      <c r="B53" s="59"/>
      <c r="C53" s="8"/>
      <c r="D53" s="28"/>
      <c r="E53" s="28"/>
      <c r="F53" s="143"/>
      <c r="G53" s="207"/>
      <c r="H53" s="28"/>
      <c r="I53" s="85"/>
      <c r="J53" s="15"/>
      <c r="K53" s="28"/>
      <c r="L53" s="53"/>
      <c r="M53" s="53"/>
      <c r="N53" s="26"/>
    </row>
    <row r="54" spans="2:14" ht="14.45" customHeight="1" x14ac:dyDescent="0.25">
      <c r="B54" s="59"/>
      <c r="C54" s="8"/>
      <c r="D54" s="28"/>
      <c r="E54" s="28"/>
      <c r="F54" s="143"/>
      <c r="G54" s="207"/>
      <c r="H54" s="28"/>
      <c r="I54" s="85"/>
      <c r="J54" s="15"/>
      <c r="K54" s="28"/>
      <c r="L54" s="53"/>
      <c r="M54" s="53"/>
      <c r="N54" s="26"/>
    </row>
    <row r="55" spans="2:14" ht="14.45" customHeight="1" x14ac:dyDescent="0.25">
      <c r="B55" s="59"/>
      <c r="C55" s="8"/>
      <c r="D55" s="28"/>
      <c r="E55" s="128"/>
      <c r="F55" s="143"/>
      <c r="G55" s="207"/>
      <c r="H55" s="28"/>
      <c r="I55" s="85"/>
      <c r="J55" s="15"/>
      <c r="K55" s="28"/>
      <c r="L55" s="278"/>
      <c r="M55" s="278"/>
      <c r="N55" s="26"/>
    </row>
    <row r="56" spans="2:14" ht="14.45" customHeight="1" x14ac:dyDescent="0.25">
      <c r="B56" s="59"/>
      <c r="C56" s="8"/>
      <c r="D56" s="28"/>
      <c r="E56" s="28"/>
      <c r="F56" s="168"/>
      <c r="G56" s="207"/>
      <c r="H56" s="28"/>
      <c r="I56" s="85"/>
      <c r="J56" s="15"/>
      <c r="K56" s="28"/>
      <c r="L56" s="278"/>
      <c r="M56" s="278"/>
      <c r="N56" s="26"/>
    </row>
    <row r="57" spans="2:14" ht="14.45" customHeight="1" x14ac:dyDescent="0.25">
      <c r="B57" s="59"/>
      <c r="C57" s="8"/>
      <c r="D57" s="28"/>
      <c r="E57" s="28"/>
      <c r="F57" s="168"/>
      <c r="G57" s="207"/>
      <c r="H57" s="28"/>
      <c r="I57" s="85"/>
      <c r="J57" s="15"/>
      <c r="K57" s="28"/>
      <c r="L57" s="278"/>
      <c r="M57" s="278"/>
      <c r="N57" s="26"/>
    </row>
    <row r="58" spans="2:14" ht="14.45" customHeight="1" x14ac:dyDescent="0.25">
      <c r="B58" s="59"/>
      <c r="C58" s="8"/>
      <c r="D58" s="28"/>
      <c r="E58" s="28"/>
      <c r="F58" s="168"/>
      <c r="G58" s="207"/>
      <c r="H58" s="28"/>
      <c r="I58" s="85"/>
      <c r="J58" s="15"/>
      <c r="K58" s="28"/>
      <c r="L58" s="278"/>
      <c r="M58" s="278"/>
      <c r="N58" s="26"/>
    </row>
    <row r="59" spans="2:14" ht="14.45" customHeight="1" x14ac:dyDescent="0.25">
      <c r="B59" s="59"/>
      <c r="C59" s="8"/>
      <c r="D59" s="28"/>
      <c r="E59" s="28"/>
      <c r="F59" s="168"/>
      <c r="G59" s="207"/>
      <c r="H59" s="28"/>
      <c r="I59" s="85"/>
      <c r="J59" s="15"/>
      <c r="K59" s="28"/>
      <c r="L59" s="278"/>
      <c r="M59" s="278"/>
      <c r="N59" s="26"/>
    </row>
    <row r="60" spans="2:14" ht="14.45" customHeight="1" x14ac:dyDescent="0.25">
      <c r="B60" s="59"/>
      <c r="C60" s="8"/>
      <c r="D60" s="210"/>
      <c r="E60" s="222"/>
      <c r="F60" s="168"/>
      <c r="G60" s="207"/>
      <c r="H60" s="28"/>
      <c r="I60" s="85"/>
      <c r="J60" s="15"/>
      <c r="K60" s="28"/>
      <c r="L60" s="278"/>
      <c r="M60" s="278"/>
      <c r="N60" s="26"/>
    </row>
    <row r="61" spans="2:14" ht="14.45" customHeight="1" x14ac:dyDescent="0.25">
      <c r="B61" s="59"/>
      <c r="C61" s="8"/>
      <c r="D61" s="210"/>
      <c r="E61" s="222"/>
      <c r="F61" s="168"/>
      <c r="G61" s="207"/>
      <c r="H61" s="28"/>
      <c r="I61" s="85"/>
      <c r="J61" s="15"/>
      <c r="K61" s="28"/>
      <c r="L61" s="278"/>
      <c r="M61" s="278"/>
      <c r="N61" s="26"/>
    </row>
    <row r="62" spans="2:14" ht="14.45" customHeight="1" x14ac:dyDescent="0.25">
      <c r="B62" s="59"/>
      <c r="C62" s="8"/>
      <c r="D62" s="210"/>
      <c r="E62" s="210"/>
      <c r="F62" s="168"/>
      <c r="G62" s="207"/>
      <c r="H62" s="28"/>
      <c r="I62" s="85"/>
      <c r="J62" s="15"/>
      <c r="K62" s="28"/>
      <c r="L62" s="278"/>
      <c r="M62" s="278"/>
      <c r="N62" s="26"/>
    </row>
    <row r="63" spans="2:14" ht="14.45" customHeight="1" x14ac:dyDescent="0.25">
      <c r="B63" s="59"/>
      <c r="C63" s="8"/>
      <c r="D63" s="238"/>
      <c r="E63" s="238"/>
      <c r="F63" s="239"/>
      <c r="G63" s="208"/>
      <c r="H63" s="163"/>
      <c r="I63" s="164"/>
      <c r="J63" s="15"/>
      <c r="K63" s="163"/>
      <c r="L63" s="279"/>
      <c r="M63" s="279"/>
      <c r="N63" s="166"/>
    </row>
    <row r="64" spans="2:14" ht="14.45" customHeight="1" x14ac:dyDescent="0.25">
      <c r="B64" s="59"/>
      <c r="C64" s="8"/>
      <c r="D64" s="238"/>
      <c r="E64" s="238"/>
      <c r="F64" s="239"/>
      <c r="G64" s="208"/>
      <c r="H64" s="163"/>
      <c r="I64" s="164"/>
      <c r="J64" s="15"/>
      <c r="K64" s="163"/>
      <c r="L64" s="279"/>
      <c r="M64" s="279"/>
      <c r="N64" s="166"/>
    </row>
    <row r="65" spans="2:14" ht="14.45" customHeight="1" x14ac:dyDescent="0.25">
      <c r="B65" s="59"/>
      <c r="C65" s="8"/>
      <c r="D65" s="163"/>
      <c r="E65" s="163"/>
      <c r="F65" s="239"/>
      <c r="G65" s="208"/>
      <c r="H65" s="163"/>
      <c r="I65" s="240"/>
      <c r="J65" s="15"/>
      <c r="K65" s="163"/>
      <c r="L65" s="277"/>
      <c r="M65" s="277"/>
      <c r="N65" s="167"/>
    </row>
    <row r="66" spans="2:14" ht="14.45" customHeight="1" x14ac:dyDescent="0.25">
      <c r="B66" s="59"/>
      <c r="C66" s="8"/>
      <c r="D66" s="163"/>
      <c r="E66" s="163"/>
      <c r="F66" s="239"/>
      <c r="G66" s="208"/>
      <c r="H66" s="163"/>
      <c r="I66" s="164"/>
      <c r="J66" s="15"/>
      <c r="K66" s="163"/>
      <c r="L66" s="277"/>
      <c r="M66" s="277"/>
      <c r="N66" s="167"/>
    </row>
    <row r="67" spans="2:14" ht="14.45" customHeight="1" x14ac:dyDescent="0.25">
      <c r="B67" s="59"/>
      <c r="C67" s="8"/>
      <c r="D67" s="238"/>
      <c r="E67" s="163"/>
      <c r="F67" s="239"/>
      <c r="G67" s="208"/>
      <c r="H67" s="163"/>
      <c r="I67" s="164"/>
      <c r="J67" s="15"/>
      <c r="K67" s="163"/>
      <c r="L67" s="279"/>
      <c r="M67" s="279"/>
      <c r="N67" s="165"/>
    </row>
    <row r="68" spans="2:14" ht="14.45" customHeight="1" x14ac:dyDescent="0.25">
      <c r="B68" s="59"/>
      <c r="C68" s="8"/>
      <c r="D68" s="163"/>
      <c r="E68" s="163"/>
      <c r="F68" s="239"/>
      <c r="G68" s="208"/>
      <c r="H68" s="163"/>
      <c r="I68" s="164"/>
      <c r="J68" s="15"/>
      <c r="K68" s="163"/>
      <c r="L68" s="277"/>
      <c r="M68" s="277"/>
      <c r="N68" s="167"/>
    </row>
    <row r="69" spans="2:14" ht="14.45" customHeight="1" x14ac:dyDescent="0.25">
      <c r="B69" s="59"/>
      <c r="C69" s="8"/>
      <c r="D69" s="241"/>
      <c r="E69" s="163"/>
      <c r="F69" s="242"/>
      <c r="G69" s="208"/>
      <c r="H69" s="163"/>
      <c r="I69" s="164"/>
      <c r="J69" s="15"/>
      <c r="K69" s="163"/>
      <c r="L69" s="277"/>
      <c r="M69" s="277"/>
      <c r="N69" s="167"/>
    </row>
    <row r="70" spans="2:14" ht="14.45" customHeight="1" x14ac:dyDescent="0.25">
      <c r="B70" s="59"/>
      <c r="C70" s="8"/>
      <c r="D70" s="163"/>
      <c r="E70" s="163"/>
      <c r="F70" s="239"/>
      <c r="G70" s="208"/>
      <c r="H70" s="163"/>
      <c r="I70" s="164"/>
      <c r="J70" s="15"/>
      <c r="K70" s="243"/>
      <c r="L70" s="277"/>
      <c r="M70" s="277"/>
      <c r="N70" s="166"/>
    </row>
    <row r="71" spans="2:14" ht="14.45" customHeight="1" x14ac:dyDescent="0.25">
      <c r="B71" s="59"/>
      <c r="C71" s="8"/>
      <c r="D71" s="241"/>
      <c r="E71" s="241"/>
      <c r="F71" s="239"/>
      <c r="G71" s="208"/>
      <c r="H71" s="163"/>
      <c r="I71" s="164"/>
      <c r="J71" s="15"/>
      <c r="K71" s="163"/>
      <c r="L71" s="277"/>
      <c r="M71" s="277"/>
      <c r="N71" s="166"/>
    </row>
    <row r="72" spans="2:14" ht="14.45" customHeight="1" x14ac:dyDescent="0.25">
      <c r="B72" s="59"/>
      <c r="C72" s="8"/>
      <c r="D72" s="238"/>
      <c r="E72" s="244"/>
      <c r="F72" s="239"/>
      <c r="G72" s="208"/>
      <c r="H72" s="163"/>
      <c r="I72" s="164"/>
      <c r="J72" s="164"/>
      <c r="K72" s="164"/>
      <c r="L72" s="277"/>
      <c r="M72" s="277"/>
      <c r="N72" s="166"/>
    </row>
    <row r="73" spans="2:14" ht="14.45" customHeight="1" x14ac:dyDescent="0.25">
      <c r="B73" s="59"/>
      <c r="C73" s="8"/>
      <c r="D73" s="163"/>
      <c r="E73" s="241"/>
      <c r="F73" s="239"/>
      <c r="G73" s="208"/>
      <c r="H73" s="163"/>
      <c r="I73" s="164"/>
      <c r="J73" s="15"/>
      <c r="K73" s="163"/>
      <c r="L73" s="279"/>
      <c r="M73" s="279"/>
      <c r="N73" s="166"/>
    </row>
    <row r="74" spans="2:14" ht="14.45" customHeight="1" x14ac:dyDescent="0.25">
      <c r="B74" s="59"/>
      <c r="C74" s="8"/>
      <c r="D74" s="241"/>
      <c r="E74" s="238"/>
      <c r="F74" s="239"/>
      <c r="G74" s="208"/>
      <c r="H74" s="163"/>
      <c r="I74" s="164"/>
      <c r="J74" s="15"/>
      <c r="K74" s="163"/>
      <c r="L74" s="277"/>
      <c r="M74" s="277"/>
      <c r="N74" s="166"/>
    </row>
    <row r="75" spans="2:14" ht="14.45" customHeight="1" x14ac:dyDescent="0.25">
      <c r="B75" s="59"/>
      <c r="C75" s="8"/>
      <c r="D75" s="241"/>
      <c r="E75" s="241"/>
      <c r="F75" s="239"/>
      <c r="G75" s="208"/>
      <c r="H75" s="163"/>
      <c r="I75" s="164"/>
      <c r="J75" s="15"/>
      <c r="K75" s="163"/>
      <c r="L75" s="277"/>
      <c r="M75" s="277"/>
      <c r="N75" s="166"/>
    </row>
    <row r="76" spans="2:14" ht="14.45" customHeight="1" x14ac:dyDescent="0.25">
      <c r="B76" s="59"/>
      <c r="C76" s="8"/>
      <c r="D76" s="241"/>
      <c r="E76" s="241"/>
      <c r="F76" s="239"/>
      <c r="G76" s="208"/>
      <c r="H76" s="163"/>
      <c r="I76" s="163"/>
      <c r="J76" s="269"/>
      <c r="K76" s="163"/>
      <c r="L76" s="277"/>
      <c r="M76" s="277"/>
      <c r="N76" s="166"/>
    </row>
    <row r="77" spans="2:14" ht="14.45" customHeight="1" x14ac:dyDescent="0.25">
      <c r="B77" s="59"/>
      <c r="C77" s="8"/>
      <c r="D77" s="241"/>
      <c r="E77" s="241"/>
      <c r="F77" s="239"/>
      <c r="G77" s="208"/>
      <c r="H77" s="163"/>
      <c r="I77" s="163"/>
      <c r="J77" s="164"/>
      <c r="K77" s="163"/>
      <c r="L77" s="277"/>
      <c r="M77" s="277"/>
      <c r="N77" s="166"/>
    </row>
    <row r="78" spans="2:14" ht="14.45" customHeight="1" x14ac:dyDescent="0.25">
      <c r="B78" s="59"/>
      <c r="C78" s="8"/>
      <c r="D78" s="163"/>
      <c r="E78" s="163"/>
      <c r="F78" s="239"/>
      <c r="G78" s="208"/>
      <c r="H78" s="163"/>
      <c r="I78" s="163"/>
      <c r="J78" s="15"/>
      <c r="K78" s="163"/>
      <c r="L78" s="277"/>
      <c r="M78" s="277"/>
      <c r="N78" s="166"/>
    </row>
    <row r="79" spans="2:14" ht="14.45" customHeight="1" x14ac:dyDescent="0.25">
      <c r="B79" s="59"/>
      <c r="C79" s="8"/>
      <c r="D79" s="163"/>
      <c r="E79" s="163"/>
      <c r="F79" s="239"/>
      <c r="G79" s="208"/>
      <c r="H79" s="163"/>
      <c r="I79" s="163"/>
      <c r="J79" s="15"/>
      <c r="K79" s="163"/>
      <c r="L79" s="277"/>
      <c r="M79" s="277"/>
      <c r="N79" s="166"/>
    </row>
    <row r="80" spans="2:14" ht="14.45" customHeight="1" x14ac:dyDescent="0.25">
      <c r="B80" s="59"/>
      <c r="C80" s="8"/>
      <c r="D80" s="241"/>
      <c r="E80" s="163"/>
      <c r="F80" s="239"/>
      <c r="G80" s="208"/>
      <c r="H80" s="163"/>
      <c r="I80" s="163"/>
      <c r="J80" s="15"/>
      <c r="K80" s="163"/>
      <c r="L80" s="277"/>
      <c r="M80" s="277"/>
      <c r="N80" s="166"/>
    </row>
    <row r="81" spans="2:14" ht="14.45" customHeight="1" x14ac:dyDescent="0.25">
      <c r="B81" s="59"/>
      <c r="C81" s="8"/>
      <c r="D81" s="163"/>
      <c r="E81" s="163"/>
      <c r="F81" s="239"/>
      <c r="G81" s="208"/>
      <c r="H81" s="163"/>
      <c r="I81" s="163"/>
      <c r="J81" s="164"/>
      <c r="K81" s="163"/>
      <c r="L81" s="277"/>
      <c r="M81" s="277"/>
      <c r="N81" s="166"/>
    </row>
    <row r="82" spans="2:14" ht="14.45" customHeight="1" x14ac:dyDescent="0.25">
      <c r="B82" s="59"/>
      <c r="C82" s="8"/>
      <c r="D82" s="163"/>
      <c r="E82" s="163"/>
      <c r="F82" s="239"/>
      <c r="G82" s="208"/>
      <c r="H82" s="163"/>
      <c r="I82" s="163"/>
      <c r="J82" s="15"/>
      <c r="K82" s="163"/>
      <c r="L82" s="277"/>
      <c r="M82" s="277"/>
      <c r="N82" s="166"/>
    </row>
    <row r="83" spans="2:14" ht="14.45" customHeight="1" x14ac:dyDescent="0.25">
      <c r="B83" s="59"/>
      <c r="C83" s="8"/>
      <c r="D83" s="163"/>
      <c r="E83" s="163"/>
      <c r="F83" s="239"/>
      <c r="G83" s="208"/>
      <c r="H83" s="163"/>
      <c r="I83" s="164"/>
      <c r="J83" s="15"/>
      <c r="K83" s="163"/>
      <c r="L83" s="277"/>
      <c r="M83" s="277"/>
      <c r="N83" s="166"/>
    </row>
    <row r="84" spans="2:14" ht="14.45" customHeight="1" x14ac:dyDescent="0.25">
      <c r="B84" s="59"/>
      <c r="C84" s="8"/>
      <c r="D84" s="163"/>
      <c r="E84" s="163"/>
      <c r="F84" s="239"/>
      <c r="G84" s="208"/>
      <c r="H84" s="163"/>
      <c r="I84" s="163"/>
      <c r="J84" s="15"/>
      <c r="K84" s="163"/>
      <c r="L84" s="277"/>
      <c r="M84" s="277"/>
      <c r="N84" s="166"/>
    </row>
    <row r="85" spans="2:14" ht="14.45" customHeight="1" x14ac:dyDescent="0.25">
      <c r="B85" s="59"/>
      <c r="C85" s="8"/>
      <c r="D85" s="163"/>
      <c r="E85" s="163"/>
      <c r="F85" s="239"/>
      <c r="G85" s="208"/>
      <c r="H85" s="163"/>
      <c r="I85" s="164"/>
      <c r="J85" s="15"/>
      <c r="K85" s="163"/>
      <c r="L85" s="277"/>
      <c r="M85" s="277"/>
      <c r="N85" s="166"/>
    </row>
    <row r="86" spans="2:14" ht="14.45" customHeight="1" x14ac:dyDescent="0.25">
      <c r="B86" s="59"/>
      <c r="C86" s="8"/>
      <c r="D86" s="241"/>
      <c r="E86" s="241"/>
      <c r="F86" s="239"/>
      <c r="G86" s="208"/>
      <c r="H86" s="163"/>
      <c r="I86" s="164"/>
      <c r="J86" s="15"/>
      <c r="K86" s="163"/>
      <c r="L86" s="277"/>
      <c r="M86" s="277"/>
      <c r="N86" s="166"/>
    </row>
    <row r="87" spans="2:14" ht="14.45" customHeight="1" x14ac:dyDescent="0.25">
      <c r="B87" s="59"/>
      <c r="C87" s="8"/>
      <c r="D87" s="163"/>
      <c r="E87" s="163"/>
      <c r="F87" s="239"/>
      <c r="G87" s="208"/>
      <c r="H87" s="163"/>
      <c r="I87" s="164"/>
      <c r="J87" s="15"/>
      <c r="K87" s="163"/>
      <c r="L87" s="277"/>
      <c r="M87" s="277"/>
      <c r="N87" s="166"/>
    </row>
    <row r="88" spans="2:14" ht="14.45" customHeight="1" x14ac:dyDescent="0.25">
      <c r="B88" s="59"/>
      <c r="C88" s="8"/>
      <c r="D88" s="163"/>
      <c r="E88" s="163"/>
      <c r="F88" s="239"/>
      <c r="G88" s="208"/>
      <c r="H88" s="163"/>
      <c r="I88" s="164"/>
      <c r="J88" s="164"/>
      <c r="K88" s="163"/>
      <c r="L88" s="277"/>
      <c r="M88" s="277"/>
      <c r="N88" s="164"/>
    </row>
    <row r="89" spans="2:14" ht="14.45" customHeight="1" x14ac:dyDescent="0.25">
      <c r="B89" s="59"/>
      <c r="C89" s="8"/>
      <c r="D89" s="163"/>
      <c r="E89" s="163"/>
      <c r="F89" s="239"/>
      <c r="G89" s="208"/>
      <c r="H89" s="163"/>
      <c r="I89" s="164"/>
      <c r="J89" s="164"/>
      <c r="K89" s="164"/>
      <c r="L89" s="277"/>
      <c r="M89" s="277"/>
      <c r="N89" s="166"/>
    </row>
    <row r="90" spans="2:14" ht="14.45" customHeight="1" x14ac:dyDescent="0.25">
      <c r="B90" s="59"/>
      <c r="C90" s="8"/>
      <c r="D90" s="163"/>
      <c r="E90" s="163"/>
      <c r="F90" s="239"/>
      <c r="G90" s="208"/>
      <c r="H90" s="163"/>
      <c r="I90" s="164"/>
      <c r="J90" s="164"/>
      <c r="K90" s="164"/>
      <c r="L90" s="277"/>
      <c r="M90" s="277"/>
      <c r="N90" s="166"/>
    </row>
    <row r="91" spans="2:14" ht="14.45" customHeight="1" x14ac:dyDescent="0.25">
      <c r="B91" s="59"/>
      <c r="C91" s="8"/>
      <c r="D91" s="163"/>
      <c r="E91" s="163"/>
      <c r="F91" s="239"/>
      <c r="G91" s="208"/>
      <c r="H91" s="163"/>
      <c r="I91" s="164"/>
      <c r="J91" s="15"/>
      <c r="K91" s="163"/>
      <c r="L91" s="277"/>
      <c r="M91" s="277"/>
      <c r="N91" s="166"/>
    </row>
    <row r="92" spans="2:14" ht="14.45" customHeight="1" x14ac:dyDescent="0.25">
      <c r="B92" s="59"/>
      <c r="C92" s="8"/>
      <c r="D92" s="163"/>
      <c r="E92" s="163"/>
      <c r="F92" s="239"/>
      <c r="G92" s="208"/>
      <c r="H92" s="163"/>
      <c r="I92" s="164"/>
      <c r="J92" s="15"/>
      <c r="K92" s="163"/>
      <c r="L92" s="277"/>
      <c r="M92" s="277"/>
      <c r="N92" s="166"/>
    </row>
    <row r="93" spans="2:14" ht="14.45" customHeight="1" x14ac:dyDescent="0.25">
      <c r="B93" s="59"/>
      <c r="C93" s="8"/>
      <c r="D93" s="163"/>
      <c r="E93" s="163"/>
      <c r="F93" s="239"/>
      <c r="G93" s="208"/>
      <c r="H93" s="163"/>
      <c r="I93" s="164"/>
      <c r="J93" s="15"/>
      <c r="K93" s="163"/>
      <c r="L93" s="277"/>
      <c r="M93" s="277"/>
      <c r="N93" s="166"/>
    </row>
    <row r="94" spans="2:14" ht="14.45" customHeight="1" x14ac:dyDescent="0.25">
      <c r="B94" s="59"/>
      <c r="C94" s="8"/>
      <c r="D94" s="163"/>
      <c r="E94" s="163"/>
      <c r="F94" s="239"/>
      <c r="G94" s="208"/>
      <c r="H94" s="163"/>
      <c r="I94" s="164"/>
      <c r="J94" s="15"/>
      <c r="K94" s="163"/>
      <c r="L94" s="277"/>
      <c r="M94" s="277"/>
      <c r="N94" s="166"/>
    </row>
    <row r="95" spans="2:14" ht="14.45" customHeight="1" x14ac:dyDescent="0.25">
      <c r="B95" s="59"/>
      <c r="C95" s="8"/>
      <c r="D95" s="163"/>
      <c r="E95" s="163"/>
      <c r="F95" s="239"/>
      <c r="G95" s="208"/>
      <c r="H95" s="163"/>
      <c r="I95" s="163"/>
      <c r="J95" s="15"/>
      <c r="K95" s="163"/>
      <c r="L95" s="277"/>
      <c r="M95" s="277"/>
      <c r="N95" s="166"/>
    </row>
    <row r="96" spans="2:14" ht="14.45" customHeight="1" x14ac:dyDescent="0.25">
      <c r="B96" s="59"/>
      <c r="C96" s="8"/>
      <c r="D96" s="163"/>
      <c r="E96" s="163"/>
      <c r="F96" s="239"/>
      <c r="G96" s="208"/>
      <c r="H96" s="163"/>
      <c r="I96" s="164"/>
      <c r="J96" s="15"/>
      <c r="K96" s="163"/>
      <c r="L96" s="277"/>
      <c r="M96" s="277"/>
      <c r="N96" s="166"/>
    </row>
    <row r="97" spans="2:14" ht="14.45" customHeight="1" x14ac:dyDescent="0.25">
      <c r="B97" s="59"/>
      <c r="C97" s="8"/>
      <c r="D97" s="163"/>
      <c r="E97" s="163"/>
      <c r="F97" s="239"/>
      <c r="G97" s="208"/>
      <c r="H97" s="163"/>
      <c r="I97" s="164"/>
      <c r="J97" s="15"/>
      <c r="K97" s="163"/>
      <c r="L97" s="277"/>
      <c r="M97" s="277"/>
      <c r="N97" s="166"/>
    </row>
    <row r="98" spans="2:14" ht="14.45" customHeight="1" x14ac:dyDescent="0.25">
      <c r="B98" s="59"/>
      <c r="C98" s="8"/>
      <c r="D98" s="163"/>
      <c r="E98" s="163"/>
      <c r="F98" s="239"/>
      <c r="G98" s="208"/>
      <c r="H98" s="163"/>
      <c r="I98" s="164"/>
      <c r="J98" s="15"/>
      <c r="K98" s="163"/>
      <c r="L98" s="277"/>
      <c r="M98" s="277"/>
      <c r="N98" s="166"/>
    </row>
    <row r="99" spans="2:14" ht="14.45" customHeight="1" x14ac:dyDescent="0.25">
      <c r="B99" s="59"/>
      <c r="C99" s="8"/>
      <c r="D99" s="245"/>
      <c r="E99" s="214"/>
      <c r="F99" s="246"/>
      <c r="G99" s="247"/>
      <c r="H99" s="214"/>
      <c r="I99" s="163"/>
      <c r="J99" s="15"/>
      <c r="K99" s="163"/>
      <c r="L99" s="277"/>
      <c r="M99" s="277"/>
      <c r="N99" s="166"/>
    </row>
    <row r="100" spans="2:14" ht="14.45" customHeight="1" x14ac:dyDescent="0.25">
      <c r="B100" s="59"/>
      <c r="C100" s="8"/>
      <c r="D100" s="163"/>
      <c r="E100" s="163"/>
      <c r="F100" s="239"/>
      <c r="G100" s="208"/>
      <c r="H100" s="163"/>
      <c r="I100" s="164"/>
      <c r="J100" s="15"/>
      <c r="K100" s="163"/>
      <c r="L100" s="279"/>
      <c r="M100" s="279"/>
      <c r="N100" s="248"/>
    </row>
    <row r="101" spans="2:14" ht="14.45" customHeight="1" x14ac:dyDescent="0.25">
      <c r="B101" s="59"/>
      <c r="C101" s="8"/>
      <c r="D101" s="163"/>
      <c r="E101" s="163"/>
      <c r="F101" s="239"/>
      <c r="G101" s="208"/>
      <c r="H101" s="163"/>
      <c r="I101" s="164"/>
      <c r="J101" s="15"/>
      <c r="K101" s="163"/>
      <c r="L101" s="277"/>
      <c r="M101" s="277"/>
      <c r="N101" s="166"/>
    </row>
    <row r="102" spans="2:14" ht="16.5" customHeight="1" x14ac:dyDescent="0.25">
      <c r="B102" s="59"/>
      <c r="C102" s="8"/>
      <c r="D102" s="163"/>
      <c r="E102" s="163"/>
      <c r="F102" s="239"/>
      <c r="G102" s="208"/>
      <c r="H102" s="163"/>
      <c r="I102" s="164"/>
      <c r="J102" s="15"/>
      <c r="K102" s="163"/>
      <c r="L102" s="277"/>
      <c r="M102" s="277"/>
      <c r="N102" s="164"/>
    </row>
    <row r="103" spans="2:14" ht="14.45" customHeight="1" x14ac:dyDescent="0.25">
      <c r="B103" s="59"/>
      <c r="C103" s="8"/>
      <c r="D103" s="163"/>
      <c r="E103" s="163"/>
      <c r="F103" s="239"/>
      <c r="G103" s="208"/>
      <c r="H103" s="163"/>
      <c r="I103" s="164"/>
      <c r="J103" s="15"/>
      <c r="K103" s="163"/>
      <c r="L103" s="279"/>
      <c r="M103" s="279"/>
      <c r="N103" s="248"/>
    </row>
    <row r="104" spans="2:14" ht="14.45" customHeight="1" x14ac:dyDescent="0.25">
      <c r="B104" s="59"/>
      <c r="C104" s="8"/>
      <c r="D104" s="163"/>
      <c r="E104" s="163"/>
      <c r="F104" s="239"/>
      <c r="G104" s="208"/>
      <c r="H104" s="163"/>
      <c r="I104" s="164"/>
      <c r="J104" s="15"/>
      <c r="K104" s="163"/>
      <c r="L104" s="277"/>
      <c r="M104" s="277"/>
      <c r="N104" s="153"/>
    </row>
    <row r="105" spans="2:14" ht="14.45" customHeight="1" x14ac:dyDescent="0.25">
      <c r="B105" s="59"/>
      <c r="C105" s="8"/>
      <c r="D105" s="163"/>
      <c r="E105" s="163"/>
      <c r="F105" s="239"/>
      <c r="G105" s="208"/>
      <c r="H105" s="163"/>
      <c r="I105" s="164"/>
      <c r="J105" s="15"/>
      <c r="K105" s="163"/>
      <c r="L105" s="280"/>
      <c r="M105" s="280"/>
      <c r="N105" s="166"/>
    </row>
    <row r="106" spans="2:14" ht="14.45" customHeight="1" x14ac:dyDescent="0.25">
      <c r="B106" s="59"/>
      <c r="C106" s="8"/>
      <c r="D106" s="163"/>
      <c r="E106" s="163"/>
      <c r="F106" s="239"/>
      <c r="G106" s="208"/>
      <c r="H106" s="163"/>
      <c r="I106" s="250"/>
      <c r="J106" s="15"/>
      <c r="K106" s="163"/>
      <c r="L106" s="277"/>
      <c r="M106" s="277"/>
      <c r="N106" s="164"/>
    </row>
    <row r="107" spans="2:14" ht="14.45" customHeight="1" x14ac:dyDescent="0.25">
      <c r="B107" s="59"/>
      <c r="C107" s="8"/>
      <c r="D107" s="163"/>
      <c r="E107" s="163"/>
      <c r="F107" s="239"/>
      <c r="G107" s="208"/>
      <c r="H107" s="163"/>
      <c r="I107" s="164"/>
      <c r="J107" s="15"/>
      <c r="K107" s="163"/>
      <c r="L107" s="280"/>
      <c r="M107" s="280"/>
      <c r="N107" s="248"/>
    </row>
    <row r="108" spans="2:14" ht="14.45" customHeight="1" x14ac:dyDescent="0.25">
      <c r="B108" s="59"/>
      <c r="C108" s="8"/>
      <c r="D108" s="163"/>
      <c r="E108" s="163"/>
      <c r="F108" s="239"/>
      <c r="G108" s="208"/>
      <c r="H108" s="163"/>
      <c r="I108" s="164"/>
      <c r="J108" s="15"/>
      <c r="K108" s="163"/>
      <c r="L108" s="279"/>
      <c r="M108" s="279"/>
      <c r="N108" s="166"/>
    </row>
    <row r="109" spans="2:14" ht="14.45" customHeight="1" x14ac:dyDescent="0.25">
      <c r="B109" s="59"/>
      <c r="C109" s="8"/>
      <c r="D109" s="163"/>
      <c r="E109" s="163"/>
      <c r="F109" s="255"/>
      <c r="G109" s="208"/>
      <c r="H109" s="163"/>
      <c r="I109" s="164"/>
      <c r="J109" s="15"/>
      <c r="K109" s="163"/>
      <c r="L109" s="279"/>
      <c r="M109" s="279"/>
      <c r="N109" s="248"/>
    </row>
    <row r="110" spans="2:14" ht="14.45" customHeight="1" x14ac:dyDescent="0.25">
      <c r="B110" s="249"/>
      <c r="C110" s="8"/>
      <c r="D110" s="253"/>
      <c r="E110" s="258"/>
      <c r="F110" s="255"/>
      <c r="G110" s="208"/>
      <c r="H110" s="163"/>
      <c r="I110" s="163"/>
      <c r="J110" s="15"/>
      <c r="K110" s="163"/>
      <c r="L110" s="281"/>
      <c r="M110" s="281"/>
      <c r="N110" s="164"/>
    </row>
    <row r="111" spans="2:14" ht="14.45" customHeight="1" x14ac:dyDescent="0.25">
      <c r="B111" s="251"/>
      <c r="C111" s="8"/>
      <c r="D111" s="163"/>
      <c r="E111" s="259"/>
      <c r="F111" s="272"/>
      <c r="G111" s="273"/>
      <c r="H111" s="237"/>
      <c r="I111" s="31"/>
      <c r="J111" s="15"/>
      <c r="K111" s="31"/>
      <c r="L111" s="281"/>
      <c r="M111" s="284"/>
      <c r="N111" s="275"/>
    </row>
    <row r="112" spans="2:14" x14ac:dyDescent="0.25">
      <c r="B112" s="252"/>
      <c r="C112" s="8"/>
      <c r="D112" s="260"/>
      <c r="E112" s="260"/>
      <c r="F112" s="257"/>
      <c r="G112" s="28"/>
      <c r="H112" s="273"/>
      <c r="J112" s="15"/>
      <c r="K112" s="274"/>
      <c r="L112" s="280"/>
      <c r="M112" s="280"/>
      <c r="N112" s="153"/>
    </row>
    <row r="113" spans="2:14" x14ac:dyDescent="0.25">
      <c r="B113" s="252"/>
      <c r="C113" s="8"/>
      <c r="D113" s="259"/>
      <c r="E113" s="71"/>
      <c r="F113" s="256"/>
      <c r="G113" s="28"/>
      <c r="H113" s="28"/>
      <c r="I113" s="85"/>
      <c r="J113" s="15"/>
      <c r="K113" s="163"/>
      <c r="L113" s="279"/>
      <c r="M113" s="279"/>
      <c r="N113" s="153"/>
    </row>
    <row r="114" spans="2:14" x14ac:dyDescent="0.25">
      <c r="B114" s="252"/>
      <c r="C114" s="8"/>
      <c r="D114" s="258"/>
      <c r="E114" s="258"/>
      <c r="F114" s="256"/>
      <c r="G114" s="28"/>
      <c r="H114" s="28"/>
      <c r="I114" s="85"/>
      <c r="J114" s="15"/>
      <c r="K114" s="163"/>
      <c r="L114" s="279"/>
      <c r="M114" s="279"/>
      <c r="N114" s="153"/>
    </row>
    <row r="115" spans="2:14" x14ac:dyDescent="0.25">
      <c r="B115" s="252"/>
      <c r="C115" s="8"/>
      <c r="D115" s="258"/>
      <c r="E115" s="259"/>
      <c r="F115" s="256"/>
      <c r="G115" s="28"/>
      <c r="H115" s="28"/>
      <c r="I115" s="85"/>
      <c r="J115" s="15"/>
      <c r="K115" s="163"/>
      <c r="L115" s="279"/>
      <c r="M115" s="279"/>
      <c r="N115" s="166"/>
    </row>
    <row r="116" spans="2:14" x14ac:dyDescent="0.25">
      <c r="B116" s="252"/>
      <c r="C116" s="8"/>
      <c r="D116" s="261"/>
      <c r="E116" s="260"/>
      <c r="F116" s="256"/>
      <c r="G116" s="28"/>
      <c r="H116" s="28"/>
      <c r="I116" s="163"/>
      <c r="J116" s="15"/>
      <c r="K116" s="163"/>
      <c r="L116" s="279"/>
      <c r="M116" s="279"/>
      <c r="N116" s="166"/>
    </row>
    <row r="117" spans="2:14" x14ac:dyDescent="0.25">
      <c r="B117" s="252"/>
      <c r="C117" s="8"/>
      <c r="D117" s="28"/>
      <c r="E117" s="28"/>
      <c r="F117" s="256"/>
      <c r="G117" s="28"/>
      <c r="H117" s="28"/>
      <c r="I117" s="85"/>
      <c r="J117" s="15"/>
      <c r="K117" s="163"/>
      <c r="L117" s="279"/>
      <c r="M117" s="279"/>
      <c r="N117" s="166"/>
    </row>
    <row r="118" spans="2:14" x14ac:dyDescent="0.25">
      <c r="B118" s="252"/>
      <c r="C118" s="8"/>
      <c r="D118" s="28"/>
      <c r="E118" s="28"/>
      <c r="F118" s="256"/>
      <c r="G118" s="28"/>
      <c r="H118" s="28"/>
      <c r="I118" s="85"/>
      <c r="J118" s="15"/>
      <c r="K118" s="163"/>
      <c r="L118" s="279"/>
      <c r="M118" s="279"/>
      <c r="N118" s="166"/>
    </row>
    <row r="119" spans="2:14" x14ac:dyDescent="0.25">
      <c r="B119" s="252"/>
      <c r="C119" s="8"/>
      <c r="D119" s="28"/>
      <c r="E119" s="28"/>
      <c r="F119" s="256"/>
      <c r="G119" s="28"/>
      <c r="H119" s="28"/>
      <c r="I119" s="85"/>
      <c r="J119" s="15"/>
      <c r="K119" s="163"/>
      <c r="L119" s="280"/>
      <c r="M119" s="280"/>
      <c r="N119" s="166"/>
    </row>
    <row r="120" spans="2:14" x14ac:dyDescent="0.25">
      <c r="B120" s="252"/>
      <c r="C120" s="8"/>
      <c r="D120" s="259"/>
      <c r="E120" s="259"/>
      <c r="F120" s="256"/>
      <c r="G120" s="28"/>
      <c r="H120" s="28"/>
      <c r="I120" s="85"/>
      <c r="J120" s="15"/>
      <c r="K120" s="163"/>
      <c r="L120" s="279"/>
      <c r="M120" s="279"/>
      <c r="N120" s="166"/>
    </row>
    <row r="121" spans="2:14" x14ac:dyDescent="0.25">
      <c r="B121" s="252"/>
      <c r="C121" s="8"/>
      <c r="D121" s="259"/>
      <c r="E121" s="258"/>
      <c r="F121" s="256"/>
      <c r="G121" s="28"/>
      <c r="H121" s="28"/>
      <c r="I121" s="85"/>
      <c r="J121" s="15"/>
      <c r="K121" s="163"/>
      <c r="L121" s="279"/>
      <c r="M121" s="279"/>
      <c r="N121" s="166"/>
    </row>
    <row r="122" spans="2:14" x14ac:dyDescent="0.25">
      <c r="B122" s="252"/>
      <c r="C122" s="8"/>
      <c r="D122" s="28"/>
      <c r="E122" s="262"/>
      <c r="F122" s="256"/>
      <c r="G122" s="28"/>
      <c r="H122" s="28"/>
      <c r="I122" s="85"/>
      <c r="J122" s="15"/>
      <c r="K122" s="163"/>
      <c r="L122" s="280"/>
      <c r="M122" s="280"/>
      <c r="N122" s="166"/>
    </row>
    <row r="123" spans="2:14" x14ac:dyDescent="0.25">
      <c r="B123" s="252"/>
      <c r="C123" s="8"/>
      <c r="D123" s="28"/>
      <c r="E123" s="28"/>
      <c r="F123" s="256"/>
      <c r="G123" s="28"/>
      <c r="H123" s="28"/>
      <c r="I123" s="85"/>
      <c r="J123" s="15"/>
      <c r="K123" s="163"/>
      <c r="L123" s="281"/>
      <c r="M123" s="281"/>
      <c r="N123" s="166"/>
    </row>
    <row r="124" spans="2:14" x14ac:dyDescent="0.25">
      <c r="B124" s="252"/>
      <c r="C124" s="8"/>
      <c r="D124" s="28"/>
      <c r="E124" s="28"/>
      <c r="F124" s="256"/>
      <c r="G124" s="28"/>
      <c r="H124" s="28"/>
      <c r="I124" s="85"/>
      <c r="J124" s="15"/>
      <c r="K124" s="163"/>
      <c r="L124" s="279"/>
      <c r="M124" s="279"/>
      <c r="N124" s="153"/>
    </row>
    <row r="125" spans="2:14" x14ac:dyDescent="0.25">
      <c r="B125" s="252"/>
      <c r="C125" s="8"/>
      <c r="D125" s="68"/>
      <c r="E125" s="28"/>
      <c r="F125" s="256"/>
      <c r="G125" s="28"/>
      <c r="H125" s="28"/>
      <c r="I125" s="29"/>
      <c r="J125" s="15"/>
      <c r="K125" s="163"/>
      <c r="L125" s="279"/>
      <c r="M125" s="279"/>
      <c r="N125" s="153"/>
    </row>
    <row r="126" spans="2:14" x14ac:dyDescent="0.25">
      <c r="B126" s="252"/>
      <c r="C126" s="8"/>
      <c r="D126" s="68"/>
      <c r="E126" s="28"/>
      <c r="F126" s="256"/>
      <c r="G126" s="28"/>
      <c r="H126" s="28"/>
      <c r="I126" s="29"/>
      <c r="J126" s="15"/>
      <c r="K126" s="163"/>
      <c r="L126" s="279"/>
      <c r="M126" s="279"/>
      <c r="N126" s="166"/>
    </row>
    <row r="127" spans="2:14" x14ac:dyDescent="0.25">
      <c r="B127" s="252"/>
      <c r="C127" s="8"/>
      <c r="D127" s="68"/>
      <c r="E127" s="28"/>
      <c r="F127" s="256"/>
      <c r="G127" s="28"/>
      <c r="H127" s="28"/>
      <c r="I127" s="85"/>
      <c r="J127" s="15"/>
      <c r="K127" s="163"/>
      <c r="L127" s="279"/>
      <c r="M127" s="279"/>
      <c r="N127" s="166"/>
    </row>
    <row r="128" spans="2:14" x14ac:dyDescent="0.25">
      <c r="B128" s="252"/>
      <c r="C128" s="8"/>
      <c r="D128" s="68"/>
      <c r="E128" s="28"/>
      <c r="F128" s="256"/>
      <c r="G128" s="28"/>
      <c r="H128" s="28"/>
      <c r="I128" s="85"/>
      <c r="J128" s="15"/>
      <c r="K128" s="163"/>
      <c r="L128" s="279"/>
      <c r="M128" s="279"/>
      <c r="N128" s="166"/>
    </row>
    <row r="129" spans="2:14" x14ac:dyDescent="0.25">
      <c r="B129" s="252"/>
      <c r="C129" s="8"/>
      <c r="D129" s="68"/>
      <c r="E129" s="28"/>
      <c r="F129" s="256"/>
      <c r="G129" s="28"/>
      <c r="H129" s="28"/>
      <c r="I129" s="29"/>
      <c r="J129" s="15"/>
      <c r="K129" s="163"/>
      <c r="L129" s="279"/>
      <c r="M129" s="279"/>
      <c r="N129" s="166"/>
    </row>
    <row r="130" spans="2:14" x14ac:dyDescent="0.25">
      <c r="B130" s="252"/>
      <c r="C130" s="8"/>
      <c r="D130" s="68"/>
      <c r="E130" s="28"/>
      <c r="F130" s="256"/>
      <c r="G130" s="28"/>
      <c r="H130" s="28"/>
      <c r="I130" s="85"/>
      <c r="J130" s="15"/>
      <c r="K130" s="163"/>
      <c r="L130" s="280"/>
      <c r="M130" s="280"/>
      <c r="N130" s="166"/>
    </row>
    <row r="131" spans="2:14" x14ac:dyDescent="0.25">
      <c r="B131" s="252"/>
      <c r="C131" s="8"/>
      <c r="D131" s="68"/>
      <c r="E131" s="28"/>
      <c r="F131" s="256"/>
      <c r="G131" s="28"/>
      <c r="H131" s="28"/>
      <c r="I131" s="29"/>
      <c r="J131" s="15"/>
      <c r="K131" s="163"/>
      <c r="L131" s="280"/>
      <c r="M131" s="280"/>
      <c r="N131" s="166"/>
    </row>
    <row r="132" spans="2:14" x14ac:dyDescent="0.25">
      <c r="B132" s="252"/>
      <c r="C132" s="8"/>
      <c r="D132" s="68"/>
      <c r="E132" s="28"/>
      <c r="F132" s="256"/>
      <c r="G132" s="28"/>
      <c r="H132" s="28"/>
      <c r="I132" s="31"/>
      <c r="J132" s="15"/>
      <c r="K132" s="163"/>
      <c r="L132" s="280"/>
      <c r="M132" s="280"/>
      <c r="N132" s="166"/>
    </row>
    <row r="133" spans="2:14" x14ac:dyDescent="0.25">
      <c r="B133" s="252"/>
      <c r="C133" s="8"/>
      <c r="D133" s="68"/>
      <c r="E133" s="28"/>
      <c r="F133" s="256"/>
      <c r="G133" s="28"/>
      <c r="H133" s="28"/>
      <c r="J133" s="15"/>
      <c r="K133" s="163"/>
      <c r="L133" s="280"/>
      <c r="M133" s="280"/>
      <c r="N133" s="166"/>
    </row>
    <row r="134" spans="2:14" x14ac:dyDescent="0.25">
      <c r="B134" s="252"/>
      <c r="C134" s="8"/>
      <c r="D134" s="68"/>
      <c r="E134" s="28"/>
      <c r="F134" s="256"/>
      <c r="G134" s="28"/>
      <c r="H134" s="28"/>
      <c r="I134" s="85"/>
      <c r="J134" s="15"/>
      <c r="K134" s="163"/>
      <c r="L134" s="279"/>
      <c r="M134" s="279"/>
      <c r="N134" s="166"/>
    </row>
    <row r="135" spans="2:14" x14ac:dyDescent="0.25">
      <c r="B135" s="252"/>
      <c r="C135" s="8"/>
      <c r="D135" s="68"/>
      <c r="E135" s="28"/>
      <c r="F135" s="256"/>
      <c r="G135" s="28"/>
      <c r="H135" s="28"/>
      <c r="I135" s="85"/>
      <c r="J135" s="15"/>
      <c r="K135" s="163"/>
      <c r="L135" s="280"/>
      <c r="M135" s="280"/>
      <c r="N135" s="166"/>
    </row>
    <row r="136" spans="2:14" x14ac:dyDescent="0.25">
      <c r="B136" s="252"/>
      <c r="C136" s="8"/>
      <c r="D136" s="68"/>
      <c r="E136" s="28"/>
      <c r="F136" s="256"/>
      <c r="G136" s="28"/>
      <c r="H136" s="28"/>
      <c r="I136" s="85"/>
      <c r="J136" s="15"/>
      <c r="K136" s="163"/>
      <c r="L136" s="279"/>
      <c r="M136" s="279"/>
      <c r="N136" s="166"/>
    </row>
    <row r="137" spans="2:14" x14ac:dyDescent="0.25">
      <c r="B137" s="252"/>
      <c r="C137" s="8"/>
      <c r="D137" s="267"/>
      <c r="E137" s="28"/>
      <c r="F137" s="256"/>
      <c r="G137" s="28"/>
      <c r="H137" s="28"/>
      <c r="I137" s="85"/>
      <c r="J137" s="15"/>
      <c r="K137" s="163"/>
      <c r="L137" s="279"/>
      <c r="M137" s="279"/>
      <c r="N137" s="166"/>
    </row>
    <row r="138" spans="2:14" x14ac:dyDescent="0.25">
      <c r="B138" s="252"/>
      <c r="C138" s="8"/>
      <c r="D138" s="68"/>
      <c r="E138" s="28"/>
      <c r="F138" s="256"/>
      <c r="G138" s="28"/>
      <c r="H138" s="28"/>
      <c r="I138" s="85"/>
      <c r="J138" s="15"/>
      <c r="K138" s="163"/>
      <c r="L138" s="280"/>
      <c r="M138" s="280"/>
      <c r="N138" s="166"/>
    </row>
    <row r="139" spans="2:14" x14ac:dyDescent="0.25">
      <c r="B139" s="252"/>
      <c r="C139" s="8"/>
      <c r="D139" s="68"/>
      <c r="E139" s="28"/>
      <c r="F139" s="256"/>
      <c r="G139" s="28"/>
      <c r="H139" s="28"/>
      <c r="I139" s="85"/>
      <c r="J139" s="15"/>
      <c r="K139" s="163"/>
      <c r="L139" s="279"/>
      <c r="M139" s="279"/>
      <c r="N139" s="166"/>
    </row>
    <row r="140" spans="2:14" x14ac:dyDescent="0.25">
      <c r="B140" s="252"/>
      <c r="C140" s="8"/>
      <c r="D140" s="271"/>
      <c r="E140" s="28"/>
      <c r="F140" s="256"/>
      <c r="G140" s="28"/>
      <c r="H140" s="28"/>
      <c r="I140" s="85"/>
      <c r="J140" s="15"/>
      <c r="K140" s="163"/>
      <c r="L140" s="279"/>
      <c r="M140" s="279"/>
      <c r="N140" s="166"/>
    </row>
    <row r="141" spans="2:14" x14ac:dyDescent="0.25">
      <c r="B141" s="252"/>
      <c r="C141" s="8"/>
      <c r="E141" s="28"/>
      <c r="F141" s="256"/>
      <c r="G141" s="28"/>
      <c r="H141" s="28"/>
      <c r="I141" s="85"/>
      <c r="J141" s="15"/>
      <c r="K141" s="163"/>
      <c r="L141" s="279"/>
      <c r="M141" s="279"/>
      <c r="N141" s="166"/>
    </row>
    <row r="142" spans="2:14" x14ac:dyDescent="0.25">
      <c r="B142" s="252"/>
      <c r="C142" s="8"/>
      <c r="D142" s="68"/>
      <c r="E142" s="28"/>
      <c r="F142" s="256"/>
      <c r="G142" s="28"/>
      <c r="H142" s="28"/>
      <c r="I142" s="85"/>
      <c r="J142" s="15"/>
      <c r="K142" s="163"/>
      <c r="L142" s="281"/>
      <c r="M142" s="281"/>
      <c r="N142" s="85"/>
    </row>
    <row r="143" spans="2:14" x14ac:dyDescent="0.25">
      <c r="B143" s="252"/>
      <c r="C143" s="8"/>
      <c r="D143" s="68"/>
      <c r="E143" s="28"/>
      <c r="F143" s="256"/>
      <c r="G143" s="28"/>
      <c r="H143" s="28"/>
      <c r="I143" s="85"/>
      <c r="J143" s="15"/>
      <c r="K143" s="163"/>
      <c r="L143" s="281"/>
      <c r="M143" s="281"/>
      <c r="N143" s="85"/>
    </row>
    <row r="144" spans="2:14" x14ac:dyDescent="0.25">
      <c r="B144" s="252"/>
      <c r="C144" s="8"/>
      <c r="D144" s="68"/>
      <c r="E144" s="28"/>
      <c r="F144" s="256"/>
      <c r="G144" s="28"/>
      <c r="H144" s="28"/>
      <c r="I144" s="85"/>
      <c r="J144" s="15"/>
      <c r="K144" s="163"/>
      <c r="L144" s="281"/>
      <c r="M144" s="281"/>
      <c r="N144" s="85"/>
    </row>
    <row r="145" spans="2:14" x14ac:dyDescent="0.25">
      <c r="B145" s="252"/>
      <c r="C145" s="8"/>
      <c r="D145" s="68"/>
      <c r="E145" s="28"/>
      <c r="F145" s="256"/>
      <c r="G145" s="28"/>
      <c r="H145" s="28"/>
      <c r="I145" s="85"/>
      <c r="J145" s="15"/>
      <c r="K145" s="163"/>
      <c r="L145" s="281"/>
      <c r="M145" s="281"/>
      <c r="N145" s="85"/>
    </row>
    <row r="146" spans="2:14" x14ac:dyDescent="0.25">
      <c r="B146" s="270"/>
      <c r="C146" s="8"/>
      <c r="D146" s="193"/>
      <c r="E146" s="9"/>
      <c r="F146" s="27"/>
      <c r="G146" s="205"/>
      <c r="H146" s="29"/>
      <c r="I146" s="14"/>
      <c r="J146" s="15"/>
      <c r="K146" s="16"/>
      <c r="L146" s="282"/>
      <c r="M146" s="282"/>
      <c r="N146" s="26"/>
    </row>
    <row r="147" spans="2:14" x14ac:dyDescent="0.25">
      <c r="B147" s="252"/>
      <c r="C147" s="8"/>
      <c r="D147" s="68"/>
      <c r="E147" s="28"/>
      <c r="F147" s="256"/>
      <c r="G147" s="28"/>
      <c r="H147" s="28"/>
      <c r="I147" s="85"/>
      <c r="J147" s="15"/>
      <c r="K147" s="163"/>
      <c r="L147" s="154"/>
      <c r="M147" s="154"/>
      <c r="N147" s="85"/>
    </row>
    <row r="148" spans="2:14" x14ac:dyDescent="0.25">
      <c r="B148" s="252"/>
      <c r="C148" s="8"/>
      <c r="D148" s="68"/>
      <c r="E148" s="28"/>
      <c r="F148" s="256"/>
      <c r="G148" s="28"/>
      <c r="H148" s="28"/>
      <c r="I148" s="85"/>
      <c r="J148" s="15"/>
      <c r="K148" s="163"/>
      <c r="L148" s="154"/>
      <c r="M148" s="154"/>
      <c r="N148" s="85"/>
    </row>
    <row r="149" spans="2:14" x14ac:dyDescent="0.25">
      <c r="B149" s="252"/>
      <c r="C149" s="8"/>
      <c r="D149" s="68"/>
      <c r="E149" s="28"/>
      <c r="F149" s="256"/>
      <c r="G149" s="28"/>
      <c r="H149" s="28"/>
      <c r="I149" s="85"/>
      <c r="J149" s="15"/>
      <c r="K149" s="163"/>
      <c r="L149" s="154"/>
      <c r="M149" s="154"/>
      <c r="N149" s="85"/>
    </row>
    <row r="150" spans="2:14" x14ac:dyDescent="0.25">
      <c r="B150" s="252"/>
      <c r="C150" s="8"/>
      <c r="D150" s="68"/>
      <c r="E150" s="28"/>
      <c r="F150" s="256"/>
      <c r="G150" s="28"/>
      <c r="H150" s="28"/>
      <c r="I150" s="85"/>
      <c r="J150" s="15"/>
      <c r="K150" s="163"/>
      <c r="L150" s="154"/>
      <c r="M150" s="154"/>
      <c r="N150" s="85"/>
    </row>
    <row r="151" spans="2:14" x14ac:dyDescent="0.25">
      <c r="B151" s="252"/>
      <c r="C151" s="8"/>
      <c r="D151" s="68"/>
      <c r="E151" s="28"/>
      <c r="F151" s="256"/>
      <c r="G151" s="28"/>
      <c r="H151" s="28"/>
      <c r="I151" s="85"/>
      <c r="J151" s="15"/>
      <c r="K151" s="163"/>
      <c r="L151" s="154"/>
      <c r="M151" s="154"/>
      <c r="N151" s="85"/>
    </row>
    <row r="152" spans="2:14" x14ac:dyDescent="0.25">
      <c r="B152" s="252"/>
      <c r="C152" s="8"/>
      <c r="D152" s="68"/>
      <c r="E152" s="28"/>
      <c r="F152" s="256"/>
      <c r="G152" s="28"/>
      <c r="H152" s="28"/>
      <c r="I152" s="85"/>
      <c r="J152" s="15"/>
      <c r="K152" s="163"/>
      <c r="L152" s="154"/>
      <c r="M152" s="154"/>
      <c r="N152" s="85"/>
    </row>
    <row r="153" spans="2:14" x14ac:dyDescent="0.25">
      <c r="B153" s="252"/>
      <c r="C153" s="8"/>
      <c r="D153" s="68"/>
      <c r="E153" s="28"/>
      <c r="F153" s="256"/>
      <c r="G153" s="28"/>
      <c r="H153" s="28"/>
      <c r="I153" s="85"/>
      <c r="J153" s="15"/>
      <c r="K153" s="163"/>
      <c r="L153" s="154"/>
      <c r="M153" s="154"/>
      <c r="N153" s="85"/>
    </row>
    <row r="154" spans="2:14" x14ac:dyDescent="0.25">
      <c r="B154" s="252"/>
      <c r="C154" s="8"/>
      <c r="D154" s="68"/>
      <c r="E154" s="28"/>
      <c r="F154" s="256"/>
      <c r="G154" s="28"/>
      <c r="H154" s="28"/>
      <c r="I154" s="85"/>
      <c r="J154" s="15"/>
      <c r="K154" s="163"/>
      <c r="L154" s="154"/>
      <c r="M154" s="154"/>
      <c r="N154" s="85"/>
    </row>
    <row r="155" spans="2:14" x14ac:dyDescent="0.25">
      <c r="B155" s="252"/>
      <c r="C155" s="8"/>
      <c r="D155" s="68"/>
      <c r="E155" s="28"/>
      <c r="F155" s="256"/>
      <c r="G155" s="28"/>
      <c r="H155" s="28"/>
      <c r="I155" s="85"/>
      <c r="J155" s="15"/>
      <c r="K155" s="163"/>
      <c r="L155" s="154"/>
      <c r="M155" s="154"/>
      <c r="N155" s="85"/>
    </row>
    <row r="156" spans="2:14" x14ac:dyDescent="0.25">
      <c r="B156" s="252"/>
      <c r="C156" s="8"/>
      <c r="D156" s="68"/>
      <c r="E156" s="28"/>
      <c r="F156" s="256"/>
      <c r="G156" s="28"/>
      <c r="H156" s="28"/>
      <c r="I156" s="85"/>
      <c r="J156" s="15"/>
      <c r="K156" s="163"/>
      <c r="L156" s="154"/>
      <c r="M156" s="154"/>
      <c r="N156" s="85"/>
    </row>
    <row r="157" spans="2:14" x14ac:dyDescent="0.25">
      <c r="B157" s="252"/>
      <c r="C157" s="8"/>
      <c r="D157" s="68"/>
      <c r="E157" s="28"/>
      <c r="F157" s="256"/>
      <c r="G157" s="28"/>
      <c r="H157" s="28"/>
      <c r="I157" s="85"/>
      <c r="J157" s="15"/>
      <c r="K157" s="163"/>
      <c r="L157" s="154"/>
      <c r="M157" s="154"/>
      <c r="N157" s="85"/>
    </row>
    <row r="158" spans="2:14" x14ac:dyDescent="0.25">
      <c r="B158" s="252"/>
      <c r="C158" s="8"/>
      <c r="D158" s="68"/>
      <c r="E158" s="28"/>
      <c r="F158" s="256"/>
      <c r="G158" s="28"/>
      <c r="H158" s="28"/>
      <c r="I158" s="85"/>
      <c r="J158" s="15"/>
      <c r="K158" s="163"/>
      <c r="L158" s="154"/>
      <c r="M158" s="154"/>
      <c r="N158" s="85"/>
    </row>
    <row r="159" spans="2:14" x14ac:dyDescent="0.25">
      <c r="B159" s="252"/>
      <c r="C159" s="8"/>
      <c r="D159" s="68"/>
      <c r="E159" s="28"/>
      <c r="F159" s="256"/>
      <c r="G159" s="28"/>
      <c r="H159" s="28"/>
      <c r="I159" s="85"/>
      <c r="J159" s="15"/>
      <c r="K159" s="163"/>
      <c r="L159" s="154"/>
      <c r="M159" s="154"/>
      <c r="N159" s="85"/>
    </row>
    <row r="160" spans="2:14" x14ac:dyDescent="0.25">
      <c r="B160" s="252"/>
      <c r="C160" s="8"/>
      <c r="D160" s="68"/>
      <c r="E160" s="28"/>
      <c r="F160" s="256"/>
      <c r="G160" s="28"/>
      <c r="H160" s="28"/>
      <c r="I160" s="85"/>
      <c r="J160" s="15"/>
      <c r="K160" s="163"/>
      <c r="L160" s="154"/>
      <c r="M160" s="154"/>
      <c r="N160" s="85"/>
    </row>
    <row r="161" spans="2:14" x14ac:dyDescent="0.25">
      <c r="B161" s="252"/>
      <c r="C161" s="8"/>
      <c r="D161" s="68"/>
      <c r="E161" s="28"/>
      <c r="F161" s="256"/>
      <c r="G161" s="28"/>
      <c r="H161" s="28"/>
      <c r="I161" s="85"/>
      <c r="J161" s="15"/>
      <c r="K161" s="163"/>
      <c r="L161" s="154"/>
      <c r="M161" s="154"/>
      <c r="N161" s="85"/>
    </row>
    <row r="162" spans="2:14" x14ac:dyDescent="0.25">
      <c r="B162" s="252"/>
      <c r="C162" s="8"/>
      <c r="D162" s="68"/>
      <c r="E162" s="28"/>
      <c r="F162" s="256"/>
      <c r="G162" s="28"/>
      <c r="H162" s="28"/>
      <c r="I162" s="85"/>
      <c r="J162" s="15"/>
      <c r="K162" s="163"/>
      <c r="L162" s="154"/>
      <c r="M162" s="154"/>
      <c r="N162" s="85"/>
    </row>
    <row r="163" spans="2:14" x14ac:dyDescent="0.25">
      <c r="B163" s="252"/>
      <c r="C163" s="8"/>
      <c r="D163" s="68"/>
      <c r="E163" s="28"/>
      <c r="F163" s="256"/>
      <c r="G163" s="28"/>
      <c r="H163" s="28"/>
      <c r="I163" s="85"/>
      <c r="J163" s="15"/>
      <c r="K163" s="163"/>
      <c r="L163" s="154"/>
      <c r="M163" s="154"/>
      <c r="N163" s="85"/>
    </row>
    <row r="164" spans="2:14" x14ac:dyDescent="0.25">
      <c r="B164" s="252"/>
      <c r="C164" s="8"/>
      <c r="D164" s="68"/>
      <c r="E164" s="28"/>
      <c r="F164" s="256"/>
      <c r="G164" s="28"/>
      <c r="H164" s="28"/>
      <c r="I164" s="85"/>
      <c r="J164" s="15"/>
      <c r="K164" s="163"/>
      <c r="L164" s="154"/>
      <c r="M164" s="154"/>
      <c r="N164" s="85"/>
    </row>
    <row r="165" spans="2:14" x14ac:dyDescent="0.25">
      <c r="B165" s="252"/>
      <c r="C165" s="8"/>
      <c r="D165" s="68"/>
      <c r="E165" s="28"/>
      <c r="F165" s="256"/>
      <c r="G165" s="28"/>
      <c r="H165" s="28"/>
      <c r="I165" s="85"/>
      <c r="J165" s="15"/>
      <c r="K165" s="163"/>
      <c r="L165" s="154"/>
      <c r="M165" s="154"/>
      <c r="N165" s="85"/>
    </row>
    <row r="166" spans="2:14" x14ac:dyDescent="0.25">
      <c r="B166" s="252"/>
      <c r="C166" s="8"/>
      <c r="D166" s="68"/>
      <c r="E166" s="28"/>
      <c r="F166" s="256"/>
      <c r="G166" s="28"/>
      <c r="H166" s="28"/>
      <c r="I166" s="85"/>
      <c r="J166" s="15"/>
      <c r="K166" s="163"/>
      <c r="L166" s="154"/>
      <c r="M166" s="154"/>
      <c r="N166" s="85"/>
    </row>
    <row r="167" spans="2:14" x14ac:dyDescent="0.25">
      <c r="B167" s="252"/>
      <c r="C167" s="8"/>
      <c r="D167" s="68"/>
      <c r="E167" s="28"/>
      <c r="F167" s="256"/>
      <c r="G167" s="28"/>
      <c r="H167" s="28"/>
      <c r="I167" s="85"/>
      <c r="J167" s="15"/>
      <c r="K167" s="163"/>
      <c r="L167" s="154"/>
      <c r="M167" s="154"/>
      <c r="N167" s="85"/>
    </row>
    <row r="168" spans="2:14" x14ac:dyDescent="0.25">
      <c r="B168" s="252"/>
      <c r="C168" s="8"/>
      <c r="D168" s="68"/>
      <c r="E168" s="28"/>
      <c r="F168" s="256"/>
      <c r="G168" s="28"/>
      <c r="H168" s="28"/>
      <c r="I168" s="85"/>
      <c r="J168" s="15"/>
      <c r="K168" s="163"/>
      <c r="L168" s="154"/>
      <c r="M168" s="154"/>
      <c r="N168" s="85"/>
    </row>
    <row r="169" spans="2:14" x14ac:dyDescent="0.25">
      <c r="B169" s="252"/>
      <c r="C169" s="8"/>
      <c r="D169" s="68"/>
      <c r="E169" s="28"/>
      <c r="F169" s="256"/>
      <c r="G169" s="28"/>
      <c r="H169" s="28"/>
      <c r="I169" s="85"/>
      <c r="J169" s="15"/>
      <c r="K169" s="163"/>
      <c r="L169" s="154"/>
      <c r="M169" s="154"/>
      <c r="N169" s="85"/>
    </row>
    <row r="170" spans="2:14" x14ac:dyDescent="0.25">
      <c r="B170" s="252"/>
      <c r="C170" s="8"/>
      <c r="D170" s="68"/>
      <c r="E170" s="28"/>
      <c r="F170" s="256"/>
      <c r="G170" s="28"/>
      <c r="H170" s="28"/>
      <c r="I170" s="85"/>
      <c r="J170" s="15"/>
      <c r="K170" s="163"/>
      <c r="L170" s="154"/>
      <c r="M170" s="154"/>
      <c r="N170" s="85"/>
    </row>
    <row r="171" spans="2:14" x14ac:dyDescent="0.25">
      <c r="B171" s="252"/>
      <c r="C171" s="8"/>
      <c r="D171" s="68"/>
      <c r="E171" s="28"/>
      <c r="F171" s="256"/>
      <c r="G171" s="28"/>
      <c r="H171" s="28"/>
      <c r="I171" s="85"/>
      <c r="J171" s="15"/>
      <c r="K171" s="163"/>
      <c r="L171" s="154"/>
      <c r="M171" s="154"/>
      <c r="N171" s="85"/>
    </row>
    <row r="172" spans="2:14" x14ac:dyDescent="0.25">
      <c r="B172" s="252"/>
      <c r="C172" s="8"/>
      <c r="D172" s="68"/>
      <c r="E172" s="28"/>
      <c r="F172" s="256"/>
      <c r="G172" s="28"/>
      <c r="H172" s="28"/>
      <c r="I172" s="85"/>
      <c r="J172" s="15"/>
      <c r="K172" s="163"/>
      <c r="L172" s="154"/>
      <c r="M172" s="154"/>
      <c r="N172" s="85"/>
    </row>
    <row r="173" spans="2:14" x14ac:dyDescent="0.25">
      <c r="B173" s="252"/>
      <c r="C173" s="8"/>
      <c r="D173" s="68"/>
      <c r="E173" s="28"/>
      <c r="F173" s="256"/>
      <c r="G173" s="28"/>
      <c r="H173" s="28"/>
      <c r="I173" s="85"/>
      <c r="J173" s="15"/>
      <c r="K173" s="163"/>
      <c r="L173" s="154"/>
      <c r="M173" s="154"/>
      <c r="N173" s="85"/>
    </row>
    <row r="174" spans="2:14" x14ac:dyDescent="0.25">
      <c r="B174" s="252"/>
      <c r="C174" s="8"/>
      <c r="D174" s="68"/>
      <c r="E174" s="28"/>
      <c r="F174" s="256"/>
      <c r="G174" s="28"/>
      <c r="H174" s="28"/>
      <c r="I174" s="85"/>
      <c r="J174" s="15"/>
      <c r="K174" s="163"/>
      <c r="L174" s="154"/>
      <c r="M174" s="154"/>
      <c r="N174" s="85"/>
    </row>
    <row r="175" spans="2:14" x14ac:dyDescent="0.25">
      <c r="B175" s="252"/>
      <c r="C175" s="8"/>
      <c r="D175" s="68"/>
      <c r="E175" s="28"/>
      <c r="F175" s="256"/>
      <c r="G175" s="28"/>
      <c r="H175" s="28"/>
      <c r="I175" s="85"/>
      <c r="J175" s="15"/>
      <c r="K175" s="163"/>
      <c r="L175" s="154"/>
      <c r="M175" s="154"/>
      <c r="N175" s="85"/>
    </row>
    <row r="176" spans="2:14" x14ac:dyDescent="0.25">
      <c r="B176" s="252"/>
      <c r="C176" s="8"/>
      <c r="D176" s="68"/>
      <c r="E176" s="28"/>
      <c r="F176" s="256"/>
      <c r="G176" s="28"/>
      <c r="H176" s="28"/>
      <c r="I176" s="85"/>
      <c r="J176" s="15"/>
      <c r="K176" s="163"/>
      <c r="L176" s="154"/>
      <c r="M176" s="154"/>
      <c r="N176" s="85"/>
    </row>
    <row r="177" spans="2:14" x14ac:dyDescent="0.25">
      <c r="B177" s="252"/>
      <c r="C177" s="8"/>
      <c r="D177" s="68"/>
      <c r="E177" s="28"/>
      <c r="F177" s="256"/>
      <c r="G177" s="28"/>
      <c r="H177" s="28"/>
      <c r="I177" s="85"/>
      <c r="J177" s="15"/>
      <c r="K177" s="163"/>
      <c r="L177" s="154"/>
      <c r="M177" s="154"/>
      <c r="N177" s="85"/>
    </row>
    <row r="178" spans="2:14" x14ac:dyDescent="0.25">
      <c r="B178" s="252"/>
      <c r="C178" s="8"/>
      <c r="D178" s="68"/>
      <c r="E178" s="28"/>
      <c r="F178" s="256"/>
      <c r="G178" s="28"/>
      <c r="H178" s="28"/>
      <c r="I178" s="85"/>
      <c r="J178" s="15"/>
      <c r="K178" s="163"/>
      <c r="L178" s="154"/>
      <c r="M178" s="154"/>
      <c r="N178" s="85"/>
    </row>
    <row r="179" spans="2:14" x14ac:dyDescent="0.25">
      <c r="B179" s="252"/>
      <c r="C179" s="8"/>
      <c r="D179" s="68"/>
      <c r="E179" s="28"/>
      <c r="F179" s="256"/>
      <c r="G179" s="28"/>
      <c r="H179" s="28"/>
      <c r="I179" s="85"/>
      <c r="J179" s="15"/>
      <c r="K179" s="163"/>
      <c r="L179" s="154"/>
      <c r="M179" s="154"/>
      <c r="N179" s="85"/>
    </row>
    <row r="180" spans="2:14" x14ac:dyDescent="0.25">
      <c r="B180" s="252"/>
      <c r="C180" s="8"/>
      <c r="D180" s="68"/>
      <c r="E180" s="28"/>
      <c r="F180" s="256"/>
      <c r="G180" s="28"/>
      <c r="H180" s="28"/>
      <c r="I180" s="85"/>
      <c r="J180" s="15"/>
      <c r="K180" s="163"/>
      <c r="L180" s="154"/>
      <c r="M180" s="154"/>
      <c r="N180" s="85"/>
    </row>
    <row r="181" spans="2:14" x14ac:dyDescent="0.25">
      <c r="B181" s="252"/>
      <c r="C181" s="8"/>
      <c r="D181" s="68"/>
      <c r="E181" s="28"/>
      <c r="F181" s="256"/>
      <c r="G181" s="28"/>
      <c r="H181" s="28"/>
      <c r="I181" s="85"/>
      <c r="J181" s="15"/>
      <c r="K181" s="163"/>
      <c r="L181" s="154"/>
      <c r="M181" s="154"/>
      <c r="N181" s="153"/>
    </row>
    <row r="182" spans="2:14" x14ac:dyDescent="0.25">
      <c r="B182" s="252"/>
      <c r="C182" s="8"/>
      <c r="D182" s="68"/>
      <c r="E182" s="28"/>
      <c r="F182" s="256"/>
      <c r="G182" s="28"/>
      <c r="H182" s="28"/>
      <c r="I182" s="85"/>
      <c r="J182" s="15"/>
      <c r="K182" s="163"/>
      <c r="L182" s="154"/>
      <c r="M182" s="154"/>
      <c r="N182" s="85"/>
    </row>
    <row r="183" spans="2:14" x14ac:dyDescent="0.25">
      <c r="B183" s="252"/>
      <c r="C183" s="8"/>
      <c r="D183" s="68"/>
      <c r="E183" s="28"/>
      <c r="F183" s="256"/>
      <c r="G183" s="28"/>
      <c r="H183" s="28"/>
      <c r="I183" s="85"/>
      <c r="J183" s="15"/>
      <c r="K183" s="163"/>
      <c r="L183" s="154"/>
      <c r="M183" s="154"/>
      <c r="N183" s="85"/>
    </row>
    <row r="184" spans="2:14" x14ac:dyDescent="0.25">
      <c r="B184" s="252"/>
      <c r="C184" s="8"/>
      <c r="D184" s="68"/>
      <c r="E184" s="28"/>
      <c r="F184" s="256"/>
      <c r="G184" s="28"/>
      <c r="H184" s="28"/>
      <c r="I184" s="85"/>
      <c r="J184" s="15"/>
      <c r="K184" s="163"/>
      <c r="L184" s="154"/>
      <c r="M184" s="154"/>
      <c r="N184" s="85"/>
    </row>
    <row r="185" spans="2:14" x14ac:dyDescent="0.25">
      <c r="B185" s="252"/>
      <c r="C185" s="8"/>
      <c r="D185" s="68"/>
      <c r="E185" s="28"/>
      <c r="F185" s="256"/>
      <c r="G185" s="28"/>
      <c r="H185" s="28"/>
      <c r="I185" s="85"/>
      <c r="J185" s="15"/>
      <c r="K185" s="163"/>
      <c r="L185" s="154"/>
      <c r="M185" s="154"/>
      <c r="N185" s="85"/>
    </row>
    <row r="186" spans="2:14" x14ac:dyDescent="0.25">
      <c r="B186" s="252"/>
      <c r="C186" s="8"/>
      <c r="D186" s="68"/>
      <c r="E186" s="28"/>
      <c r="F186" s="256"/>
      <c r="G186" s="28"/>
      <c r="H186" s="28"/>
      <c r="I186" s="85"/>
      <c r="J186" s="15"/>
      <c r="K186" s="163"/>
      <c r="L186" s="154"/>
      <c r="M186" s="154"/>
      <c r="N186" s="85"/>
    </row>
    <row r="187" spans="2:14" x14ac:dyDescent="0.25">
      <c r="B187" s="252"/>
      <c r="C187" s="8"/>
      <c r="D187" s="68"/>
      <c r="E187" s="28"/>
      <c r="F187" s="256"/>
      <c r="G187" s="28"/>
      <c r="H187" s="28"/>
      <c r="I187" s="85"/>
      <c r="J187" s="15"/>
      <c r="K187" s="163"/>
      <c r="L187" s="154"/>
      <c r="M187" s="154"/>
      <c r="N187" s="85"/>
    </row>
    <row r="188" spans="2:14" x14ac:dyDescent="0.25">
      <c r="B188" s="252"/>
      <c r="C188" s="8"/>
      <c r="D188" s="68"/>
      <c r="E188" s="28"/>
      <c r="F188" s="256"/>
      <c r="G188" s="28"/>
      <c r="H188" s="28"/>
      <c r="I188" s="85"/>
      <c r="J188" s="15"/>
      <c r="K188" s="163"/>
      <c r="L188" s="154"/>
      <c r="M188" s="154"/>
      <c r="N188" s="85"/>
    </row>
    <row r="189" spans="2:14" x14ac:dyDescent="0.25">
      <c r="B189" s="252"/>
      <c r="C189" s="8"/>
      <c r="D189" s="68"/>
      <c r="E189" s="28"/>
      <c r="F189" s="256"/>
      <c r="G189" s="28"/>
      <c r="H189" s="28"/>
      <c r="I189" s="85"/>
      <c r="J189" s="15"/>
      <c r="K189" s="163"/>
      <c r="L189" s="154"/>
      <c r="M189" s="154"/>
      <c r="N189" s="85"/>
    </row>
    <row r="190" spans="2:14" x14ac:dyDescent="0.25">
      <c r="B190" s="252"/>
      <c r="C190" s="8"/>
      <c r="D190" s="68"/>
      <c r="E190" s="28"/>
      <c r="F190" s="256"/>
      <c r="G190" s="28"/>
      <c r="H190" s="28"/>
      <c r="I190" s="85"/>
      <c r="J190" s="15"/>
      <c r="K190" s="163"/>
      <c r="L190" s="154"/>
      <c r="M190" s="154"/>
      <c r="N190" s="85"/>
    </row>
    <row r="191" spans="2:14" x14ac:dyDescent="0.25">
      <c r="B191" s="252"/>
      <c r="C191" s="8"/>
      <c r="D191" s="68"/>
      <c r="E191" s="28"/>
      <c r="F191" s="256"/>
      <c r="G191" s="28"/>
      <c r="H191" s="28"/>
      <c r="I191" s="85"/>
      <c r="J191" s="15"/>
      <c r="K191" s="163"/>
      <c r="L191" s="154"/>
      <c r="M191" s="154"/>
      <c r="N191" s="85"/>
    </row>
    <row r="192" spans="2:14" x14ac:dyDescent="0.25">
      <c r="B192" s="252"/>
      <c r="C192" s="8"/>
      <c r="D192" s="68"/>
      <c r="E192" s="28"/>
      <c r="F192" s="256"/>
      <c r="G192" s="28"/>
      <c r="H192" s="28"/>
      <c r="I192" s="85"/>
      <c r="J192" s="15"/>
      <c r="K192" s="163"/>
      <c r="L192" s="154"/>
      <c r="M192" s="154"/>
      <c r="N192" s="85"/>
    </row>
    <row r="193" spans="2:14" x14ac:dyDescent="0.25">
      <c r="B193" s="252"/>
      <c r="C193" s="8"/>
      <c r="D193" s="68"/>
      <c r="E193" s="28"/>
      <c r="F193" s="256"/>
      <c r="G193" s="28"/>
      <c r="H193" s="28"/>
      <c r="I193" s="85"/>
      <c r="J193" s="15"/>
      <c r="K193" s="163"/>
      <c r="L193" s="154"/>
      <c r="M193" s="154"/>
      <c r="N193" s="85"/>
    </row>
    <row r="194" spans="2:14" x14ac:dyDescent="0.25">
      <c r="B194" s="252"/>
      <c r="C194" s="8"/>
      <c r="D194" s="68"/>
      <c r="E194" s="28"/>
      <c r="F194" s="256"/>
      <c r="G194" s="28"/>
      <c r="H194" s="28"/>
      <c r="I194" s="85"/>
      <c r="J194" s="15"/>
      <c r="K194" s="163"/>
      <c r="L194" s="154"/>
      <c r="M194" s="154"/>
      <c r="N194" s="85"/>
    </row>
    <row r="195" spans="2:14" x14ac:dyDescent="0.25">
      <c r="B195" s="252"/>
      <c r="C195" s="8"/>
      <c r="D195" s="68"/>
      <c r="E195" s="28"/>
      <c r="F195" s="256"/>
      <c r="G195" s="28"/>
      <c r="H195" s="28"/>
      <c r="I195" s="85"/>
      <c r="J195" s="15"/>
      <c r="K195" s="163"/>
      <c r="L195" s="154"/>
      <c r="M195" s="154"/>
      <c r="N195" s="85"/>
    </row>
    <row r="196" spans="2:14" x14ac:dyDescent="0.25">
      <c r="B196" s="252"/>
      <c r="C196" s="8"/>
      <c r="D196" s="68"/>
      <c r="E196" s="28"/>
      <c r="F196" s="256"/>
      <c r="G196" s="28"/>
      <c r="H196" s="28"/>
      <c r="I196" s="85"/>
      <c r="J196" s="15"/>
      <c r="K196" s="163"/>
      <c r="L196" s="154"/>
      <c r="M196" s="154"/>
      <c r="N196" s="85"/>
    </row>
    <row r="197" spans="2:14" x14ac:dyDescent="0.25">
      <c r="B197" s="252"/>
      <c r="C197" s="8"/>
      <c r="D197" s="68"/>
      <c r="E197" s="28"/>
      <c r="F197" s="256"/>
      <c r="G197" s="28"/>
      <c r="H197" s="28"/>
      <c r="I197" s="85"/>
      <c r="J197" s="15"/>
      <c r="K197" s="163"/>
      <c r="L197" s="154"/>
      <c r="M197" s="154"/>
      <c r="N197" s="85"/>
    </row>
    <row r="198" spans="2:14" x14ac:dyDescent="0.25">
      <c r="B198" s="252"/>
      <c r="C198" s="8"/>
      <c r="D198" s="68"/>
      <c r="E198" s="28"/>
      <c r="F198" s="256"/>
      <c r="G198" s="28"/>
      <c r="H198" s="28"/>
      <c r="I198" s="85"/>
      <c r="J198" s="15"/>
      <c r="K198" s="163"/>
      <c r="L198" s="154"/>
      <c r="M198" s="154"/>
      <c r="N198" s="85"/>
    </row>
    <row r="199" spans="2:14" x14ac:dyDescent="0.25">
      <c r="B199" s="252"/>
      <c r="C199" s="8"/>
      <c r="D199" s="68"/>
      <c r="E199" s="28"/>
      <c r="F199" s="256"/>
      <c r="G199" s="28"/>
      <c r="H199" s="28"/>
      <c r="I199" s="85"/>
      <c r="J199" s="15"/>
      <c r="K199" s="163"/>
      <c r="L199" s="154"/>
      <c r="M199" s="154"/>
      <c r="N199" s="85"/>
    </row>
    <row r="200" spans="2:14" x14ac:dyDescent="0.25">
      <c r="B200" s="252"/>
      <c r="C200" s="8"/>
      <c r="D200" s="68"/>
      <c r="E200" s="28"/>
      <c r="F200" s="256"/>
      <c r="G200" s="28"/>
      <c r="H200" s="28"/>
      <c r="I200" s="85"/>
      <c r="J200" s="15"/>
      <c r="K200" s="163"/>
      <c r="L200" s="154"/>
      <c r="M200" s="154"/>
      <c r="N200" s="85"/>
    </row>
    <row r="201" spans="2:14" x14ac:dyDescent="0.25">
      <c r="B201" s="252"/>
      <c r="C201" s="8"/>
      <c r="D201" s="68"/>
      <c r="E201" s="28"/>
      <c r="F201" s="256"/>
      <c r="G201" s="28"/>
      <c r="H201" s="28"/>
      <c r="I201" s="85"/>
      <c r="J201" s="15"/>
      <c r="K201" s="163"/>
      <c r="L201" s="154"/>
      <c r="M201" s="154"/>
      <c r="N201" s="85"/>
    </row>
    <row r="202" spans="2:14" x14ac:dyDescent="0.25">
      <c r="B202" s="252"/>
      <c r="C202" s="8"/>
      <c r="D202" s="68"/>
      <c r="E202" s="28"/>
      <c r="F202" s="256"/>
      <c r="G202" s="28"/>
      <c r="H202" s="28"/>
      <c r="I202" s="85"/>
      <c r="J202" s="15"/>
      <c r="K202" s="163"/>
      <c r="L202" s="154"/>
      <c r="M202" s="154"/>
      <c r="N202" s="85"/>
    </row>
    <row r="203" spans="2:14" x14ac:dyDescent="0.25">
      <c r="B203" s="252"/>
      <c r="C203" s="8"/>
      <c r="D203" s="68"/>
      <c r="E203" s="28"/>
      <c r="F203" s="256"/>
      <c r="G203" s="28"/>
      <c r="H203" s="28"/>
      <c r="I203" s="85"/>
      <c r="J203" s="15"/>
      <c r="K203" s="163"/>
      <c r="L203" s="154"/>
      <c r="M203" s="154"/>
      <c r="N203" s="85"/>
    </row>
    <row r="204" spans="2:14" x14ac:dyDescent="0.25">
      <c r="B204" s="252"/>
      <c r="C204" s="8"/>
      <c r="D204" s="68"/>
      <c r="E204" s="28"/>
      <c r="F204" s="256"/>
      <c r="G204" s="28"/>
      <c r="H204" s="28"/>
      <c r="I204" s="85"/>
      <c r="J204" s="15"/>
      <c r="K204" s="163"/>
      <c r="L204" s="154"/>
      <c r="M204" s="154"/>
      <c r="N204" s="85"/>
    </row>
    <row r="205" spans="2:14" x14ac:dyDescent="0.25">
      <c r="B205" s="252"/>
      <c r="C205" s="8"/>
      <c r="D205" s="68"/>
      <c r="E205" s="28"/>
      <c r="F205" s="256"/>
      <c r="G205" s="28"/>
      <c r="H205" s="28"/>
      <c r="I205" s="85"/>
      <c r="J205" s="15"/>
      <c r="K205" s="163"/>
      <c r="L205" s="154"/>
      <c r="M205" s="154"/>
      <c r="N205" s="85"/>
    </row>
    <row r="206" spans="2:14" x14ac:dyDescent="0.25">
      <c r="B206" s="252"/>
      <c r="C206" s="8"/>
      <c r="D206" s="68"/>
      <c r="E206" s="28"/>
      <c r="F206" s="256"/>
      <c r="G206" s="28"/>
      <c r="H206" s="28"/>
      <c r="I206" s="85"/>
      <c r="J206" s="15"/>
      <c r="K206" s="163"/>
      <c r="L206" s="154"/>
      <c r="M206" s="154"/>
      <c r="N206" s="85"/>
    </row>
    <row r="207" spans="2:14" x14ac:dyDescent="0.25">
      <c r="B207" s="252"/>
      <c r="C207" s="8"/>
      <c r="D207" s="68"/>
      <c r="E207" s="28"/>
      <c r="F207" s="256"/>
      <c r="G207" s="28"/>
      <c r="H207" s="28"/>
      <c r="I207" s="85"/>
      <c r="J207" s="15"/>
      <c r="K207" s="163"/>
      <c r="L207" s="154"/>
      <c r="M207" s="154"/>
      <c r="N207" s="85"/>
    </row>
    <row r="208" spans="2:14" x14ac:dyDescent="0.25">
      <c r="B208" s="252"/>
      <c r="C208" s="8"/>
      <c r="D208" s="68"/>
      <c r="E208" s="28"/>
      <c r="F208" s="256"/>
      <c r="G208" s="28"/>
      <c r="H208" s="28"/>
      <c r="I208" s="85"/>
      <c r="J208" s="15"/>
      <c r="K208" s="163"/>
      <c r="L208" s="154"/>
      <c r="M208" s="154"/>
      <c r="N208" s="85"/>
    </row>
    <row r="209" spans="2:14" x14ac:dyDescent="0.25">
      <c r="B209" s="252"/>
      <c r="C209" s="8"/>
      <c r="D209" s="68"/>
      <c r="E209" s="28"/>
      <c r="F209" s="256"/>
      <c r="G209" s="28"/>
      <c r="H209" s="28"/>
      <c r="I209" s="85"/>
      <c r="J209" s="15"/>
      <c r="K209" s="163"/>
      <c r="L209" s="154"/>
      <c r="M209" s="154"/>
      <c r="N209" s="85"/>
    </row>
    <row r="210" spans="2:14" x14ac:dyDescent="0.25">
      <c r="B210" s="252"/>
      <c r="C210" s="8"/>
      <c r="D210" s="68"/>
      <c r="E210" s="28"/>
      <c r="F210" s="256"/>
      <c r="G210" s="28"/>
      <c r="H210" s="28"/>
      <c r="I210" s="85"/>
      <c r="J210" s="15"/>
      <c r="K210" s="163"/>
      <c r="L210" s="154"/>
      <c r="M210" s="154"/>
      <c r="N210" s="85"/>
    </row>
    <row r="211" spans="2:14" x14ac:dyDescent="0.25">
      <c r="B211" s="252"/>
      <c r="C211" s="8"/>
      <c r="D211" s="68"/>
      <c r="E211" s="28"/>
      <c r="F211" s="256"/>
      <c r="G211" s="28"/>
      <c r="H211" s="28"/>
      <c r="I211" s="85"/>
      <c r="J211" s="15"/>
      <c r="K211" s="163"/>
      <c r="L211" s="154"/>
      <c r="M211" s="154"/>
      <c r="N211" s="85"/>
    </row>
    <row r="212" spans="2:14" x14ac:dyDescent="0.25">
      <c r="B212" s="252"/>
      <c r="C212" s="8"/>
      <c r="D212" s="68"/>
      <c r="E212" s="28"/>
      <c r="F212" s="256"/>
      <c r="G212" s="28"/>
      <c r="H212" s="28"/>
      <c r="I212" s="85"/>
      <c r="J212" s="15"/>
      <c r="K212" s="163"/>
      <c r="L212" s="154"/>
      <c r="M212" s="154"/>
      <c r="N212" s="85"/>
    </row>
    <row r="213" spans="2:14" x14ac:dyDescent="0.25">
      <c r="B213" s="252"/>
      <c r="C213" s="8"/>
      <c r="D213" s="68"/>
      <c r="E213" s="28"/>
      <c r="F213" s="256"/>
      <c r="G213" s="28"/>
      <c r="H213" s="28"/>
      <c r="I213" s="85"/>
      <c r="J213" s="15"/>
      <c r="K213" s="163"/>
      <c r="L213" s="154"/>
      <c r="M213" s="154"/>
      <c r="N213" s="85"/>
    </row>
    <row r="214" spans="2:14" x14ac:dyDescent="0.25">
      <c r="B214" s="252"/>
      <c r="C214" s="8"/>
      <c r="D214" s="68"/>
      <c r="E214" s="28"/>
      <c r="F214" s="256"/>
      <c r="G214" s="28"/>
      <c r="H214" s="28"/>
      <c r="I214" s="85"/>
      <c r="J214" s="15"/>
      <c r="K214" s="163"/>
      <c r="L214" s="154"/>
      <c r="M214" s="154"/>
      <c r="N214" s="85"/>
    </row>
    <row r="215" spans="2:14" x14ac:dyDescent="0.25">
      <c r="B215" s="252"/>
      <c r="C215" s="8"/>
      <c r="D215" s="68"/>
      <c r="E215" s="28"/>
      <c r="F215" s="256"/>
      <c r="G215" s="28"/>
      <c r="H215" s="28"/>
      <c r="I215" s="85"/>
      <c r="J215" s="15"/>
      <c r="K215" s="163"/>
      <c r="L215" s="154"/>
      <c r="M215" s="154"/>
      <c r="N215" s="85"/>
    </row>
    <row r="216" spans="2:14" x14ac:dyDescent="0.25">
      <c r="B216" s="252"/>
      <c r="C216" s="8"/>
      <c r="D216" s="68"/>
      <c r="E216" s="28"/>
      <c r="F216" s="256"/>
      <c r="G216" s="28"/>
      <c r="H216" s="28"/>
      <c r="I216" s="85"/>
      <c r="J216" s="15"/>
      <c r="K216" s="163"/>
      <c r="L216" s="154"/>
      <c r="M216" s="154"/>
      <c r="N216" s="85"/>
    </row>
    <row r="217" spans="2:14" x14ac:dyDescent="0.25">
      <c r="B217" s="252"/>
      <c r="C217" s="8"/>
      <c r="D217" s="68"/>
      <c r="E217" s="28"/>
      <c r="F217" s="256"/>
      <c r="G217" s="28"/>
      <c r="H217" s="28"/>
      <c r="I217" s="85"/>
      <c r="J217" s="15"/>
      <c r="K217" s="163"/>
      <c r="L217" s="154"/>
      <c r="M217" s="154"/>
      <c r="N217" s="85"/>
    </row>
    <row r="218" spans="2:14" x14ac:dyDescent="0.25">
      <c r="B218" s="252"/>
      <c r="C218" s="8"/>
      <c r="D218" s="68"/>
      <c r="E218" s="28"/>
      <c r="F218" s="256"/>
      <c r="G218" s="28"/>
      <c r="H218" s="28"/>
      <c r="I218" s="85"/>
      <c r="J218" s="15"/>
      <c r="K218" s="163"/>
      <c r="L218" s="154"/>
      <c r="M218" s="154"/>
      <c r="N218" s="85"/>
    </row>
    <row r="219" spans="2:14" x14ac:dyDescent="0.25">
      <c r="B219" s="252"/>
      <c r="C219" s="8"/>
      <c r="D219" s="68"/>
      <c r="E219" s="28"/>
      <c r="F219" s="256"/>
      <c r="G219" s="28"/>
      <c r="H219" s="28"/>
      <c r="I219" s="85"/>
      <c r="J219" s="15"/>
      <c r="K219" s="163"/>
      <c r="L219" s="154"/>
      <c r="M219" s="154"/>
      <c r="N219" s="85"/>
    </row>
    <row r="220" spans="2:14" x14ac:dyDescent="0.25">
      <c r="B220" s="252"/>
      <c r="C220" s="8"/>
      <c r="D220" s="68"/>
      <c r="E220" s="28"/>
      <c r="F220" s="256"/>
      <c r="G220" s="28"/>
      <c r="H220" s="28"/>
      <c r="I220" s="85"/>
      <c r="J220" s="15"/>
      <c r="K220" s="163"/>
      <c r="L220" s="154"/>
      <c r="M220" s="154"/>
      <c r="N220" s="85"/>
    </row>
    <row r="221" spans="2:14" x14ac:dyDescent="0.25">
      <c r="B221" s="252"/>
      <c r="C221" s="8"/>
      <c r="D221" s="68"/>
      <c r="E221" s="28"/>
      <c r="F221" s="256"/>
      <c r="G221" s="28"/>
      <c r="H221" s="28"/>
      <c r="I221" s="85"/>
      <c r="J221" s="15"/>
      <c r="K221" s="163"/>
      <c r="L221" s="154"/>
      <c r="M221" s="154"/>
      <c r="N221" s="85"/>
    </row>
    <row r="222" spans="2:14" x14ac:dyDescent="0.25">
      <c r="B222" s="252"/>
      <c r="C222" s="8"/>
      <c r="D222" s="68"/>
      <c r="E222" s="28"/>
      <c r="F222" s="256"/>
      <c r="G222" s="28"/>
      <c r="H222" s="28"/>
      <c r="I222" s="85"/>
      <c r="J222" s="15"/>
      <c r="K222" s="163"/>
      <c r="L222" s="154"/>
      <c r="M222" s="154"/>
      <c r="N222" s="85"/>
    </row>
    <row r="223" spans="2:14" x14ac:dyDescent="0.25">
      <c r="B223" s="252"/>
      <c r="C223" s="8"/>
      <c r="D223" s="68"/>
      <c r="E223" s="28"/>
      <c r="F223" s="256"/>
      <c r="G223" s="28"/>
      <c r="H223" s="28"/>
      <c r="I223" s="85"/>
      <c r="J223" s="15"/>
      <c r="K223" s="163"/>
      <c r="L223" s="154"/>
      <c r="M223" s="154"/>
      <c r="N223" s="85"/>
    </row>
    <row r="224" spans="2:14" x14ac:dyDescent="0.25">
      <c r="B224" s="252"/>
      <c r="C224" s="8"/>
      <c r="D224" s="68"/>
      <c r="E224" s="28"/>
      <c r="F224" s="256"/>
      <c r="G224" s="28"/>
      <c r="H224" s="28"/>
      <c r="I224" s="85"/>
      <c r="J224" s="15"/>
      <c r="K224" s="163"/>
      <c r="L224" s="154"/>
      <c r="M224" s="154"/>
      <c r="N224" s="85"/>
    </row>
    <row r="225" spans="2:14" x14ac:dyDescent="0.25">
      <c r="B225" s="252"/>
      <c r="C225" s="8"/>
      <c r="D225" s="68"/>
      <c r="E225" s="28"/>
      <c r="F225" s="256"/>
      <c r="G225" s="28"/>
      <c r="H225" s="28"/>
      <c r="I225" s="85"/>
      <c r="J225" s="15"/>
      <c r="K225" s="163"/>
      <c r="L225" s="154"/>
      <c r="M225" s="154"/>
      <c r="N225" s="85"/>
    </row>
    <row r="226" spans="2:14" x14ac:dyDescent="0.25">
      <c r="B226" s="252"/>
      <c r="C226" s="8"/>
      <c r="D226" s="68"/>
      <c r="E226" s="28"/>
      <c r="F226" s="256"/>
      <c r="G226" s="28"/>
      <c r="H226" s="28"/>
      <c r="I226" s="85"/>
      <c r="J226" s="15"/>
      <c r="K226" s="163"/>
      <c r="L226" s="154"/>
      <c r="M226" s="154"/>
      <c r="N226" s="85"/>
    </row>
    <row r="227" spans="2:14" x14ac:dyDescent="0.25">
      <c r="B227" s="252"/>
      <c r="C227" s="8"/>
      <c r="D227" s="68"/>
      <c r="E227" s="28"/>
      <c r="F227" s="256"/>
      <c r="G227" s="28"/>
      <c r="H227" s="28"/>
      <c r="I227" s="85"/>
      <c r="J227" s="15"/>
      <c r="K227" s="163"/>
      <c r="L227" s="154"/>
      <c r="M227" s="154"/>
      <c r="N227" s="85"/>
    </row>
    <row r="228" spans="2:14" x14ac:dyDescent="0.25">
      <c r="B228" s="252"/>
      <c r="C228" s="8"/>
      <c r="D228" s="68"/>
      <c r="E228" s="28"/>
      <c r="F228" s="256"/>
      <c r="G228" s="28"/>
      <c r="H228" s="28"/>
      <c r="I228" s="85"/>
      <c r="J228" s="15"/>
      <c r="K228" s="163"/>
      <c r="L228" s="154"/>
      <c r="M228" s="154"/>
      <c r="N228" s="85"/>
    </row>
    <row r="229" spans="2:14" x14ac:dyDescent="0.25">
      <c r="B229" s="252"/>
      <c r="C229" s="8"/>
      <c r="D229" s="68"/>
      <c r="E229" s="28"/>
      <c r="F229" s="256"/>
      <c r="G229" s="28"/>
      <c r="H229" s="28"/>
      <c r="I229" s="85"/>
      <c r="J229" s="15"/>
      <c r="K229" s="163"/>
      <c r="L229" s="154"/>
      <c r="M229" s="154"/>
      <c r="N229" s="85"/>
    </row>
    <row r="230" spans="2:14" x14ac:dyDescent="0.25">
      <c r="B230" s="252"/>
      <c r="C230" s="8"/>
      <c r="D230" s="68"/>
      <c r="E230" s="28"/>
      <c r="F230" s="256"/>
      <c r="G230" s="28"/>
      <c r="H230" s="28"/>
      <c r="I230" s="85"/>
      <c r="J230" s="15"/>
      <c r="K230" s="163"/>
      <c r="L230" s="154"/>
      <c r="M230" s="154"/>
      <c r="N230" s="85"/>
    </row>
    <row r="231" spans="2:14" x14ac:dyDescent="0.25">
      <c r="B231" s="252"/>
      <c r="C231" s="8"/>
      <c r="D231" s="68"/>
      <c r="E231" s="28"/>
      <c r="F231" s="256"/>
      <c r="G231" s="28"/>
      <c r="H231" s="28"/>
      <c r="I231" s="85"/>
      <c r="J231" s="15"/>
      <c r="K231" s="163"/>
      <c r="L231" s="154"/>
      <c r="M231" s="154"/>
      <c r="N231" s="85"/>
    </row>
    <row r="232" spans="2:14" x14ac:dyDescent="0.25">
      <c r="B232" s="252"/>
      <c r="C232" s="8"/>
      <c r="D232" s="68"/>
      <c r="E232" s="28"/>
      <c r="F232" s="256"/>
      <c r="G232" s="28"/>
      <c r="H232" s="28"/>
      <c r="I232" s="85"/>
      <c r="J232" s="15"/>
      <c r="K232" s="163"/>
      <c r="L232" s="154"/>
      <c r="M232" s="154"/>
      <c r="N232" s="85"/>
    </row>
    <row r="233" spans="2:14" x14ac:dyDescent="0.25">
      <c r="B233" s="252"/>
      <c r="C233" s="8"/>
      <c r="D233" s="68"/>
      <c r="E233" s="28"/>
      <c r="F233" s="256"/>
      <c r="G233" s="28"/>
      <c r="H233" s="28"/>
      <c r="I233" s="85"/>
      <c r="J233" s="15"/>
      <c r="K233" s="163"/>
      <c r="L233" s="154"/>
      <c r="M233" s="154"/>
      <c r="N233" s="85"/>
    </row>
    <row r="234" spans="2:14" x14ac:dyDescent="0.25">
      <c r="B234" s="252"/>
      <c r="C234" s="8"/>
      <c r="D234" s="68"/>
      <c r="E234" s="28"/>
      <c r="F234" s="256"/>
      <c r="G234" s="28"/>
      <c r="H234" s="28"/>
      <c r="I234" s="85"/>
      <c r="J234" s="15"/>
      <c r="K234" s="163"/>
      <c r="L234" s="154"/>
      <c r="M234" s="154"/>
      <c r="N234" s="85"/>
    </row>
    <row r="235" spans="2:14" x14ac:dyDescent="0.25">
      <c r="B235" s="252"/>
      <c r="C235" s="8"/>
      <c r="D235" s="68"/>
      <c r="E235" s="28"/>
      <c r="F235" s="256"/>
      <c r="G235" s="28"/>
      <c r="H235" s="28"/>
      <c r="I235" s="85"/>
      <c r="J235" s="15"/>
      <c r="K235" s="163"/>
      <c r="L235" s="154"/>
      <c r="M235" s="154"/>
      <c r="N235" s="85"/>
    </row>
    <row r="236" spans="2:14" x14ac:dyDescent="0.25">
      <c r="B236" s="252"/>
      <c r="C236" s="8"/>
      <c r="D236" s="68"/>
      <c r="E236" s="28"/>
      <c r="F236" s="256"/>
      <c r="G236" s="28"/>
      <c r="H236" s="28"/>
      <c r="I236" s="85"/>
      <c r="J236" s="15"/>
      <c r="K236" s="163"/>
      <c r="L236" s="154"/>
      <c r="M236" s="154"/>
      <c r="N236" s="85"/>
    </row>
    <row r="237" spans="2:14" x14ac:dyDescent="0.25">
      <c r="B237" s="252"/>
      <c r="C237" s="8"/>
      <c r="D237" s="68"/>
      <c r="E237" s="28"/>
      <c r="F237" s="256"/>
      <c r="G237" s="28"/>
      <c r="H237" s="28"/>
      <c r="I237" s="85"/>
      <c r="J237" s="15"/>
      <c r="K237" s="163"/>
      <c r="L237" s="154"/>
      <c r="M237" s="154"/>
      <c r="N237" s="85"/>
    </row>
    <row r="238" spans="2:14" x14ac:dyDescent="0.25">
      <c r="B238" s="252"/>
      <c r="C238" s="8"/>
      <c r="D238" s="68"/>
      <c r="E238" s="28"/>
      <c r="F238" s="256"/>
      <c r="G238" s="28"/>
      <c r="H238" s="28"/>
      <c r="I238" s="85"/>
      <c r="J238" s="15"/>
      <c r="K238" s="163"/>
      <c r="L238" s="154"/>
      <c r="M238" s="154"/>
      <c r="N238" s="85"/>
    </row>
    <row r="239" spans="2:14" x14ac:dyDescent="0.25">
      <c r="B239" s="252"/>
      <c r="C239" s="8"/>
      <c r="D239" s="68"/>
      <c r="E239" s="28"/>
      <c r="F239" s="256"/>
      <c r="G239" s="28"/>
      <c r="H239" s="28"/>
      <c r="I239" s="85"/>
      <c r="J239" s="15"/>
      <c r="K239" s="163"/>
      <c r="L239" s="154"/>
      <c r="M239" s="154"/>
      <c r="N239" s="85"/>
    </row>
    <row r="240" spans="2:14" x14ac:dyDescent="0.25">
      <c r="B240" s="252"/>
      <c r="C240" s="8"/>
      <c r="D240" s="68"/>
      <c r="E240" s="28"/>
      <c r="F240" s="256"/>
      <c r="G240" s="28"/>
      <c r="H240" s="28"/>
      <c r="I240" s="85"/>
      <c r="J240" s="15"/>
      <c r="K240" s="163"/>
      <c r="L240" s="154"/>
      <c r="M240" s="154"/>
      <c r="N240" s="85"/>
    </row>
    <row r="241" spans="2:14" x14ac:dyDescent="0.25">
      <c r="B241" s="252"/>
      <c r="C241" s="8"/>
      <c r="D241" s="68"/>
      <c r="E241" s="28"/>
      <c r="F241" s="256"/>
      <c r="G241" s="28"/>
      <c r="H241" s="28"/>
      <c r="I241" s="85"/>
      <c r="J241" s="15"/>
      <c r="K241" s="163"/>
      <c r="L241" s="154"/>
      <c r="M241" s="154"/>
      <c r="N241" s="85"/>
    </row>
    <row r="242" spans="2:14" x14ac:dyDescent="0.25">
      <c r="B242" s="252"/>
      <c r="C242" s="8"/>
      <c r="D242" s="68"/>
      <c r="E242" s="28"/>
      <c r="F242" s="256"/>
      <c r="G242" s="28"/>
      <c r="H242" s="28"/>
      <c r="I242" s="85"/>
      <c r="J242" s="15"/>
      <c r="K242" s="163"/>
      <c r="L242" s="154"/>
      <c r="M242" s="154"/>
      <c r="N242" s="85"/>
    </row>
    <row r="243" spans="2:14" x14ac:dyDescent="0.25">
      <c r="B243" s="252"/>
      <c r="C243" s="8"/>
      <c r="D243" s="68"/>
      <c r="E243" s="28"/>
      <c r="F243" s="256"/>
      <c r="G243" s="28"/>
      <c r="H243" s="28"/>
      <c r="I243" s="85"/>
      <c r="J243" s="15"/>
      <c r="K243" s="163"/>
      <c r="L243" s="154"/>
      <c r="M243" s="154"/>
      <c r="N243" s="85"/>
    </row>
    <row r="244" spans="2:14" x14ac:dyDescent="0.25">
      <c r="B244" s="252"/>
      <c r="C244" s="8"/>
      <c r="D244" s="68"/>
      <c r="E244" s="28"/>
      <c r="F244" s="256"/>
      <c r="G244" s="28"/>
      <c r="H244" s="28"/>
      <c r="I244" s="85"/>
      <c r="J244" s="15"/>
      <c r="K244" s="163"/>
      <c r="L244" s="154"/>
      <c r="M244" s="154"/>
      <c r="N244" s="85"/>
    </row>
    <row r="245" spans="2:14" x14ac:dyDescent="0.25">
      <c r="B245" s="252"/>
      <c r="C245" s="8"/>
      <c r="D245" s="68"/>
      <c r="E245" s="28"/>
      <c r="F245" s="256"/>
      <c r="G245" s="28"/>
      <c r="H245" s="28"/>
      <c r="I245" s="85"/>
      <c r="J245" s="15"/>
      <c r="K245" s="163"/>
      <c r="L245" s="154"/>
      <c r="M245" s="154"/>
      <c r="N245" s="85"/>
    </row>
    <row r="246" spans="2:14" x14ac:dyDescent="0.25">
      <c r="B246" s="252"/>
      <c r="C246" s="8"/>
      <c r="D246" s="68"/>
      <c r="E246" s="28"/>
      <c r="F246" s="256"/>
      <c r="G246" s="28"/>
      <c r="H246" s="28"/>
      <c r="I246" s="85"/>
      <c r="J246" s="15"/>
      <c r="K246" s="163"/>
      <c r="L246" s="154"/>
      <c r="M246" s="154"/>
      <c r="N246" s="85"/>
    </row>
    <row r="247" spans="2:14" x14ac:dyDescent="0.25">
      <c r="B247" s="252"/>
      <c r="C247" s="8"/>
      <c r="D247" s="68"/>
      <c r="E247" s="28"/>
      <c r="F247" s="256"/>
      <c r="G247" s="28"/>
      <c r="H247" s="28"/>
      <c r="I247" s="85"/>
      <c r="J247" s="15"/>
      <c r="K247" s="163"/>
      <c r="L247" s="154"/>
      <c r="M247" s="154"/>
      <c r="N247" s="85"/>
    </row>
    <row r="248" spans="2:14" x14ac:dyDescent="0.25">
      <c r="B248" s="252"/>
      <c r="C248" s="8"/>
      <c r="D248" s="68"/>
      <c r="E248" s="28"/>
      <c r="F248" s="256"/>
      <c r="G248" s="28"/>
      <c r="H248" s="28"/>
      <c r="I248" s="85"/>
      <c r="J248" s="15"/>
      <c r="K248" s="163"/>
      <c r="L248" s="154"/>
      <c r="M248" s="154"/>
      <c r="N248" s="85"/>
    </row>
    <row r="249" spans="2:14" x14ac:dyDescent="0.25">
      <c r="B249" s="252"/>
      <c r="C249" s="8"/>
      <c r="D249" s="68"/>
      <c r="E249" s="28"/>
      <c r="F249" s="256"/>
      <c r="G249" s="28"/>
      <c r="H249" s="28"/>
      <c r="I249" s="85"/>
      <c r="J249" s="15"/>
      <c r="K249" s="163"/>
      <c r="L249" s="154"/>
      <c r="M249" s="154"/>
      <c r="N249" s="85"/>
    </row>
    <row r="250" spans="2:14" x14ac:dyDescent="0.25">
      <c r="B250" s="252"/>
      <c r="C250" s="8"/>
      <c r="D250" s="68"/>
      <c r="E250" s="28"/>
      <c r="F250" s="256"/>
      <c r="G250" s="28"/>
      <c r="H250" s="28"/>
      <c r="I250" s="85"/>
      <c r="J250" s="15"/>
      <c r="K250" s="163"/>
      <c r="L250" s="154"/>
      <c r="M250" s="154"/>
      <c r="N250" s="85"/>
    </row>
    <row r="251" spans="2:14" x14ac:dyDescent="0.25">
      <c r="B251" s="252"/>
      <c r="C251" s="8"/>
      <c r="D251" s="68"/>
      <c r="E251" s="28"/>
      <c r="F251" s="256"/>
      <c r="G251" s="28"/>
      <c r="H251" s="28"/>
      <c r="I251" s="85"/>
      <c r="J251" s="15"/>
      <c r="K251" s="163"/>
      <c r="L251" s="154"/>
      <c r="M251" s="154"/>
      <c r="N251" s="85"/>
    </row>
    <row r="252" spans="2:14" x14ac:dyDescent="0.25">
      <c r="B252" s="252"/>
      <c r="C252" s="8"/>
      <c r="D252" s="68"/>
      <c r="E252" s="28"/>
      <c r="F252" s="256"/>
      <c r="G252" s="28"/>
      <c r="H252" s="28"/>
      <c r="I252" s="85"/>
      <c r="J252" s="15"/>
      <c r="K252" s="163"/>
      <c r="L252" s="154"/>
      <c r="M252" s="154"/>
      <c r="N252" s="85"/>
    </row>
    <row r="253" spans="2:14" x14ac:dyDescent="0.25">
      <c r="B253" s="252"/>
      <c r="C253" s="8"/>
      <c r="D253" s="68"/>
      <c r="E253" s="28"/>
      <c r="F253" s="256"/>
      <c r="G253" s="28"/>
      <c r="H253" s="28"/>
      <c r="I253" s="85"/>
      <c r="J253" s="15"/>
      <c r="K253" s="163"/>
      <c r="L253" s="154"/>
      <c r="M253" s="154"/>
      <c r="N253" s="85"/>
    </row>
    <row r="254" spans="2:14" x14ac:dyDescent="0.25">
      <c r="B254" s="252"/>
      <c r="C254" s="8"/>
      <c r="D254" s="68"/>
      <c r="E254" s="28"/>
      <c r="F254" s="256"/>
      <c r="G254" s="28"/>
      <c r="H254" s="28"/>
      <c r="I254" s="85"/>
      <c r="J254" s="15"/>
      <c r="K254" s="163"/>
      <c r="L254" s="154"/>
      <c r="M254" s="154"/>
      <c r="N254" s="85"/>
    </row>
    <row r="255" spans="2:14" x14ac:dyDescent="0.25">
      <c r="B255" s="252"/>
      <c r="C255" s="8"/>
      <c r="D255" s="68"/>
      <c r="E255" s="28"/>
      <c r="F255" s="256"/>
      <c r="G255" s="28"/>
      <c r="H255" s="28"/>
      <c r="I255" s="85"/>
      <c r="J255" s="15"/>
      <c r="K255" s="163"/>
      <c r="L255" s="154"/>
      <c r="M255" s="154"/>
      <c r="N255" s="85"/>
    </row>
    <row r="256" spans="2:14" x14ac:dyDescent="0.25">
      <c r="B256" s="252"/>
      <c r="C256" s="8"/>
      <c r="D256" s="68"/>
      <c r="E256" s="28"/>
      <c r="F256" s="256"/>
      <c r="G256" s="28"/>
      <c r="H256" s="28"/>
      <c r="I256" s="85"/>
      <c r="J256" s="15"/>
      <c r="K256" s="163"/>
      <c r="L256" s="154"/>
      <c r="M256" s="154"/>
      <c r="N256" s="85"/>
    </row>
    <row r="257" spans="2:14" x14ac:dyDescent="0.25">
      <c r="B257" s="252"/>
      <c r="C257" s="8"/>
      <c r="D257" s="68"/>
      <c r="E257" s="28"/>
      <c r="F257" s="256"/>
      <c r="G257" s="28"/>
      <c r="H257" s="28"/>
      <c r="I257" s="85"/>
      <c r="J257" s="15"/>
      <c r="K257" s="163"/>
      <c r="L257" s="154"/>
      <c r="M257" s="154"/>
      <c r="N257" s="85"/>
    </row>
    <row r="258" spans="2:14" x14ac:dyDescent="0.25">
      <c r="B258" s="252"/>
      <c r="C258" s="8"/>
      <c r="D258" s="68"/>
      <c r="E258" s="28"/>
      <c r="F258" s="256"/>
      <c r="G258" s="28"/>
      <c r="H258" s="28"/>
      <c r="I258" s="85"/>
      <c r="J258" s="15"/>
      <c r="K258" s="163"/>
      <c r="L258" s="154"/>
      <c r="M258" s="154"/>
      <c r="N258" s="85"/>
    </row>
    <row r="259" spans="2:14" x14ac:dyDescent="0.25">
      <c r="B259" s="252"/>
      <c r="C259" s="8"/>
      <c r="D259" s="68"/>
      <c r="E259" s="28"/>
      <c r="F259" s="256"/>
      <c r="G259" s="28"/>
      <c r="H259" s="28"/>
      <c r="I259" s="85"/>
      <c r="J259" s="15"/>
      <c r="K259" s="163"/>
      <c r="L259" s="154"/>
      <c r="M259" s="154"/>
      <c r="N259" s="85"/>
    </row>
    <row r="260" spans="2:14" x14ac:dyDescent="0.25">
      <c r="B260" s="252"/>
      <c r="C260" s="8"/>
      <c r="D260" s="68"/>
      <c r="E260" s="28"/>
      <c r="F260" s="256"/>
      <c r="G260" s="28"/>
      <c r="H260" s="28"/>
      <c r="I260" s="85"/>
      <c r="J260" s="15"/>
      <c r="K260" s="163"/>
      <c r="L260" s="154"/>
      <c r="M260" s="154"/>
      <c r="N260" s="85"/>
    </row>
    <row r="261" spans="2:14" x14ac:dyDescent="0.25">
      <c r="B261" s="252"/>
      <c r="C261" s="8"/>
      <c r="D261" s="68"/>
      <c r="E261" s="28"/>
      <c r="F261" s="256"/>
      <c r="G261" s="28"/>
      <c r="H261" s="28"/>
      <c r="I261" s="85"/>
      <c r="J261" s="15"/>
      <c r="K261" s="163"/>
      <c r="L261" s="154"/>
      <c r="M261" s="154"/>
      <c r="N261" s="85"/>
    </row>
    <row r="262" spans="2:14" x14ac:dyDescent="0.25">
      <c r="B262" s="252"/>
      <c r="C262" s="8"/>
      <c r="D262" s="68"/>
      <c r="E262" s="28"/>
      <c r="F262" s="256"/>
      <c r="G262" s="28"/>
      <c r="H262" s="28"/>
      <c r="I262" s="85"/>
      <c r="J262" s="15"/>
      <c r="K262" s="163"/>
      <c r="L262" s="154"/>
      <c r="M262" s="154"/>
      <c r="N262" s="85"/>
    </row>
    <row r="263" spans="2:14" x14ac:dyDescent="0.25">
      <c r="B263" s="252"/>
      <c r="C263" s="8"/>
      <c r="D263" s="68"/>
      <c r="E263" s="28"/>
      <c r="F263" s="256"/>
      <c r="G263" s="28"/>
      <c r="H263" s="28"/>
      <c r="I263" s="85"/>
      <c r="J263" s="15"/>
      <c r="K263" s="163"/>
      <c r="L263" s="154"/>
      <c r="M263" s="154"/>
      <c r="N263" s="85"/>
    </row>
    <row r="264" spans="2:14" x14ac:dyDescent="0.25">
      <c r="B264" s="252"/>
      <c r="C264" s="8"/>
      <c r="D264" s="68"/>
      <c r="E264" s="28"/>
      <c r="F264" s="256"/>
      <c r="G264" s="28"/>
      <c r="H264" s="28"/>
      <c r="I264" s="85"/>
      <c r="J264" s="15"/>
      <c r="K264" s="163"/>
      <c r="L264" s="154"/>
      <c r="M264" s="154"/>
      <c r="N264" s="85"/>
    </row>
    <row r="265" spans="2:14" x14ac:dyDescent="0.25">
      <c r="B265" s="252"/>
      <c r="C265" s="8"/>
      <c r="D265" s="68"/>
      <c r="E265" s="28"/>
      <c r="F265" s="256"/>
      <c r="G265" s="28"/>
      <c r="H265" s="28"/>
      <c r="I265" s="85"/>
      <c r="J265" s="15"/>
      <c r="K265" s="163"/>
      <c r="L265" s="154"/>
      <c r="M265" s="154"/>
      <c r="N265" s="85"/>
    </row>
    <row r="266" spans="2:14" x14ac:dyDescent="0.25">
      <c r="B266" s="252"/>
      <c r="C266" s="8"/>
      <c r="D266" s="68"/>
      <c r="E266" s="28"/>
      <c r="F266" s="256"/>
      <c r="G266" s="28"/>
      <c r="H266" s="28"/>
      <c r="I266" s="85"/>
      <c r="J266" s="15"/>
      <c r="K266" s="163"/>
      <c r="L266" s="154"/>
      <c r="M266" s="154"/>
      <c r="N266" s="85"/>
    </row>
    <row r="267" spans="2:14" x14ac:dyDescent="0.25">
      <c r="B267" s="252"/>
      <c r="C267" s="8"/>
      <c r="D267" s="68"/>
      <c r="E267" s="28"/>
      <c r="F267" s="256"/>
      <c r="G267" s="28"/>
      <c r="H267" s="28"/>
      <c r="I267" s="85"/>
      <c r="J267" s="15"/>
      <c r="K267" s="163"/>
      <c r="L267" s="154"/>
      <c r="M267" s="154"/>
      <c r="N267" s="85"/>
    </row>
    <row r="268" spans="2:14" x14ac:dyDescent="0.25">
      <c r="B268" s="252"/>
      <c r="C268" s="8"/>
      <c r="D268" s="68"/>
      <c r="E268" s="28"/>
      <c r="F268" s="256"/>
      <c r="G268" s="28"/>
      <c r="H268" s="28"/>
      <c r="I268" s="85"/>
      <c r="J268" s="15"/>
      <c r="K268" s="163"/>
      <c r="L268" s="154"/>
      <c r="M268" s="154"/>
      <c r="N268" s="85"/>
    </row>
    <row r="269" spans="2:14" x14ac:dyDescent="0.25">
      <c r="B269" s="252"/>
      <c r="C269" s="8"/>
      <c r="D269" s="68"/>
      <c r="E269" s="28"/>
      <c r="F269" s="256"/>
      <c r="G269" s="28"/>
      <c r="H269" s="28"/>
      <c r="I269" s="85"/>
      <c r="J269" s="15"/>
      <c r="K269" s="163"/>
      <c r="L269" s="154"/>
      <c r="M269" s="154"/>
      <c r="N269" s="85"/>
    </row>
    <row r="270" spans="2:14" x14ac:dyDescent="0.25">
      <c r="B270" s="252"/>
      <c r="C270" s="8"/>
      <c r="D270" s="68"/>
      <c r="E270" s="28"/>
      <c r="F270" s="256"/>
      <c r="G270" s="28"/>
      <c r="H270" s="28"/>
      <c r="I270" s="85"/>
      <c r="J270" s="15"/>
      <c r="K270" s="163"/>
      <c r="L270" s="154"/>
      <c r="M270" s="154"/>
      <c r="N270" s="85"/>
    </row>
    <row r="271" spans="2:14" x14ac:dyDescent="0.25">
      <c r="B271" s="252"/>
      <c r="C271" s="8"/>
      <c r="D271" s="68"/>
      <c r="E271" s="28"/>
      <c r="F271" s="256"/>
      <c r="G271" s="28"/>
      <c r="H271" s="28"/>
      <c r="I271" s="85"/>
      <c r="J271" s="15"/>
      <c r="K271" s="163"/>
      <c r="L271" s="154"/>
      <c r="M271" s="154"/>
      <c r="N271" s="85"/>
    </row>
    <row r="272" spans="2:14" x14ac:dyDescent="0.25">
      <c r="B272" s="252"/>
      <c r="C272" s="8"/>
      <c r="D272" s="68"/>
      <c r="E272" s="28"/>
      <c r="F272" s="256"/>
      <c r="G272" s="28"/>
      <c r="H272" s="28"/>
      <c r="I272" s="85"/>
      <c r="J272" s="15"/>
      <c r="K272" s="163"/>
      <c r="L272" s="154"/>
      <c r="M272" s="154"/>
      <c r="N272" s="85"/>
    </row>
    <row r="273" spans="2:14" x14ac:dyDescent="0.25">
      <c r="B273" s="252"/>
      <c r="C273" s="8"/>
      <c r="D273" s="68"/>
      <c r="E273" s="28"/>
      <c r="F273" s="256"/>
      <c r="G273" s="28"/>
      <c r="H273" s="28"/>
      <c r="I273" s="85"/>
      <c r="J273" s="15"/>
      <c r="K273" s="163"/>
      <c r="L273" s="154"/>
      <c r="M273" s="154"/>
      <c r="N273" s="85"/>
    </row>
    <row r="274" spans="2:14" x14ac:dyDescent="0.25">
      <c r="B274" s="252"/>
      <c r="C274" s="8"/>
      <c r="D274" s="68"/>
      <c r="E274" s="28"/>
      <c r="F274" s="256"/>
      <c r="G274" s="28"/>
      <c r="H274" s="28"/>
      <c r="I274" s="85"/>
      <c r="J274" s="15"/>
      <c r="K274" s="163"/>
      <c r="L274" s="154"/>
      <c r="M274" s="154"/>
      <c r="N274" s="85"/>
    </row>
    <row r="275" spans="2:14" x14ac:dyDescent="0.25">
      <c r="B275" s="252"/>
      <c r="C275" s="8"/>
      <c r="D275" s="68"/>
      <c r="E275" s="28"/>
      <c r="F275" s="256"/>
      <c r="G275" s="28"/>
      <c r="H275" s="28"/>
      <c r="I275" s="85"/>
      <c r="J275" s="15"/>
      <c r="K275" s="163"/>
      <c r="L275" s="154"/>
      <c r="M275" s="154"/>
      <c r="N275" s="85"/>
    </row>
    <row r="276" spans="2:14" x14ac:dyDescent="0.25">
      <c r="B276" s="252"/>
      <c r="C276" s="8"/>
      <c r="D276" s="68"/>
      <c r="E276" s="28"/>
      <c r="F276" s="256"/>
      <c r="G276" s="28"/>
      <c r="H276" s="28"/>
      <c r="I276" s="85"/>
      <c r="J276" s="15"/>
      <c r="K276" s="163"/>
      <c r="L276" s="154"/>
      <c r="M276" s="154"/>
      <c r="N276" s="85"/>
    </row>
    <row r="277" spans="2:14" x14ac:dyDescent="0.25">
      <c r="B277" s="252"/>
      <c r="C277" s="8"/>
      <c r="D277" s="68"/>
      <c r="E277" s="28"/>
      <c r="F277" s="256"/>
      <c r="G277" s="28"/>
      <c r="H277" s="28"/>
      <c r="I277" s="85"/>
      <c r="J277" s="15"/>
      <c r="K277" s="163"/>
      <c r="L277" s="154"/>
      <c r="M277" s="154"/>
      <c r="N277" s="85"/>
    </row>
    <row r="278" spans="2:14" x14ac:dyDescent="0.25">
      <c r="B278" s="252"/>
      <c r="C278" s="8"/>
      <c r="D278" s="68"/>
      <c r="E278" s="28"/>
      <c r="F278" s="256"/>
      <c r="G278" s="28"/>
      <c r="H278" s="28"/>
      <c r="I278" s="85"/>
      <c r="J278" s="15"/>
      <c r="K278" s="163"/>
      <c r="L278" s="154"/>
      <c r="M278" s="154"/>
      <c r="N278" s="85"/>
    </row>
    <row r="279" spans="2:14" x14ac:dyDescent="0.25">
      <c r="B279" s="252"/>
      <c r="C279" s="8"/>
      <c r="D279" s="68"/>
      <c r="E279" s="28"/>
      <c r="F279" s="256"/>
      <c r="G279" s="28"/>
      <c r="H279" s="28"/>
      <c r="I279" s="85"/>
      <c r="J279" s="15"/>
      <c r="K279" s="163"/>
      <c r="L279" s="154"/>
      <c r="M279" s="154"/>
      <c r="N279" s="85"/>
    </row>
    <row r="280" spans="2:14" x14ac:dyDescent="0.25">
      <c r="B280" s="252"/>
      <c r="C280" s="8"/>
      <c r="D280" s="68"/>
      <c r="E280" s="28"/>
      <c r="F280" s="256"/>
      <c r="G280" s="28"/>
      <c r="H280" s="28"/>
      <c r="I280" s="85"/>
      <c r="J280" s="15"/>
      <c r="K280" s="163"/>
      <c r="L280" s="154"/>
      <c r="M280" s="154"/>
      <c r="N280" s="85"/>
    </row>
    <row r="281" spans="2:14" x14ac:dyDescent="0.25">
      <c r="B281" s="252"/>
      <c r="C281" s="8"/>
      <c r="D281" s="68"/>
      <c r="E281" s="28"/>
      <c r="F281" s="256"/>
      <c r="G281" s="28"/>
      <c r="H281" s="28"/>
      <c r="I281" s="85"/>
      <c r="J281" s="15"/>
      <c r="K281" s="163"/>
      <c r="L281" s="154"/>
      <c r="M281" s="154"/>
      <c r="N281" s="85"/>
    </row>
    <row r="282" spans="2:14" x14ac:dyDescent="0.25">
      <c r="B282" s="252"/>
      <c r="C282" s="8"/>
      <c r="D282" s="68"/>
      <c r="E282" s="28"/>
      <c r="F282" s="256"/>
      <c r="G282" s="28"/>
      <c r="H282" s="28"/>
      <c r="I282" s="85"/>
      <c r="J282" s="15"/>
      <c r="K282" s="163"/>
      <c r="L282" s="154"/>
      <c r="M282" s="154"/>
      <c r="N282" s="85"/>
    </row>
    <row r="283" spans="2:14" x14ac:dyDescent="0.25">
      <c r="B283" s="252"/>
      <c r="C283" s="8"/>
      <c r="D283" s="68"/>
      <c r="E283" s="28"/>
      <c r="F283" s="256"/>
      <c r="G283" s="28"/>
      <c r="H283" s="28"/>
      <c r="I283" s="85"/>
      <c r="J283" s="15"/>
      <c r="K283" s="163"/>
      <c r="L283" s="154"/>
      <c r="M283" s="154"/>
      <c r="N283" s="85"/>
    </row>
    <row r="284" spans="2:14" x14ac:dyDescent="0.25">
      <c r="B284" s="252"/>
      <c r="C284" s="8"/>
      <c r="D284" s="68"/>
      <c r="E284" s="28"/>
      <c r="F284" s="256"/>
      <c r="G284" s="28"/>
      <c r="H284" s="28"/>
      <c r="I284" s="85"/>
      <c r="J284" s="15"/>
      <c r="K284" s="163"/>
      <c r="L284" s="154"/>
      <c r="M284" s="154"/>
      <c r="N284" s="85"/>
    </row>
    <row r="285" spans="2:14" x14ac:dyDescent="0.25">
      <c r="B285" s="252"/>
      <c r="C285" s="8"/>
      <c r="D285" s="68"/>
      <c r="E285" s="28"/>
      <c r="F285" s="256"/>
      <c r="G285" s="28"/>
      <c r="H285" s="28"/>
      <c r="I285" s="85"/>
      <c r="J285" s="15"/>
      <c r="K285" s="163"/>
      <c r="L285" s="154"/>
      <c r="M285" s="154"/>
      <c r="N285" s="85"/>
    </row>
    <row r="286" spans="2:14" x14ac:dyDescent="0.25">
      <c r="B286" s="252"/>
      <c r="C286" s="8"/>
      <c r="D286" s="68"/>
      <c r="E286" s="28"/>
      <c r="F286" s="256"/>
      <c r="G286" s="28"/>
      <c r="H286" s="28"/>
      <c r="I286" s="85"/>
      <c r="J286" s="15"/>
      <c r="K286" s="163"/>
      <c r="L286" s="154"/>
      <c r="M286" s="154"/>
      <c r="N286" s="85"/>
    </row>
    <row r="287" spans="2:14" x14ac:dyDescent="0.25">
      <c r="B287" s="252"/>
      <c r="C287" s="8"/>
      <c r="D287" s="68"/>
      <c r="E287" s="28"/>
      <c r="F287" s="256"/>
      <c r="G287" s="28"/>
      <c r="H287" s="28"/>
      <c r="I287" s="85"/>
      <c r="J287" s="15"/>
      <c r="K287" s="163"/>
      <c r="L287" s="154"/>
      <c r="M287" s="154"/>
      <c r="N287" s="85"/>
    </row>
    <row r="288" spans="2:14" x14ac:dyDescent="0.25">
      <c r="B288" s="252"/>
      <c r="C288" s="8"/>
      <c r="D288" s="68"/>
      <c r="E288" s="28"/>
      <c r="F288" s="256"/>
      <c r="G288" s="28"/>
      <c r="H288" s="28"/>
      <c r="I288" s="85"/>
      <c r="J288" s="15"/>
      <c r="K288" s="163"/>
      <c r="L288" s="154"/>
      <c r="M288" s="154"/>
      <c r="N288" s="85"/>
    </row>
    <row r="289" spans="2:14" x14ac:dyDescent="0.25">
      <c r="B289" s="252"/>
      <c r="C289" s="8"/>
      <c r="D289" s="68"/>
      <c r="E289" s="28"/>
      <c r="F289" s="256"/>
      <c r="G289" s="28"/>
      <c r="H289" s="28"/>
      <c r="I289" s="85"/>
      <c r="J289" s="15"/>
      <c r="K289" s="163"/>
      <c r="L289" s="154"/>
      <c r="M289" s="154"/>
      <c r="N289" s="85"/>
    </row>
    <row r="290" spans="2:14" x14ac:dyDescent="0.25">
      <c r="B290" s="252"/>
      <c r="C290" s="8"/>
      <c r="D290" s="68"/>
      <c r="E290" s="28"/>
      <c r="F290" s="256"/>
      <c r="G290" s="28"/>
      <c r="H290" s="28"/>
      <c r="I290" s="85"/>
      <c r="J290" s="15"/>
      <c r="K290" s="163"/>
      <c r="L290" s="154"/>
      <c r="M290" s="154"/>
      <c r="N290" s="85"/>
    </row>
    <row r="291" spans="2:14" x14ac:dyDescent="0.25">
      <c r="B291" s="252"/>
      <c r="C291" s="8"/>
      <c r="D291" s="68"/>
      <c r="E291" s="28"/>
      <c r="F291" s="256"/>
      <c r="G291" s="28"/>
      <c r="H291" s="28"/>
      <c r="I291" s="85"/>
      <c r="J291" s="15"/>
      <c r="K291" s="163"/>
      <c r="L291" s="154"/>
      <c r="M291" s="154"/>
      <c r="N291" s="85"/>
    </row>
    <row r="292" spans="2:14" x14ac:dyDescent="0.25">
      <c r="B292" s="252"/>
      <c r="C292" s="8"/>
      <c r="D292" s="68"/>
      <c r="E292" s="28"/>
      <c r="F292" s="256"/>
      <c r="G292" s="28"/>
      <c r="H292" s="28"/>
      <c r="I292" s="85"/>
      <c r="J292" s="15"/>
      <c r="K292" s="163"/>
      <c r="L292" s="154"/>
      <c r="M292" s="154"/>
      <c r="N292" s="85"/>
    </row>
    <row r="293" spans="2:14" x14ac:dyDescent="0.25">
      <c r="B293" s="252"/>
      <c r="C293" s="8"/>
      <c r="D293" s="68"/>
      <c r="E293" s="28"/>
      <c r="F293" s="256"/>
      <c r="G293" s="28"/>
      <c r="H293" s="28"/>
      <c r="I293" s="85"/>
      <c r="J293" s="15"/>
      <c r="K293" s="163"/>
      <c r="L293" s="154"/>
      <c r="M293" s="154"/>
      <c r="N293" s="85"/>
    </row>
    <row r="294" spans="2:14" x14ac:dyDescent="0.25">
      <c r="B294" s="252"/>
      <c r="C294" s="8"/>
      <c r="D294" s="68"/>
      <c r="E294" s="28"/>
      <c r="F294" s="256"/>
      <c r="G294" s="28"/>
      <c r="H294" s="28"/>
      <c r="I294" s="85"/>
      <c r="J294" s="15"/>
      <c r="K294" s="163"/>
      <c r="L294" s="154"/>
      <c r="M294" s="154"/>
      <c r="N294" s="85"/>
    </row>
    <row r="295" spans="2:14" x14ac:dyDescent="0.25">
      <c r="B295" s="252"/>
      <c r="C295" s="8"/>
      <c r="D295" s="68"/>
      <c r="E295" s="28"/>
      <c r="F295" s="256"/>
      <c r="G295" s="28"/>
      <c r="H295" s="28"/>
      <c r="I295" s="85"/>
      <c r="J295" s="15"/>
      <c r="K295" s="163"/>
      <c r="L295" s="154"/>
      <c r="M295" s="154"/>
      <c r="N295" s="85"/>
    </row>
    <row r="296" spans="2:14" x14ac:dyDescent="0.25">
      <c r="B296" s="252"/>
      <c r="C296" s="8"/>
      <c r="D296" s="68"/>
      <c r="E296" s="28"/>
      <c r="F296" s="256"/>
      <c r="G296" s="28"/>
      <c r="H296" s="28"/>
      <c r="I296" s="85"/>
      <c r="J296" s="15"/>
      <c r="K296" s="163"/>
      <c r="L296" s="154"/>
      <c r="M296" s="154"/>
      <c r="N296" s="85"/>
    </row>
    <row r="297" spans="2:14" x14ac:dyDescent="0.25">
      <c r="B297" s="252"/>
      <c r="C297" s="8"/>
      <c r="D297" s="68"/>
      <c r="E297" s="28"/>
      <c r="F297" s="256"/>
      <c r="G297" s="28"/>
      <c r="H297" s="28"/>
      <c r="I297" s="85"/>
      <c r="J297" s="15"/>
      <c r="K297" s="163"/>
      <c r="L297" s="154"/>
      <c r="M297" s="154"/>
      <c r="N297" s="85"/>
    </row>
    <row r="298" spans="2:14" x14ac:dyDescent="0.25">
      <c r="B298" s="252"/>
      <c r="C298" s="8"/>
      <c r="D298" s="68"/>
      <c r="E298" s="28"/>
      <c r="F298" s="256"/>
      <c r="G298" s="28"/>
      <c r="H298" s="28"/>
      <c r="I298" s="85"/>
      <c r="J298" s="15"/>
      <c r="K298" s="163"/>
      <c r="L298" s="154"/>
      <c r="M298" s="154"/>
      <c r="N298" s="85"/>
    </row>
    <row r="299" spans="2:14" x14ac:dyDescent="0.25">
      <c r="B299" s="252"/>
      <c r="C299" s="8"/>
      <c r="D299" s="68"/>
      <c r="E299" s="28"/>
      <c r="F299" s="256"/>
      <c r="G299" s="28"/>
      <c r="H299" s="28"/>
      <c r="I299" s="85"/>
      <c r="J299" s="15"/>
      <c r="K299" s="163"/>
      <c r="L299" s="154"/>
      <c r="M299" s="154"/>
      <c r="N299" s="85"/>
    </row>
    <row r="300" spans="2:14" x14ac:dyDescent="0.25">
      <c r="B300" s="252"/>
      <c r="C300" s="8"/>
      <c r="D300" s="68"/>
      <c r="E300" s="28"/>
      <c r="F300" s="256"/>
      <c r="G300" s="28"/>
      <c r="H300" s="28"/>
      <c r="I300" s="85"/>
      <c r="J300" s="15"/>
      <c r="K300" s="163"/>
      <c r="L300" s="154"/>
      <c r="M300" s="154"/>
      <c r="N300" s="85"/>
    </row>
    <row r="301" spans="2:14" x14ac:dyDescent="0.25">
      <c r="B301" s="252"/>
      <c r="C301" s="8"/>
      <c r="D301" s="68"/>
      <c r="E301" s="28"/>
      <c r="F301" s="256"/>
      <c r="G301" s="28"/>
      <c r="H301" s="28"/>
      <c r="I301" s="85"/>
      <c r="J301" s="15"/>
      <c r="K301" s="163"/>
      <c r="L301" s="154"/>
      <c r="M301" s="154"/>
      <c r="N301" s="85"/>
    </row>
    <row r="302" spans="2:14" x14ac:dyDescent="0.25">
      <c r="B302" s="252"/>
      <c r="C302" s="8"/>
      <c r="D302" s="68"/>
      <c r="E302" s="28"/>
      <c r="F302" s="256"/>
      <c r="G302" s="28"/>
      <c r="H302" s="28"/>
      <c r="I302" s="85"/>
      <c r="J302" s="15"/>
      <c r="K302" s="163"/>
      <c r="L302" s="154"/>
      <c r="M302" s="154"/>
      <c r="N302" s="85"/>
    </row>
    <row r="303" spans="2:14" x14ac:dyDescent="0.25">
      <c r="B303" s="252"/>
      <c r="C303" s="8"/>
      <c r="D303" s="68"/>
      <c r="E303" s="28"/>
      <c r="F303" s="256"/>
      <c r="G303" s="28"/>
      <c r="H303" s="28"/>
      <c r="I303" s="85"/>
      <c r="J303" s="15"/>
      <c r="K303" s="163"/>
      <c r="L303" s="154"/>
      <c r="M303" s="154"/>
      <c r="N303" s="85"/>
    </row>
    <row r="304" spans="2:14" x14ac:dyDescent="0.25">
      <c r="B304" s="252"/>
      <c r="C304" s="8"/>
      <c r="D304" s="68"/>
      <c r="E304" s="28"/>
      <c r="F304" s="256"/>
      <c r="G304" s="28"/>
      <c r="H304" s="28"/>
      <c r="I304" s="85"/>
      <c r="J304" s="15"/>
      <c r="K304" s="163"/>
      <c r="L304" s="154"/>
      <c r="M304" s="154"/>
      <c r="N304" s="85"/>
    </row>
    <row r="305" spans="2:14" x14ac:dyDescent="0.25">
      <c r="B305" s="252"/>
      <c r="C305" s="8"/>
      <c r="D305" s="68"/>
      <c r="E305" s="28"/>
      <c r="F305" s="256"/>
      <c r="G305" s="28"/>
      <c r="H305" s="28"/>
      <c r="I305" s="85"/>
      <c r="J305" s="15"/>
      <c r="K305" s="163"/>
      <c r="L305" s="154"/>
      <c r="M305" s="154"/>
      <c r="N305" s="85"/>
    </row>
    <row r="306" spans="2:14" x14ac:dyDescent="0.25">
      <c r="B306" s="252"/>
      <c r="C306" s="8"/>
      <c r="D306" s="68"/>
      <c r="E306" s="28"/>
      <c r="F306" s="256"/>
      <c r="G306" s="28"/>
      <c r="H306" s="28"/>
      <c r="I306" s="85"/>
      <c r="J306" s="15"/>
      <c r="K306" s="163"/>
      <c r="L306" s="154"/>
      <c r="M306" s="154"/>
      <c r="N306" s="85"/>
    </row>
    <row r="307" spans="2:14" x14ac:dyDescent="0.25">
      <c r="B307" s="252"/>
      <c r="C307" s="8"/>
      <c r="D307" s="68"/>
      <c r="E307" s="28"/>
      <c r="F307" s="256"/>
      <c r="G307" s="28"/>
      <c r="H307" s="28"/>
      <c r="I307" s="85"/>
      <c r="J307" s="15"/>
      <c r="K307" s="163"/>
      <c r="L307" s="154"/>
      <c r="M307" s="154"/>
      <c r="N307" s="85"/>
    </row>
    <row r="308" spans="2:14" x14ac:dyDescent="0.25">
      <c r="B308" s="252"/>
      <c r="C308" s="8"/>
      <c r="D308" s="68"/>
      <c r="E308" s="28"/>
      <c r="F308" s="256"/>
      <c r="G308" s="28"/>
      <c r="H308" s="28"/>
      <c r="I308" s="85"/>
      <c r="J308" s="15"/>
      <c r="K308" s="163"/>
      <c r="L308" s="154"/>
      <c r="M308" s="154"/>
      <c r="N308" s="85"/>
    </row>
    <row r="309" spans="2:14" x14ac:dyDescent="0.25">
      <c r="B309" s="252"/>
      <c r="C309" s="8"/>
      <c r="D309" s="68"/>
      <c r="E309" s="28"/>
      <c r="F309" s="256"/>
      <c r="G309" s="28"/>
      <c r="H309" s="28"/>
      <c r="I309" s="85"/>
      <c r="J309" s="15"/>
      <c r="K309" s="163"/>
      <c r="L309" s="154"/>
      <c r="M309" s="154"/>
      <c r="N309" s="85"/>
    </row>
    <row r="310" spans="2:14" x14ac:dyDescent="0.25">
      <c r="B310" s="252"/>
      <c r="C310" s="8"/>
      <c r="D310" s="68"/>
      <c r="E310" s="28"/>
      <c r="F310" s="256"/>
      <c r="G310" s="28"/>
      <c r="H310" s="28"/>
      <c r="I310" s="85"/>
      <c r="J310" s="15"/>
      <c r="K310" s="163"/>
      <c r="L310" s="154"/>
      <c r="M310" s="154"/>
      <c r="N310" s="85"/>
    </row>
    <row r="311" spans="2:14" x14ac:dyDescent="0.25">
      <c r="B311" s="252"/>
      <c r="C311" s="8"/>
      <c r="D311" s="68"/>
      <c r="E311" s="28"/>
      <c r="F311" s="256"/>
      <c r="G311" s="28"/>
      <c r="H311" s="28"/>
      <c r="I311" s="85"/>
      <c r="J311" s="15"/>
      <c r="K311" s="163"/>
      <c r="L311" s="154"/>
      <c r="M311" s="154"/>
      <c r="N311" s="85"/>
    </row>
    <row r="312" spans="2:14" x14ac:dyDescent="0.25">
      <c r="B312" s="252"/>
      <c r="C312" s="8"/>
      <c r="D312" s="68"/>
      <c r="E312" s="28"/>
      <c r="F312" s="256"/>
      <c r="G312" s="28"/>
      <c r="H312" s="28"/>
      <c r="I312" s="85"/>
      <c r="J312" s="15"/>
      <c r="K312" s="163"/>
      <c r="L312" s="154"/>
      <c r="M312" s="154"/>
      <c r="N312" s="85"/>
    </row>
    <row r="313" spans="2:14" x14ac:dyDescent="0.25">
      <c r="B313" s="252"/>
      <c r="C313" s="8"/>
      <c r="D313" s="68"/>
      <c r="E313" s="28"/>
      <c r="F313" s="256"/>
      <c r="G313" s="28"/>
      <c r="H313" s="28"/>
      <c r="I313" s="85"/>
      <c r="J313" s="15"/>
      <c r="K313" s="163"/>
      <c r="L313" s="154"/>
      <c r="M313" s="154"/>
      <c r="N313" s="85"/>
    </row>
    <row r="314" spans="2:14" x14ac:dyDescent="0.25">
      <c r="B314" s="252"/>
      <c r="C314" s="8"/>
      <c r="D314" s="68"/>
      <c r="E314" s="28"/>
      <c r="F314" s="256"/>
      <c r="G314" s="28"/>
      <c r="H314" s="28"/>
      <c r="I314" s="85"/>
      <c r="J314" s="15"/>
      <c r="K314" s="163"/>
      <c r="L314" s="154"/>
      <c r="M314" s="154"/>
      <c r="N314" s="85"/>
    </row>
    <row r="315" spans="2:14" x14ac:dyDescent="0.25">
      <c r="B315" s="252"/>
      <c r="C315" s="8"/>
      <c r="D315" s="68"/>
      <c r="E315" s="28"/>
      <c r="F315" s="256"/>
      <c r="G315" s="28"/>
      <c r="H315" s="28"/>
      <c r="I315" s="85"/>
      <c r="J315" s="15"/>
      <c r="K315" s="163"/>
      <c r="L315" s="154"/>
      <c r="M315" s="154"/>
      <c r="N315" s="85"/>
    </row>
    <row r="316" spans="2:14" x14ac:dyDescent="0.25">
      <c r="B316" s="252"/>
      <c r="C316" s="8"/>
      <c r="D316" s="68"/>
      <c r="E316" s="28"/>
      <c r="F316" s="256"/>
      <c r="G316" s="28"/>
      <c r="H316" s="28"/>
      <c r="I316" s="85"/>
      <c r="J316" s="15"/>
      <c r="K316" s="163"/>
      <c r="L316" s="154"/>
      <c r="M316" s="154"/>
      <c r="N316" s="85"/>
    </row>
    <row r="317" spans="2:14" x14ac:dyDescent="0.25">
      <c r="B317" s="252"/>
      <c r="C317" s="8"/>
      <c r="D317" s="68"/>
      <c r="E317" s="28"/>
      <c r="F317" s="256"/>
      <c r="G317" s="28"/>
      <c r="H317" s="28"/>
      <c r="I317" s="85"/>
      <c r="J317" s="15"/>
      <c r="K317" s="163"/>
      <c r="L317" s="154"/>
      <c r="M317" s="154"/>
      <c r="N317" s="85"/>
    </row>
    <row r="318" spans="2:14" x14ac:dyDescent="0.25">
      <c r="B318" s="252"/>
      <c r="C318" s="8"/>
      <c r="D318" s="68"/>
      <c r="E318" s="28"/>
      <c r="F318" s="256"/>
      <c r="G318" s="28"/>
      <c r="H318" s="28"/>
      <c r="I318" s="85"/>
      <c r="J318" s="15"/>
      <c r="K318" s="163"/>
      <c r="L318" s="154"/>
      <c r="M318" s="154"/>
      <c r="N318" s="85"/>
    </row>
    <row r="319" spans="2:14" x14ac:dyDescent="0.25">
      <c r="B319" s="252"/>
      <c r="C319" s="8"/>
      <c r="D319" s="68"/>
      <c r="E319" s="28"/>
      <c r="F319" s="256"/>
      <c r="G319" s="28"/>
      <c r="H319" s="28"/>
      <c r="I319" s="85"/>
      <c r="J319" s="15"/>
      <c r="K319" s="163"/>
      <c r="L319" s="154"/>
      <c r="M319" s="154"/>
      <c r="N319" s="85"/>
    </row>
    <row r="320" spans="2:14" x14ac:dyDescent="0.25">
      <c r="B320" s="252"/>
      <c r="C320" s="8"/>
      <c r="D320" s="68"/>
      <c r="E320" s="28"/>
      <c r="F320" s="256"/>
      <c r="G320" s="28"/>
      <c r="H320" s="28"/>
      <c r="I320" s="85"/>
      <c r="J320" s="15"/>
      <c r="K320" s="163"/>
      <c r="L320" s="154"/>
      <c r="M320" s="154"/>
      <c r="N320" s="85"/>
    </row>
    <row r="321" spans="2:14" x14ac:dyDescent="0.25">
      <c r="B321" s="252"/>
      <c r="C321" s="8"/>
      <c r="D321" s="68"/>
      <c r="E321" s="28"/>
      <c r="F321" s="256"/>
      <c r="G321" s="28"/>
      <c r="H321" s="28"/>
      <c r="I321" s="85"/>
      <c r="J321" s="15"/>
      <c r="K321" s="163"/>
      <c r="L321" s="154"/>
      <c r="M321" s="154"/>
      <c r="N321" s="85"/>
    </row>
    <row r="322" spans="2:14" x14ac:dyDescent="0.25">
      <c r="B322" s="252"/>
      <c r="C322" s="8"/>
      <c r="D322" s="68"/>
      <c r="E322" s="28"/>
      <c r="F322" s="256"/>
      <c r="G322" s="28"/>
      <c r="H322" s="28"/>
      <c r="I322" s="85"/>
      <c r="J322" s="15"/>
      <c r="K322" s="163"/>
      <c r="L322" s="154"/>
      <c r="M322" s="154"/>
      <c r="N322" s="85"/>
    </row>
    <row r="323" spans="2:14" x14ac:dyDescent="0.25">
      <c r="B323" s="252"/>
      <c r="C323" s="8"/>
      <c r="D323" s="68"/>
      <c r="E323" s="28"/>
      <c r="F323" s="256"/>
      <c r="G323" s="28"/>
      <c r="H323" s="28"/>
      <c r="I323" s="85"/>
      <c r="J323" s="15"/>
      <c r="K323" s="163"/>
      <c r="L323" s="154"/>
      <c r="M323" s="154"/>
      <c r="N323" s="85"/>
    </row>
    <row r="324" spans="2:14" x14ac:dyDescent="0.25">
      <c r="B324" s="252"/>
      <c r="C324" s="8"/>
      <c r="D324" s="68"/>
      <c r="E324" s="28"/>
      <c r="F324" s="256"/>
      <c r="G324" s="28"/>
      <c r="H324" s="28"/>
      <c r="I324" s="85"/>
      <c r="J324" s="15"/>
      <c r="K324" s="163"/>
      <c r="L324" s="154"/>
      <c r="M324" s="154"/>
      <c r="N324" s="85"/>
    </row>
    <row r="325" spans="2:14" x14ac:dyDescent="0.25">
      <c r="B325" s="252"/>
      <c r="C325" s="8"/>
      <c r="D325" s="68"/>
      <c r="E325" s="28"/>
      <c r="F325" s="256"/>
      <c r="G325" s="28"/>
      <c r="H325" s="28"/>
      <c r="I325" s="85"/>
      <c r="J325" s="15"/>
      <c r="K325" s="163"/>
      <c r="L325" s="154"/>
      <c r="M325" s="154"/>
      <c r="N325" s="85"/>
    </row>
    <row r="326" spans="2:14" x14ac:dyDescent="0.25">
      <c r="B326" s="252"/>
      <c r="C326" s="8"/>
      <c r="D326" s="68"/>
      <c r="E326" s="28"/>
      <c r="F326" s="256"/>
      <c r="G326" s="28"/>
      <c r="H326" s="28"/>
      <c r="I326" s="85"/>
      <c r="J326" s="15"/>
      <c r="K326" s="163"/>
      <c r="L326" s="154"/>
      <c r="M326" s="154"/>
      <c r="N326" s="85"/>
    </row>
    <row r="327" spans="2:14" x14ac:dyDescent="0.25">
      <c r="B327" s="252"/>
      <c r="C327" s="8"/>
      <c r="D327" s="68"/>
      <c r="E327" s="28"/>
      <c r="F327" s="256"/>
      <c r="G327" s="28"/>
      <c r="H327" s="28"/>
      <c r="I327" s="85"/>
      <c r="J327" s="15"/>
      <c r="K327" s="163"/>
      <c r="L327" s="154"/>
      <c r="M327" s="154"/>
      <c r="N327" s="85"/>
    </row>
    <row r="328" spans="2:14" x14ac:dyDescent="0.25">
      <c r="B328" s="252"/>
      <c r="C328" s="8"/>
      <c r="D328" s="68"/>
      <c r="E328" s="28"/>
      <c r="F328" s="256"/>
      <c r="G328" s="28"/>
      <c r="H328" s="28"/>
      <c r="I328" s="85"/>
      <c r="J328" s="15"/>
      <c r="K328" s="163"/>
      <c r="L328" s="154"/>
      <c r="M328" s="154"/>
      <c r="N328" s="85"/>
    </row>
    <row r="329" spans="2:14" x14ac:dyDescent="0.25">
      <c r="B329" s="252"/>
      <c r="C329" s="8"/>
      <c r="D329" s="68"/>
      <c r="E329" s="28"/>
      <c r="F329" s="256"/>
      <c r="G329" s="28"/>
      <c r="H329" s="28"/>
      <c r="I329" s="85"/>
      <c r="J329" s="15"/>
      <c r="K329" s="163"/>
      <c r="L329" s="154"/>
      <c r="M329" s="154"/>
      <c r="N329" s="85"/>
    </row>
    <row r="330" spans="2:14" x14ac:dyDescent="0.25">
      <c r="B330" s="252"/>
      <c r="C330" s="8"/>
      <c r="D330" s="68"/>
      <c r="E330" s="28"/>
      <c r="F330" s="256"/>
      <c r="G330" s="28"/>
      <c r="H330" s="28"/>
      <c r="I330" s="85"/>
      <c r="J330" s="15"/>
      <c r="K330" s="163"/>
      <c r="L330" s="154"/>
      <c r="M330" s="154"/>
      <c r="N330" s="85"/>
    </row>
    <row r="331" spans="2:14" x14ac:dyDescent="0.25">
      <c r="B331" s="252"/>
      <c r="C331" s="8"/>
      <c r="D331" s="68"/>
      <c r="E331" s="28"/>
      <c r="F331" s="256"/>
      <c r="G331" s="28"/>
      <c r="H331" s="28"/>
      <c r="I331" s="85"/>
      <c r="J331" s="15"/>
      <c r="K331" s="163"/>
      <c r="L331" s="154"/>
      <c r="M331" s="154"/>
      <c r="N331" s="85"/>
    </row>
    <row r="332" spans="2:14" x14ac:dyDescent="0.25">
      <c r="B332" s="252"/>
      <c r="C332" s="8"/>
      <c r="D332" s="68"/>
      <c r="E332" s="28"/>
      <c r="F332" s="256"/>
      <c r="G332" s="28"/>
      <c r="H332" s="28"/>
      <c r="I332" s="85"/>
      <c r="J332" s="15"/>
      <c r="K332" s="163"/>
      <c r="L332" s="154"/>
      <c r="M332" s="154"/>
      <c r="N332" s="85"/>
    </row>
    <row r="333" spans="2:14" x14ac:dyDescent="0.25">
      <c r="B333" s="252"/>
      <c r="C333" s="8"/>
      <c r="D333" s="68"/>
      <c r="E333" s="28"/>
      <c r="F333" s="256"/>
      <c r="G333" s="28"/>
      <c r="H333" s="28"/>
      <c r="I333" s="85"/>
      <c r="J333" s="15"/>
      <c r="K333" s="163"/>
      <c r="L333" s="53"/>
      <c r="M333" s="53"/>
      <c r="N333" s="85"/>
    </row>
    <row r="334" spans="2:14" x14ac:dyDescent="0.25">
      <c r="B334" s="252"/>
      <c r="C334" s="8"/>
      <c r="D334" s="68"/>
      <c r="E334" s="28"/>
      <c r="F334" s="256"/>
      <c r="G334" s="28"/>
      <c r="H334" s="28"/>
      <c r="I334" s="85"/>
      <c r="J334" s="15"/>
      <c r="K334" s="163"/>
      <c r="L334" s="53"/>
      <c r="M334" s="53"/>
      <c r="N334" s="85"/>
    </row>
    <row r="335" spans="2:14" x14ac:dyDescent="0.25">
      <c r="B335" s="252"/>
      <c r="C335" s="8"/>
      <c r="D335" s="68"/>
      <c r="E335" s="28"/>
      <c r="F335" s="256"/>
      <c r="G335" s="28"/>
      <c r="H335" s="28"/>
      <c r="I335" s="85"/>
      <c r="J335" s="15"/>
      <c r="K335" s="163"/>
      <c r="L335" s="53"/>
      <c r="M335" s="53"/>
      <c r="N335" s="85"/>
    </row>
    <row r="336" spans="2:14" x14ac:dyDescent="0.25">
      <c r="B336" s="252"/>
      <c r="C336" s="8"/>
      <c r="D336" s="68"/>
      <c r="E336" s="28"/>
      <c r="F336" s="256"/>
      <c r="G336" s="28"/>
      <c r="H336" s="28"/>
      <c r="I336" s="85"/>
      <c r="J336" s="15"/>
      <c r="K336" s="163"/>
      <c r="L336" s="53"/>
      <c r="M336" s="53"/>
      <c r="N336" s="85"/>
    </row>
    <row r="337" spans="2:14" x14ac:dyDescent="0.25">
      <c r="B337" s="252"/>
      <c r="C337" s="8"/>
      <c r="D337" s="68"/>
      <c r="E337" s="28"/>
      <c r="F337" s="256"/>
      <c r="G337" s="28"/>
      <c r="H337" s="28"/>
      <c r="I337" s="85"/>
      <c r="J337" s="15"/>
      <c r="K337" s="163"/>
      <c r="L337" s="53"/>
      <c r="M337" s="53"/>
      <c r="N337" s="85"/>
    </row>
    <row r="338" spans="2:14" x14ac:dyDescent="0.25">
      <c r="B338" s="252"/>
      <c r="C338" s="8"/>
      <c r="D338" s="68"/>
      <c r="E338" s="28"/>
      <c r="F338" s="256"/>
      <c r="G338" s="28"/>
      <c r="H338" s="28"/>
      <c r="I338" s="85"/>
      <c r="J338" s="15"/>
      <c r="K338" s="163"/>
      <c r="L338" s="53"/>
      <c r="M338" s="53"/>
      <c r="N338" s="85"/>
    </row>
    <row r="339" spans="2:14" x14ac:dyDescent="0.25">
      <c r="B339" s="252"/>
      <c r="C339" s="8"/>
      <c r="D339" s="68"/>
      <c r="E339" s="28"/>
      <c r="F339" s="256"/>
      <c r="G339" s="28"/>
      <c r="H339" s="28"/>
      <c r="I339" s="85"/>
      <c r="J339" s="15"/>
      <c r="K339" s="163"/>
      <c r="L339" s="53"/>
      <c r="M339" s="53"/>
      <c r="N339" s="85"/>
    </row>
    <row r="340" spans="2:14" x14ac:dyDescent="0.25">
      <c r="B340" s="252"/>
      <c r="C340" s="8"/>
      <c r="D340" s="68"/>
      <c r="E340" s="28"/>
      <c r="F340" s="256"/>
      <c r="G340" s="28"/>
      <c r="H340" s="28"/>
      <c r="I340" s="85"/>
      <c r="J340" s="15"/>
      <c r="K340" s="163"/>
      <c r="L340" s="53"/>
      <c r="M340" s="53"/>
      <c r="N340" s="85"/>
    </row>
    <row r="341" spans="2:14" x14ac:dyDescent="0.25">
      <c r="B341" s="252"/>
      <c r="C341" s="8"/>
      <c r="D341" s="68"/>
      <c r="E341" s="28"/>
      <c r="F341" s="256"/>
      <c r="G341" s="28"/>
      <c r="H341" s="28"/>
      <c r="I341" s="85"/>
      <c r="J341" s="15"/>
      <c r="K341" s="163"/>
      <c r="L341" s="53"/>
      <c r="M341" s="53"/>
      <c r="N341" s="85"/>
    </row>
    <row r="342" spans="2:14" x14ac:dyDescent="0.25">
      <c r="B342" s="252"/>
      <c r="C342" s="8"/>
      <c r="D342" s="68"/>
      <c r="E342" s="28"/>
      <c r="F342" s="256"/>
      <c r="G342" s="28"/>
      <c r="H342" s="28"/>
      <c r="I342" s="85"/>
      <c r="J342" s="15"/>
      <c r="K342" s="163"/>
      <c r="L342" s="53"/>
      <c r="M342" s="53"/>
      <c r="N342" s="85"/>
    </row>
    <row r="343" spans="2:14" x14ac:dyDescent="0.25">
      <c r="B343" s="252"/>
      <c r="C343" s="8"/>
      <c r="D343" s="68"/>
      <c r="E343" s="28"/>
      <c r="F343" s="256"/>
      <c r="G343" s="28"/>
      <c r="H343" s="28"/>
      <c r="I343" s="85"/>
      <c r="J343" s="15"/>
      <c r="K343" s="163"/>
      <c r="L343" s="53"/>
      <c r="M343" s="53"/>
      <c r="N343" s="85"/>
    </row>
    <row r="344" spans="2:14" x14ac:dyDescent="0.25">
      <c r="B344" s="252"/>
      <c r="C344" s="8"/>
      <c r="D344" s="68"/>
      <c r="E344" s="28"/>
      <c r="F344" s="256"/>
      <c r="G344" s="28"/>
      <c r="H344" s="28"/>
      <c r="I344" s="85"/>
      <c r="J344" s="15"/>
      <c r="K344" s="163"/>
      <c r="L344" s="53"/>
      <c r="M344" s="53"/>
      <c r="N344" s="85"/>
    </row>
    <row r="345" spans="2:14" x14ac:dyDescent="0.25">
      <c r="B345" s="252"/>
      <c r="C345" s="8"/>
      <c r="D345" s="68"/>
      <c r="E345" s="28"/>
      <c r="F345" s="256"/>
      <c r="G345" s="28"/>
      <c r="H345" s="28"/>
      <c r="I345" s="85"/>
      <c r="J345" s="15"/>
      <c r="K345" s="163"/>
      <c r="L345" s="53"/>
      <c r="M345" s="53"/>
      <c r="N345" s="85"/>
    </row>
    <row r="346" spans="2:14" x14ac:dyDescent="0.25">
      <c r="B346" s="252"/>
      <c r="C346" s="8"/>
      <c r="D346" s="68"/>
      <c r="E346" s="28"/>
      <c r="F346" s="256"/>
      <c r="G346" s="28"/>
      <c r="H346" s="28"/>
      <c r="I346" s="85"/>
      <c r="J346" s="15"/>
      <c r="K346" s="163"/>
      <c r="L346" s="53"/>
      <c r="M346" s="53"/>
      <c r="N346" s="85"/>
    </row>
    <row r="347" spans="2:14" x14ac:dyDescent="0.25">
      <c r="B347" s="252"/>
      <c r="C347" s="8"/>
      <c r="D347" s="68"/>
      <c r="E347" s="28"/>
      <c r="F347" s="256"/>
      <c r="G347" s="28"/>
      <c r="H347" s="28"/>
      <c r="I347" s="85"/>
      <c r="J347" s="15"/>
      <c r="K347" s="163"/>
      <c r="L347" s="53"/>
      <c r="M347" s="53"/>
      <c r="N347" s="85"/>
    </row>
    <row r="348" spans="2:14" x14ac:dyDescent="0.25">
      <c r="B348" s="252"/>
      <c r="C348" s="8"/>
      <c r="D348" s="68"/>
      <c r="E348" s="28"/>
      <c r="F348" s="256"/>
      <c r="G348" s="28"/>
      <c r="H348" s="28"/>
      <c r="I348" s="85"/>
      <c r="J348" s="15"/>
      <c r="K348" s="163"/>
      <c r="L348" s="53"/>
      <c r="M348" s="53"/>
      <c r="N348" s="85"/>
    </row>
    <row r="349" spans="2:14" x14ac:dyDescent="0.25">
      <c r="B349" s="252"/>
      <c r="C349" s="8"/>
      <c r="D349" s="68"/>
      <c r="E349" s="28"/>
      <c r="F349" s="256"/>
      <c r="G349" s="28"/>
      <c r="H349" s="28"/>
      <c r="I349" s="85"/>
      <c r="J349" s="15"/>
      <c r="K349" s="163"/>
      <c r="L349" s="53"/>
      <c r="M349" s="53"/>
      <c r="N349" s="85"/>
    </row>
    <row r="350" spans="2:14" x14ac:dyDescent="0.25">
      <c r="B350" s="252"/>
      <c r="C350" s="8"/>
      <c r="D350" s="68"/>
      <c r="E350" s="28"/>
      <c r="F350" s="256"/>
      <c r="G350" s="28"/>
      <c r="H350" s="28"/>
      <c r="I350" s="85"/>
      <c r="J350" s="15"/>
      <c r="K350" s="163"/>
      <c r="L350" s="53"/>
      <c r="M350" s="53"/>
      <c r="N350" s="85"/>
    </row>
    <row r="351" spans="2:14" x14ac:dyDescent="0.25">
      <c r="B351" s="252"/>
      <c r="C351" s="8"/>
      <c r="D351" s="68"/>
      <c r="E351" s="28"/>
      <c r="F351" s="256"/>
      <c r="G351" s="28"/>
      <c r="H351" s="28"/>
      <c r="I351" s="85"/>
      <c r="J351" s="15"/>
      <c r="K351" s="163"/>
      <c r="L351" s="53"/>
      <c r="M351" s="53"/>
      <c r="N351" s="85"/>
    </row>
    <row r="352" spans="2:14" x14ac:dyDescent="0.25">
      <c r="B352" s="252"/>
      <c r="C352" s="8"/>
      <c r="D352" s="68"/>
      <c r="E352" s="28"/>
      <c r="F352" s="256"/>
      <c r="G352" s="28"/>
      <c r="H352" s="28"/>
      <c r="I352" s="85"/>
      <c r="J352" s="15"/>
      <c r="K352" s="163"/>
      <c r="L352" s="53"/>
      <c r="M352" s="53"/>
      <c r="N352" s="85"/>
    </row>
    <row r="353" spans="2:14" x14ac:dyDescent="0.25">
      <c r="B353" s="252"/>
      <c r="C353" s="8"/>
      <c r="D353" s="68"/>
      <c r="E353" s="28"/>
      <c r="F353" s="256"/>
      <c r="G353" s="28"/>
      <c r="H353" s="28"/>
      <c r="I353" s="85"/>
      <c r="J353" s="15"/>
      <c r="K353" s="163"/>
      <c r="L353" s="53"/>
      <c r="M353" s="53"/>
      <c r="N353" s="85"/>
    </row>
    <row r="354" spans="2:14" x14ac:dyDescent="0.25">
      <c r="B354" s="252"/>
      <c r="C354" s="8"/>
      <c r="D354" s="68"/>
      <c r="E354" s="28"/>
      <c r="F354" s="256"/>
      <c r="G354" s="28"/>
      <c r="H354" s="28"/>
      <c r="I354" s="85"/>
      <c r="J354" s="15"/>
      <c r="K354" s="163"/>
      <c r="L354" s="53"/>
      <c r="M354" s="53"/>
      <c r="N354" s="85"/>
    </row>
    <row r="355" spans="2:14" x14ac:dyDescent="0.25">
      <c r="B355" s="252"/>
      <c r="C355" s="8"/>
      <c r="D355" s="68"/>
      <c r="E355" s="28"/>
      <c r="F355" s="256"/>
      <c r="G355" s="28"/>
      <c r="H355" s="28"/>
      <c r="I355" s="85"/>
      <c r="J355" s="15"/>
      <c r="K355" s="163"/>
      <c r="L355" s="53"/>
      <c r="M355" s="53"/>
      <c r="N355" s="85"/>
    </row>
    <row r="356" spans="2:14" x14ac:dyDescent="0.25">
      <c r="B356" s="252"/>
      <c r="C356" s="8"/>
      <c r="D356" s="68"/>
      <c r="E356" s="28"/>
      <c r="F356" s="256"/>
      <c r="G356" s="28"/>
      <c r="H356" s="28"/>
      <c r="I356" s="85"/>
      <c r="J356" s="15"/>
      <c r="K356" s="163"/>
      <c r="L356" s="53"/>
      <c r="M356" s="53"/>
      <c r="N356" s="85"/>
    </row>
    <row r="357" spans="2:14" x14ac:dyDescent="0.25">
      <c r="B357" s="252"/>
      <c r="C357" s="8"/>
      <c r="D357" s="68"/>
      <c r="E357" s="28"/>
      <c r="F357" s="256"/>
      <c r="G357" s="28"/>
      <c r="H357" s="28"/>
      <c r="I357" s="85"/>
      <c r="J357" s="15"/>
      <c r="K357" s="163"/>
      <c r="L357" s="53"/>
      <c r="M357" s="53"/>
      <c r="N357" s="85"/>
    </row>
    <row r="358" spans="2:14" x14ac:dyDescent="0.25">
      <c r="B358" s="252"/>
      <c r="C358" s="8"/>
      <c r="D358" s="68"/>
      <c r="E358" s="28"/>
      <c r="F358" s="256"/>
      <c r="G358" s="28"/>
      <c r="H358" s="28"/>
      <c r="I358" s="85"/>
      <c r="J358" s="15"/>
      <c r="K358" s="163"/>
      <c r="L358" s="53"/>
      <c r="M358" s="53"/>
      <c r="N358" s="85"/>
    </row>
    <row r="359" spans="2:14" x14ac:dyDescent="0.25">
      <c r="B359" s="252"/>
      <c r="C359" s="8"/>
      <c r="D359" s="68"/>
      <c r="E359" s="28"/>
      <c r="F359" s="256"/>
      <c r="G359" s="28"/>
      <c r="H359" s="28"/>
      <c r="I359" s="85"/>
      <c r="J359" s="15"/>
      <c r="K359" s="163"/>
      <c r="L359" s="53"/>
      <c r="M359" s="53"/>
      <c r="N359" s="85"/>
    </row>
    <row r="360" spans="2:14" x14ac:dyDescent="0.25">
      <c r="B360" s="252"/>
      <c r="C360" s="8"/>
      <c r="D360" s="68"/>
      <c r="E360" s="28"/>
      <c r="F360" s="256"/>
      <c r="G360" s="28"/>
      <c r="H360" s="28"/>
      <c r="I360" s="85"/>
      <c r="J360" s="15"/>
      <c r="K360" s="163"/>
      <c r="L360" s="53"/>
      <c r="M360" s="53"/>
      <c r="N360" s="85"/>
    </row>
    <row r="361" spans="2:14" x14ac:dyDescent="0.25">
      <c r="B361" s="252"/>
      <c r="C361" s="8"/>
      <c r="D361" s="68"/>
      <c r="E361" s="28"/>
      <c r="F361" s="256"/>
      <c r="G361" s="28"/>
      <c r="H361" s="28"/>
      <c r="I361" s="85"/>
      <c r="J361" s="15"/>
      <c r="K361" s="163"/>
      <c r="L361" s="53"/>
      <c r="M361" s="53"/>
      <c r="N361" s="85"/>
    </row>
    <row r="362" spans="2:14" x14ac:dyDescent="0.25">
      <c r="B362" s="252"/>
      <c r="C362" s="8"/>
      <c r="D362" s="68"/>
      <c r="E362" s="28"/>
      <c r="F362" s="256"/>
      <c r="G362" s="28"/>
      <c r="H362" s="28"/>
      <c r="I362" s="85"/>
      <c r="J362" s="15"/>
      <c r="K362" s="163"/>
      <c r="L362" s="53"/>
      <c r="M362" s="53"/>
      <c r="N362" s="85"/>
    </row>
    <row r="363" spans="2:14" x14ac:dyDescent="0.25">
      <c r="B363" s="252"/>
      <c r="C363" s="8"/>
      <c r="D363" s="68"/>
      <c r="E363" s="28"/>
      <c r="F363" s="256"/>
      <c r="G363" s="28"/>
      <c r="H363" s="28"/>
      <c r="I363" s="85"/>
      <c r="J363" s="15"/>
      <c r="K363" s="163"/>
      <c r="L363" s="53"/>
      <c r="M363" s="53"/>
      <c r="N363" s="85"/>
    </row>
    <row r="364" spans="2:14" x14ac:dyDescent="0.25">
      <c r="B364" s="252"/>
      <c r="C364" s="8"/>
      <c r="D364" s="68"/>
      <c r="E364" s="28"/>
      <c r="F364" s="256"/>
      <c r="G364" s="28"/>
      <c r="H364" s="28"/>
      <c r="I364" s="85"/>
      <c r="J364" s="15"/>
      <c r="K364" s="163"/>
      <c r="L364" s="53"/>
      <c r="M364" s="53"/>
      <c r="N364" s="85"/>
    </row>
    <row r="365" spans="2:14" x14ac:dyDescent="0.25">
      <c r="B365" s="252"/>
      <c r="C365" s="8"/>
      <c r="D365" s="68"/>
      <c r="E365" s="28"/>
      <c r="F365" s="256"/>
      <c r="G365" s="28"/>
      <c r="H365" s="28"/>
      <c r="I365" s="85"/>
      <c r="J365" s="15"/>
      <c r="K365" s="163"/>
      <c r="L365" s="53"/>
      <c r="M365" s="53"/>
      <c r="N365" s="85"/>
    </row>
    <row r="366" spans="2:14" x14ac:dyDescent="0.25">
      <c r="B366" s="252"/>
      <c r="C366" s="8"/>
      <c r="D366" s="68"/>
      <c r="E366" s="28"/>
      <c r="F366" s="256"/>
      <c r="G366" s="28"/>
      <c r="H366" s="28"/>
      <c r="I366" s="85"/>
      <c r="J366" s="15"/>
      <c r="K366" s="163"/>
      <c r="L366" s="53"/>
      <c r="M366" s="53"/>
      <c r="N366" s="85"/>
    </row>
    <row r="367" spans="2:14" x14ac:dyDescent="0.25">
      <c r="B367" s="252"/>
      <c r="C367" s="8"/>
      <c r="D367" s="68"/>
      <c r="E367" s="28"/>
      <c r="F367" s="256"/>
      <c r="G367" s="28"/>
      <c r="H367" s="28"/>
      <c r="I367" s="85"/>
      <c r="J367" s="15"/>
      <c r="K367" s="163"/>
      <c r="L367" s="53"/>
      <c r="M367" s="53"/>
      <c r="N367" s="85"/>
    </row>
    <row r="368" spans="2:14" x14ac:dyDescent="0.25">
      <c r="B368" s="252"/>
      <c r="C368" s="8"/>
      <c r="D368" s="68"/>
      <c r="E368" s="28"/>
      <c r="F368" s="256"/>
      <c r="G368" s="28"/>
      <c r="H368" s="28"/>
      <c r="I368" s="85"/>
      <c r="J368" s="15"/>
      <c r="K368" s="163"/>
      <c r="L368" s="53"/>
      <c r="M368" s="53"/>
      <c r="N368" s="85"/>
    </row>
    <row r="369" spans="2:14" x14ac:dyDescent="0.25">
      <c r="B369" s="252"/>
      <c r="C369" s="8"/>
      <c r="D369" s="68"/>
      <c r="E369" s="28"/>
      <c r="F369" s="256"/>
      <c r="G369" s="28"/>
      <c r="H369" s="28"/>
      <c r="I369" s="85"/>
      <c r="J369" s="15"/>
      <c r="K369" s="163"/>
      <c r="L369" s="53"/>
      <c r="M369" s="53"/>
      <c r="N369" s="85"/>
    </row>
    <row r="370" spans="2:14" x14ac:dyDescent="0.25">
      <c r="B370" s="252"/>
      <c r="C370" s="8"/>
      <c r="D370" s="68"/>
      <c r="E370" s="28"/>
      <c r="F370" s="256"/>
      <c r="G370" s="28"/>
      <c r="H370" s="28"/>
      <c r="I370" s="85"/>
      <c r="J370" s="15"/>
      <c r="K370" s="163"/>
      <c r="L370" s="53"/>
      <c r="M370" s="53"/>
      <c r="N370" s="85"/>
    </row>
    <row r="371" spans="2:14" x14ac:dyDescent="0.25">
      <c r="B371" s="252"/>
      <c r="C371" s="8"/>
      <c r="D371" s="68"/>
      <c r="E371" s="28"/>
      <c r="F371" s="256"/>
      <c r="G371" s="28"/>
      <c r="H371" s="28"/>
      <c r="I371" s="85"/>
      <c r="J371" s="15"/>
      <c r="K371" s="163"/>
      <c r="L371" s="53"/>
      <c r="M371" s="53"/>
      <c r="N371" s="85"/>
    </row>
    <row r="372" spans="2:14" x14ac:dyDescent="0.25">
      <c r="B372" s="252"/>
      <c r="C372" s="8"/>
      <c r="D372" s="68"/>
      <c r="E372" s="28"/>
      <c r="F372" s="256"/>
      <c r="G372" s="28"/>
      <c r="H372" s="28"/>
      <c r="I372" s="85"/>
      <c r="J372" s="15"/>
      <c r="K372" s="163"/>
      <c r="L372" s="53"/>
      <c r="M372" s="53"/>
      <c r="N372" s="85"/>
    </row>
    <row r="373" spans="2:14" x14ac:dyDescent="0.25">
      <c r="B373" s="252"/>
      <c r="C373" s="8"/>
      <c r="D373" s="68"/>
      <c r="E373" s="28"/>
      <c r="F373" s="256"/>
      <c r="G373" s="28"/>
      <c r="H373" s="28"/>
      <c r="I373" s="85"/>
      <c r="J373" s="15"/>
      <c r="K373" s="163"/>
      <c r="L373" s="53"/>
      <c r="M373" s="53"/>
      <c r="N373" s="85"/>
    </row>
    <row r="374" spans="2:14" x14ac:dyDescent="0.25">
      <c r="B374" s="252"/>
      <c r="C374" s="8"/>
      <c r="D374" s="68"/>
      <c r="E374" s="28"/>
      <c r="F374" s="256"/>
      <c r="G374" s="28"/>
      <c r="H374" s="28"/>
      <c r="I374" s="85"/>
      <c r="J374" s="15"/>
      <c r="K374" s="163"/>
      <c r="L374" s="53"/>
      <c r="M374" s="53"/>
      <c r="N374" s="85"/>
    </row>
    <row r="375" spans="2:14" x14ac:dyDescent="0.25">
      <c r="B375" s="252"/>
      <c r="C375" s="8"/>
      <c r="D375" s="68"/>
      <c r="E375" s="28"/>
      <c r="F375" s="256"/>
      <c r="G375" s="28"/>
      <c r="H375" s="28"/>
      <c r="I375" s="85"/>
      <c r="J375" s="15"/>
      <c r="K375" s="163"/>
      <c r="L375" s="53"/>
      <c r="M375" s="53"/>
      <c r="N375" s="85"/>
    </row>
    <row r="376" spans="2:14" x14ac:dyDescent="0.25">
      <c r="B376" s="252"/>
      <c r="C376" s="8"/>
      <c r="D376" s="68"/>
      <c r="E376" s="28"/>
      <c r="F376" s="256"/>
      <c r="G376" s="28"/>
      <c r="H376" s="28"/>
      <c r="I376" s="85"/>
      <c r="J376" s="15"/>
      <c r="K376" s="163"/>
      <c r="L376" s="53"/>
      <c r="M376" s="53"/>
      <c r="N376" s="85"/>
    </row>
    <row r="377" spans="2:14" x14ac:dyDescent="0.25">
      <c r="B377" s="252"/>
      <c r="C377" s="8"/>
      <c r="D377" s="68"/>
      <c r="E377" s="28"/>
      <c r="F377" s="256"/>
      <c r="G377" s="28"/>
      <c r="H377" s="28"/>
      <c r="I377" s="85"/>
      <c r="J377" s="15"/>
      <c r="K377" s="163"/>
      <c r="L377" s="53"/>
      <c r="M377" s="53"/>
      <c r="N377" s="85"/>
    </row>
    <row r="378" spans="2:14" x14ac:dyDescent="0.25">
      <c r="B378" s="252"/>
      <c r="C378" s="8"/>
      <c r="D378" s="68"/>
      <c r="E378" s="28"/>
      <c r="F378" s="256"/>
      <c r="G378" s="28"/>
      <c r="H378" s="28"/>
      <c r="I378" s="85"/>
      <c r="J378" s="15"/>
      <c r="K378" s="163"/>
      <c r="L378" s="53"/>
      <c r="M378" s="53"/>
      <c r="N378" s="85"/>
    </row>
    <row r="379" spans="2:14" x14ac:dyDescent="0.25">
      <c r="B379" s="252"/>
      <c r="C379" s="8"/>
      <c r="D379" s="68"/>
      <c r="E379" s="28"/>
      <c r="F379" s="256"/>
      <c r="G379" s="28"/>
      <c r="H379" s="28"/>
      <c r="I379" s="85"/>
      <c r="J379" s="15"/>
      <c r="K379" s="163"/>
      <c r="L379" s="53"/>
      <c r="M379" s="53"/>
      <c r="N379" s="85"/>
    </row>
    <row r="380" spans="2:14" x14ac:dyDescent="0.25">
      <c r="B380" s="252"/>
      <c r="C380" s="8"/>
      <c r="D380" s="68"/>
      <c r="E380" s="28"/>
      <c r="F380" s="256"/>
      <c r="G380" s="28"/>
      <c r="H380" s="28"/>
      <c r="I380" s="85"/>
      <c r="J380" s="15"/>
      <c r="K380" s="163"/>
      <c r="L380" s="53"/>
      <c r="M380" s="53"/>
      <c r="N380" s="85"/>
    </row>
    <row r="381" spans="2:14" x14ac:dyDescent="0.25">
      <c r="B381" s="252"/>
      <c r="C381" s="8"/>
      <c r="D381" s="68"/>
      <c r="E381" s="28"/>
      <c r="F381" s="256"/>
      <c r="G381" s="28"/>
      <c r="H381" s="28"/>
      <c r="I381" s="85"/>
      <c r="J381" s="15"/>
      <c r="K381" s="163"/>
      <c r="L381" s="53"/>
      <c r="M381" s="53"/>
      <c r="N381" s="85"/>
    </row>
    <row r="382" spans="2:14" x14ac:dyDescent="0.25">
      <c r="B382" s="252"/>
      <c r="C382" s="8"/>
      <c r="D382" s="68"/>
      <c r="E382" s="28"/>
      <c r="F382" s="256"/>
      <c r="G382" s="28"/>
      <c r="H382" s="28"/>
      <c r="I382" s="85"/>
      <c r="J382" s="15"/>
      <c r="K382" s="163"/>
      <c r="L382" s="53"/>
      <c r="M382" s="53"/>
      <c r="N382" s="85"/>
    </row>
    <row r="383" spans="2:14" x14ac:dyDescent="0.25">
      <c r="B383" s="252"/>
      <c r="C383" s="8"/>
      <c r="D383" s="68"/>
      <c r="E383" s="28"/>
      <c r="F383" s="256"/>
      <c r="G383" s="28"/>
      <c r="H383" s="28"/>
      <c r="I383" s="85"/>
      <c r="J383" s="15"/>
      <c r="K383" s="163"/>
      <c r="L383" s="53"/>
      <c r="M383" s="53"/>
      <c r="N383" s="85"/>
    </row>
    <row r="384" spans="2:14" x14ac:dyDescent="0.25">
      <c r="B384" s="252"/>
      <c r="C384" s="8"/>
      <c r="D384" s="68"/>
      <c r="E384" s="28"/>
      <c r="F384" s="256"/>
      <c r="G384" s="28"/>
      <c r="H384" s="28"/>
      <c r="I384" s="85"/>
      <c r="J384" s="15"/>
      <c r="K384" s="163"/>
      <c r="L384" s="53"/>
      <c r="M384" s="53"/>
      <c r="N384" s="85"/>
    </row>
    <row r="385" spans="2:14" x14ac:dyDescent="0.25">
      <c r="B385" s="252"/>
      <c r="C385" s="8"/>
      <c r="D385" s="68"/>
      <c r="E385" s="28"/>
      <c r="F385" s="256"/>
      <c r="G385" s="28"/>
      <c r="H385" s="28"/>
      <c r="I385" s="85"/>
      <c r="J385" s="15"/>
      <c r="K385" s="163"/>
      <c r="L385" s="53"/>
      <c r="M385" s="53"/>
      <c r="N385" s="85"/>
    </row>
    <row r="386" spans="2:14" x14ac:dyDescent="0.25">
      <c r="B386" s="252"/>
      <c r="C386" s="8"/>
      <c r="D386" s="68"/>
      <c r="E386" s="28"/>
      <c r="F386" s="256"/>
      <c r="G386" s="28"/>
      <c r="H386" s="28"/>
      <c r="I386" s="85"/>
      <c r="J386" s="15"/>
      <c r="K386" s="163"/>
      <c r="L386" s="53"/>
      <c r="M386" s="53"/>
      <c r="N386" s="85"/>
    </row>
    <row r="387" spans="2:14" x14ac:dyDescent="0.25">
      <c r="B387" s="252"/>
      <c r="C387" s="8"/>
      <c r="D387" s="68"/>
      <c r="E387" s="28"/>
      <c r="F387" s="256"/>
      <c r="G387" s="28"/>
      <c r="H387" s="28"/>
      <c r="I387" s="85"/>
      <c r="J387" s="15"/>
      <c r="K387" s="163"/>
      <c r="L387" s="53"/>
      <c r="M387" s="53"/>
      <c r="N387" s="85"/>
    </row>
    <row r="388" spans="2:14" x14ac:dyDescent="0.25">
      <c r="B388" s="252"/>
      <c r="C388" s="8"/>
      <c r="D388" s="68"/>
      <c r="E388" s="28"/>
      <c r="F388" s="256"/>
      <c r="G388" s="28"/>
      <c r="H388" s="28"/>
      <c r="I388" s="85"/>
      <c r="J388" s="15"/>
      <c r="K388" s="163"/>
      <c r="L388" s="53"/>
      <c r="M388" s="53"/>
      <c r="N388" s="85"/>
    </row>
    <row r="389" spans="2:14" x14ac:dyDescent="0.25">
      <c r="B389" s="252"/>
      <c r="C389" s="8"/>
      <c r="D389" s="68"/>
      <c r="E389" s="28"/>
      <c r="F389" s="256"/>
      <c r="G389" s="28"/>
      <c r="H389" s="28"/>
      <c r="I389" s="85"/>
      <c r="J389" s="15"/>
      <c r="K389" s="163"/>
      <c r="L389" s="53"/>
      <c r="M389" s="53"/>
      <c r="N389" s="85"/>
    </row>
    <row r="390" spans="2:14" x14ac:dyDescent="0.25">
      <c r="B390" s="252"/>
      <c r="C390" s="8"/>
      <c r="D390" s="68"/>
      <c r="E390" s="28"/>
      <c r="F390" s="256"/>
      <c r="G390" s="28"/>
      <c r="H390" s="28"/>
      <c r="I390" s="85"/>
      <c r="J390" s="15"/>
      <c r="K390" s="163"/>
      <c r="L390" s="53"/>
      <c r="M390" s="53"/>
      <c r="N390" s="85"/>
    </row>
    <row r="391" spans="2:14" x14ac:dyDescent="0.25">
      <c r="B391" s="252"/>
      <c r="C391" s="8"/>
      <c r="D391" s="68"/>
      <c r="E391" s="28"/>
      <c r="F391" s="256"/>
      <c r="G391" s="28"/>
      <c r="H391" s="28"/>
      <c r="I391" s="85"/>
      <c r="J391" s="15"/>
      <c r="K391" s="163"/>
      <c r="L391" s="53"/>
      <c r="M391" s="53"/>
      <c r="N391" s="85"/>
    </row>
    <row r="392" spans="2:14" x14ac:dyDescent="0.25">
      <c r="B392" s="252"/>
      <c r="C392" s="8"/>
      <c r="D392" s="68"/>
      <c r="E392" s="28"/>
      <c r="F392" s="256"/>
      <c r="G392" s="28"/>
      <c r="H392" s="28"/>
      <c r="I392" s="85"/>
      <c r="J392" s="15"/>
      <c r="K392" s="163"/>
      <c r="L392" s="53"/>
      <c r="M392" s="53"/>
      <c r="N392" s="85"/>
    </row>
    <row r="393" spans="2:14" x14ac:dyDescent="0.25">
      <c r="B393" s="252"/>
      <c r="C393" s="8"/>
      <c r="D393" s="68"/>
      <c r="E393" s="28"/>
      <c r="F393" s="256"/>
      <c r="G393" s="28"/>
      <c r="H393" s="28"/>
      <c r="I393" s="85"/>
      <c r="J393" s="15"/>
      <c r="K393" s="163"/>
      <c r="L393" s="53"/>
      <c r="M393" s="53"/>
      <c r="N393" s="85"/>
    </row>
    <row r="394" spans="2:14" x14ac:dyDescent="0.25">
      <c r="B394" s="252"/>
      <c r="C394" s="8"/>
      <c r="D394" s="68"/>
      <c r="E394" s="28"/>
      <c r="F394" s="256"/>
      <c r="G394" s="28"/>
      <c r="H394" s="28"/>
      <c r="I394" s="85"/>
      <c r="J394" s="15"/>
      <c r="K394" s="163"/>
      <c r="L394" s="53"/>
      <c r="M394" s="53"/>
      <c r="N394" s="85"/>
    </row>
    <row r="395" spans="2:14" x14ac:dyDescent="0.25">
      <c r="B395" s="252"/>
      <c r="C395" s="8"/>
      <c r="D395" s="68"/>
      <c r="E395" s="28"/>
      <c r="F395" s="256"/>
      <c r="G395" s="28"/>
      <c r="H395" s="28"/>
      <c r="I395" s="85"/>
      <c r="J395" s="15"/>
      <c r="K395" s="163"/>
      <c r="L395" s="53"/>
      <c r="M395" s="53"/>
      <c r="N395" s="85"/>
    </row>
    <row r="396" spans="2:14" x14ac:dyDescent="0.25">
      <c r="B396" s="252"/>
      <c r="C396" s="8"/>
      <c r="D396" s="68"/>
      <c r="E396" s="28"/>
      <c r="F396" s="256"/>
      <c r="G396" s="28"/>
      <c r="H396" s="28"/>
      <c r="I396" s="85"/>
      <c r="J396" s="15"/>
      <c r="K396" s="163"/>
      <c r="L396" s="53"/>
      <c r="M396" s="53"/>
      <c r="N396" s="85"/>
    </row>
    <row r="397" spans="2:14" x14ac:dyDescent="0.25">
      <c r="B397" s="252"/>
      <c r="C397" s="8"/>
      <c r="D397" s="68"/>
      <c r="E397" s="28"/>
      <c r="F397" s="256"/>
      <c r="G397" s="28"/>
      <c r="H397" s="28"/>
      <c r="I397" s="85"/>
      <c r="J397" s="15"/>
      <c r="K397" s="163"/>
      <c r="L397" s="53"/>
      <c r="M397" s="53"/>
      <c r="N397" s="85"/>
    </row>
    <row r="398" spans="2:14" x14ac:dyDescent="0.25">
      <c r="B398" s="252"/>
      <c r="C398" s="8"/>
      <c r="D398" s="68"/>
      <c r="E398" s="28"/>
      <c r="F398" s="256"/>
      <c r="G398" s="28"/>
      <c r="H398" s="28"/>
      <c r="I398" s="85"/>
      <c r="J398" s="15"/>
      <c r="K398" s="163"/>
      <c r="L398" s="53"/>
      <c r="M398" s="53"/>
      <c r="N398" s="85"/>
    </row>
    <row r="399" spans="2:14" x14ac:dyDescent="0.25">
      <c r="B399" s="252"/>
      <c r="C399" s="8"/>
      <c r="D399" s="68"/>
      <c r="E399" s="28"/>
      <c r="F399" s="256"/>
      <c r="G399" s="28"/>
      <c r="H399" s="28"/>
      <c r="I399" s="85"/>
      <c r="J399" s="15"/>
      <c r="K399" s="163"/>
      <c r="L399" s="53"/>
      <c r="M399" s="53"/>
      <c r="N399" s="85"/>
    </row>
    <row r="400" spans="2:14" x14ac:dyDescent="0.25">
      <c r="B400" s="252"/>
      <c r="C400" s="8"/>
      <c r="D400" s="68"/>
      <c r="E400" s="28"/>
      <c r="F400" s="256"/>
      <c r="G400" s="28"/>
      <c r="H400" s="28"/>
      <c r="I400" s="85"/>
      <c r="J400" s="15"/>
      <c r="K400" s="163"/>
      <c r="L400" s="53"/>
      <c r="M400" s="53"/>
      <c r="N400" s="85"/>
    </row>
    <row r="401" spans="2:14" x14ac:dyDescent="0.25">
      <c r="B401" s="252"/>
      <c r="C401" s="8"/>
      <c r="D401" s="68"/>
      <c r="E401" s="28"/>
      <c r="F401" s="256"/>
      <c r="G401" s="28"/>
      <c r="H401" s="28"/>
      <c r="I401" s="85"/>
      <c r="J401" s="15"/>
      <c r="K401" s="163"/>
      <c r="L401" s="53"/>
      <c r="M401" s="53"/>
      <c r="N401" s="85"/>
    </row>
    <row r="402" spans="2:14" x14ac:dyDescent="0.25">
      <c r="B402" s="252"/>
      <c r="C402" s="8"/>
      <c r="D402" s="68"/>
      <c r="E402" s="28"/>
      <c r="F402" s="256"/>
      <c r="G402" s="28"/>
      <c r="H402" s="28"/>
      <c r="I402" s="85"/>
      <c r="J402" s="15"/>
      <c r="K402" s="163"/>
      <c r="L402" s="53"/>
      <c r="M402" s="53"/>
      <c r="N402" s="85"/>
    </row>
    <row r="403" spans="2:14" x14ac:dyDescent="0.25">
      <c r="B403" s="252"/>
      <c r="C403" s="8"/>
      <c r="D403" s="68"/>
      <c r="E403" s="28"/>
      <c r="F403" s="256"/>
      <c r="G403" s="28"/>
      <c r="H403" s="28"/>
      <c r="I403" s="85"/>
      <c r="J403" s="15"/>
      <c r="K403" s="163"/>
      <c r="L403" s="53"/>
      <c r="M403" s="53"/>
      <c r="N403" s="85"/>
    </row>
    <row r="404" spans="2:14" x14ac:dyDescent="0.25">
      <c r="B404" s="252"/>
      <c r="C404" s="8"/>
      <c r="D404" s="68"/>
      <c r="E404" s="28"/>
      <c r="F404" s="256"/>
      <c r="G404" s="28"/>
      <c r="H404" s="28"/>
      <c r="I404" s="85"/>
      <c r="J404" s="15"/>
      <c r="K404" s="163"/>
      <c r="L404" s="53"/>
      <c r="M404" s="53"/>
      <c r="N404" s="85"/>
    </row>
    <row r="405" spans="2:14" x14ac:dyDescent="0.25">
      <c r="B405" s="252"/>
      <c r="C405" s="8"/>
      <c r="D405" s="68"/>
      <c r="E405" s="28"/>
      <c r="F405" s="256"/>
      <c r="G405" s="28"/>
      <c r="H405" s="28"/>
      <c r="I405" s="85"/>
      <c r="J405" s="15"/>
      <c r="K405" s="163"/>
      <c r="L405" s="53"/>
      <c r="M405" s="53"/>
      <c r="N405" s="85"/>
    </row>
    <row r="406" spans="2:14" x14ac:dyDescent="0.25">
      <c r="B406" s="252"/>
      <c r="C406" s="8"/>
      <c r="D406" s="68"/>
      <c r="E406" s="28"/>
      <c r="F406" s="256"/>
      <c r="G406" s="28"/>
      <c r="H406" s="28"/>
      <c r="I406" s="85"/>
      <c r="J406" s="15"/>
      <c r="K406" s="163"/>
      <c r="L406" s="53"/>
      <c r="M406" s="53"/>
      <c r="N406" s="85"/>
    </row>
    <row r="407" spans="2:14" x14ac:dyDescent="0.25">
      <c r="B407" s="252"/>
      <c r="C407" s="8"/>
      <c r="D407" s="68"/>
      <c r="E407" s="28"/>
      <c r="F407" s="256"/>
      <c r="G407" s="28"/>
      <c r="H407" s="28"/>
      <c r="I407" s="85"/>
      <c r="J407" s="15"/>
      <c r="K407" s="163"/>
      <c r="L407" s="53"/>
      <c r="M407" s="53"/>
      <c r="N407" s="85"/>
    </row>
    <row r="408" spans="2:14" x14ac:dyDescent="0.25">
      <c r="B408" s="252"/>
      <c r="C408" s="8"/>
      <c r="D408" s="68"/>
      <c r="E408" s="28"/>
      <c r="F408" s="256"/>
      <c r="G408" s="28"/>
      <c r="H408" s="28"/>
      <c r="I408" s="85"/>
      <c r="J408" s="15"/>
      <c r="K408" s="163"/>
      <c r="L408" s="53"/>
      <c r="M408" s="53"/>
      <c r="N408" s="85"/>
    </row>
    <row r="409" spans="2:14" x14ac:dyDescent="0.25">
      <c r="B409" s="252"/>
      <c r="C409" s="8"/>
      <c r="D409" s="68"/>
      <c r="E409" s="28"/>
      <c r="F409" s="256"/>
      <c r="G409" s="28"/>
      <c r="H409" s="28"/>
      <c r="I409" s="85"/>
      <c r="J409" s="15"/>
      <c r="K409" s="163"/>
      <c r="L409" s="53"/>
      <c r="M409" s="53"/>
      <c r="N409" s="85"/>
    </row>
    <row r="410" spans="2:14" x14ac:dyDescent="0.25">
      <c r="B410" s="252"/>
      <c r="C410" s="8"/>
      <c r="D410" s="68"/>
      <c r="E410" s="28"/>
      <c r="F410" s="256"/>
      <c r="G410" s="28"/>
      <c r="H410" s="28"/>
      <c r="I410" s="85"/>
      <c r="J410" s="15"/>
      <c r="K410" s="163"/>
      <c r="L410" s="53"/>
      <c r="M410" s="53"/>
      <c r="N410" s="85"/>
    </row>
    <row r="411" spans="2:14" x14ac:dyDescent="0.25">
      <c r="B411" s="252"/>
      <c r="C411" s="8"/>
      <c r="D411" s="68"/>
      <c r="E411" s="28"/>
      <c r="F411" s="256"/>
      <c r="G411" s="28"/>
      <c r="H411" s="28"/>
      <c r="I411" s="85"/>
      <c r="J411" s="15"/>
      <c r="K411" s="163"/>
      <c r="L411" s="53"/>
      <c r="M411" s="53"/>
      <c r="N411" s="85"/>
    </row>
    <row r="412" spans="2:14" x14ac:dyDescent="0.25">
      <c r="B412" s="252"/>
      <c r="C412" s="8"/>
      <c r="D412" s="68"/>
      <c r="E412" s="28"/>
      <c r="F412" s="256"/>
      <c r="G412" s="28"/>
      <c r="H412" s="28"/>
      <c r="I412" s="85"/>
      <c r="J412" s="15"/>
      <c r="K412" s="163"/>
      <c r="L412" s="53"/>
      <c r="M412" s="53"/>
      <c r="N412" s="85"/>
    </row>
    <row r="413" spans="2:14" x14ac:dyDescent="0.25">
      <c r="B413" s="252"/>
      <c r="C413" s="8"/>
      <c r="D413" s="68"/>
      <c r="E413" s="28"/>
      <c r="F413" s="256"/>
      <c r="G413" s="28"/>
      <c r="H413" s="28"/>
      <c r="I413" s="85"/>
      <c r="J413" s="15"/>
      <c r="K413" s="163"/>
      <c r="L413" s="53"/>
      <c r="M413" s="53"/>
      <c r="N413" s="85"/>
    </row>
    <row r="414" spans="2:14" x14ac:dyDescent="0.25">
      <c r="B414" s="252"/>
      <c r="C414" s="8"/>
      <c r="D414" s="68"/>
      <c r="E414" s="28"/>
      <c r="F414" s="256"/>
      <c r="G414" s="28"/>
      <c r="H414" s="28"/>
      <c r="I414" s="85"/>
      <c r="J414" s="15"/>
      <c r="K414" s="163"/>
      <c r="L414" s="53"/>
      <c r="M414" s="53"/>
      <c r="N414" s="85"/>
    </row>
    <row r="415" spans="2:14" x14ac:dyDescent="0.25">
      <c r="B415" s="252"/>
      <c r="C415" s="8"/>
      <c r="D415" s="68"/>
      <c r="E415" s="28"/>
      <c r="F415" s="256"/>
      <c r="G415" s="28"/>
      <c r="H415" s="28"/>
      <c r="I415" s="85"/>
      <c r="J415" s="15"/>
      <c r="K415" s="163"/>
      <c r="L415" s="53"/>
      <c r="M415" s="53"/>
      <c r="N415" s="85"/>
    </row>
    <row r="416" spans="2:14" x14ac:dyDescent="0.25">
      <c r="B416" s="252"/>
      <c r="C416" s="8"/>
      <c r="D416" s="68"/>
      <c r="E416" s="28"/>
      <c r="F416" s="256"/>
      <c r="G416" s="28"/>
      <c r="H416" s="28"/>
      <c r="I416" s="85"/>
      <c r="J416" s="15"/>
      <c r="K416" s="163"/>
      <c r="L416" s="53"/>
      <c r="M416" s="53"/>
      <c r="N416" s="85"/>
    </row>
    <row r="417" spans="2:14" x14ac:dyDescent="0.25">
      <c r="B417" s="252"/>
      <c r="C417" s="8"/>
      <c r="D417" s="68"/>
      <c r="E417" s="28"/>
      <c r="F417" s="256"/>
      <c r="G417" s="28"/>
      <c r="H417" s="28"/>
      <c r="I417" s="85"/>
      <c r="J417" s="15"/>
      <c r="K417" s="163"/>
      <c r="L417" s="53"/>
      <c r="M417" s="53"/>
      <c r="N417" s="85"/>
    </row>
    <row r="418" spans="2:14" x14ac:dyDescent="0.25">
      <c r="B418" s="252"/>
      <c r="C418" s="8"/>
      <c r="D418" s="68"/>
      <c r="E418" s="28"/>
      <c r="F418" s="256"/>
      <c r="G418" s="28"/>
      <c r="H418" s="28"/>
      <c r="I418" s="85"/>
      <c r="J418" s="15"/>
      <c r="K418" s="163"/>
      <c r="L418" s="53"/>
      <c r="M418" s="53"/>
      <c r="N418" s="85"/>
    </row>
    <row r="419" spans="2:14" x14ac:dyDescent="0.25">
      <c r="B419" s="252"/>
      <c r="C419" s="8"/>
      <c r="D419" s="68"/>
      <c r="E419" s="28"/>
      <c r="F419" s="256"/>
      <c r="G419" s="28"/>
      <c r="H419" s="28"/>
      <c r="I419" s="85"/>
      <c r="J419" s="15"/>
      <c r="K419" s="163"/>
      <c r="L419" s="53"/>
      <c r="M419" s="53"/>
      <c r="N419" s="85"/>
    </row>
    <row r="420" spans="2:14" x14ac:dyDescent="0.25">
      <c r="B420" s="252"/>
      <c r="C420" s="8"/>
      <c r="D420" s="68"/>
      <c r="E420" s="28"/>
      <c r="F420" s="256"/>
      <c r="G420" s="28"/>
      <c r="H420" s="28"/>
      <c r="I420" s="85"/>
      <c r="J420" s="15"/>
      <c r="K420" s="163"/>
      <c r="L420" s="53"/>
      <c r="M420" s="53"/>
      <c r="N420" s="85"/>
    </row>
    <row r="421" spans="2:14" x14ac:dyDescent="0.25">
      <c r="B421" s="252"/>
      <c r="C421" s="8"/>
      <c r="D421" s="68"/>
      <c r="E421" s="28"/>
      <c r="F421" s="256"/>
      <c r="G421" s="28"/>
      <c r="H421" s="28"/>
      <c r="I421" s="85"/>
      <c r="J421" s="15"/>
      <c r="K421" s="163"/>
      <c r="L421" s="53"/>
      <c r="M421" s="53"/>
      <c r="N421" s="85"/>
    </row>
    <row r="422" spans="2:14" x14ac:dyDescent="0.25">
      <c r="B422" s="252"/>
      <c r="C422" s="8"/>
      <c r="D422" s="68"/>
      <c r="E422" s="28"/>
      <c r="F422" s="256"/>
      <c r="G422" s="28"/>
      <c r="H422" s="28"/>
      <c r="I422" s="85"/>
      <c r="J422" s="15"/>
      <c r="K422" s="163"/>
      <c r="L422" s="53"/>
      <c r="M422" s="53"/>
      <c r="N422" s="85"/>
    </row>
    <row r="423" spans="2:14" x14ac:dyDescent="0.25">
      <c r="B423" s="252"/>
      <c r="C423" s="8"/>
      <c r="D423" s="68"/>
      <c r="E423" s="28"/>
      <c r="F423" s="256"/>
      <c r="G423" s="28"/>
      <c r="H423" s="28"/>
      <c r="I423" s="85"/>
      <c r="J423" s="15"/>
      <c r="K423" s="163"/>
      <c r="L423" s="53"/>
      <c r="M423" s="53"/>
      <c r="N423" s="85"/>
    </row>
    <row r="424" spans="2:14" x14ac:dyDescent="0.25">
      <c r="B424" s="252"/>
      <c r="C424" s="8"/>
      <c r="D424" s="68"/>
      <c r="E424" s="28"/>
      <c r="F424" s="256"/>
      <c r="G424" s="28"/>
      <c r="H424" s="28"/>
      <c r="I424" s="85"/>
      <c r="J424" s="15"/>
      <c r="K424" s="163"/>
      <c r="L424" s="53"/>
      <c r="M424" s="53"/>
      <c r="N424" s="85"/>
    </row>
    <row r="425" spans="2:14" x14ac:dyDescent="0.25">
      <c r="B425" s="252"/>
      <c r="C425" s="8"/>
      <c r="D425" s="68"/>
      <c r="E425" s="28"/>
      <c r="F425" s="256"/>
      <c r="G425" s="28"/>
      <c r="H425" s="28"/>
      <c r="I425" s="85"/>
      <c r="J425" s="15"/>
      <c r="K425" s="163"/>
      <c r="L425" s="53"/>
      <c r="M425" s="53"/>
      <c r="N425" s="85"/>
    </row>
    <row r="426" spans="2:14" x14ac:dyDescent="0.25">
      <c r="B426" s="252"/>
      <c r="C426" s="8"/>
      <c r="D426" s="68"/>
      <c r="E426" s="28"/>
      <c r="F426" s="256"/>
      <c r="G426" s="28"/>
      <c r="H426" s="28"/>
      <c r="I426" s="85"/>
      <c r="J426" s="15"/>
      <c r="K426" s="163"/>
      <c r="L426" s="53"/>
      <c r="M426" s="53"/>
      <c r="N426" s="85"/>
    </row>
    <row r="427" spans="2:14" x14ac:dyDescent="0.25">
      <c r="B427" s="252"/>
      <c r="C427" s="8"/>
      <c r="D427" s="68"/>
      <c r="E427" s="28"/>
      <c r="F427" s="256"/>
      <c r="G427" s="28"/>
      <c r="H427" s="28"/>
      <c r="I427" s="85"/>
      <c r="J427" s="15"/>
      <c r="K427" s="163"/>
      <c r="L427" s="53"/>
      <c r="M427" s="53"/>
      <c r="N427" s="85"/>
    </row>
    <row r="428" spans="2:14" x14ac:dyDescent="0.25">
      <c r="B428" s="252"/>
      <c r="C428" s="8"/>
      <c r="D428" s="68"/>
      <c r="E428" s="28"/>
      <c r="F428" s="256"/>
      <c r="G428" s="28"/>
      <c r="H428" s="28"/>
      <c r="I428" s="85"/>
      <c r="J428" s="15"/>
      <c r="K428" s="163"/>
      <c r="L428" s="53"/>
      <c r="M428" s="53"/>
      <c r="N428" s="85"/>
    </row>
    <row r="429" spans="2:14" x14ac:dyDescent="0.25">
      <c r="B429" s="252"/>
      <c r="C429" s="8"/>
      <c r="D429" s="68"/>
      <c r="E429" s="28"/>
      <c r="F429" s="256"/>
      <c r="G429" s="28"/>
      <c r="H429" s="28"/>
      <c r="I429" s="85"/>
      <c r="J429" s="15"/>
      <c r="K429" s="163"/>
      <c r="L429" s="53"/>
      <c r="M429" s="53"/>
      <c r="N429" s="85"/>
    </row>
    <row r="430" spans="2:14" x14ac:dyDescent="0.25">
      <c r="B430" s="252"/>
      <c r="C430" s="8"/>
      <c r="D430" s="68"/>
      <c r="E430" s="28"/>
      <c r="F430" s="256"/>
      <c r="G430" s="28"/>
      <c r="H430" s="28"/>
      <c r="I430" s="85"/>
      <c r="J430" s="15"/>
      <c r="K430" s="163"/>
      <c r="L430" s="53"/>
      <c r="M430" s="53"/>
      <c r="N430" s="85"/>
    </row>
    <row r="431" spans="2:14" x14ac:dyDescent="0.25">
      <c r="B431" s="252"/>
      <c r="C431" s="8"/>
      <c r="D431" s="68"/>
      <c r="E431" s="28"/>
      <c r="F431" s="256"/>
      <c r="G431" s="28"/>
      <c r="H431" s="28"/>
      <c r="I431" s="85"/>
      <c r="J431" s="15"/>
      <c r="K431" s="163"/>
      <c r="L431" s="53"/>
      <c r="M431" s="53"/>
      <c r="N431" s="85"/>
    </row>
    <row r="432" spans="2:14" x14ac:dyDescent="0.25">
      <c r="B432" s="252"/>
      <c r="C432" s="8"/>
      <c r="D432" s="68"/>
      <c r="E432" s="28"/>
      <c r="F432" s="256"/>
      <c r="G432" s="28"/>
      <c r="H432" s="28"/>
      <c r="I432" s="85"/>
      <c r="J432" s="15"/>
      <c r="K432" s="163"/>
      <c r="L432" s="53"/>
      <c r="M432" s="53"/>
      <c r="N432" s="85"/>
    </row>
    <row r="433" spans="2:14" x14ac:dyDescent="0.25">
      <c r="B433" s="252"/>
      <c r="C433" s="8"/>
      <c r="D433" s="68"/>
      <c r="E433" s="28"/>
      <c r="F433" s="256"/>
      <c r="G433" s="28"/>
      <c r="H433" s="28"/>
      <c r="I433" s="85"/>
      <c r="J433" s="15"/>
      <c r="K433" s="163"/>
      <c r="L433" s="53"/>
      <c r="M433" s="53"/>
      <c r="N433" s="85"/>
    </row>
    <row r="434" spans="2:14" x14ac:dyDescent="0.25">
      <c r="B434" s="252"/>
      <c r="C434" s="8"/>
      <c r="D434" s="68"/>
      <c r="E434" s="28"/>
      <c r="F434" s="256"/>
      <c r="G434" s="28"/>
      <c r="H434" s="28"/>
      <c r="I434" s="85"/>
      <c r="J434" s="15"/>
      <c r="K434" s="163"/>
      <c r="L434" s="53"/>
      <c r="M434" s="53"/>
      <c r="N434" s="85"/>
    </row>
    <row r="435" spans="2:14" x14ac:dyDescent="0.25">
      <c r="B435" s="252"/>
      <c r="C435" s="8"/>
      <c r="D435" s="68"/>
      <c r="E435" s="28"/>
      <c r="F435" s="256"/>
      <c r="G435" s="28"/>
      <c r="H435" s="28"/>
      <c r="I435" s="85"/>
      <c r="J435" s="15"/>
      <c r="K435" s="163"/>
      <c r="L435" s="53"/>
      <c r="M435" s="53"/>
      <c r="N435" s="85"/>
    </row>
    <row r="436" spans="2:14" x14ac:dyDescent="0.25">
      <c r="B436" s="252"/>
      <c r="C436" s="8"/>
      <c r="D436" s="68"/>
      <c r="E436" s="28"/>
      <c r="F436" s="256"/>
      <c r="G436" s="28"/>
      <c r="H436" s="28"/>
      <c r="I436" s="85"/>
      <c r="J436" s="15"/>
      <c r="K436" s="163"/>
      <c r="L436" s="53"/>
      <c r="M436" s="53"/>
      <c r="N436" s="85"/>
    </row>
    <row r="437" spans="2:14" x14ac:dyDescent="0.25">
      <c r="B437" s="252"/>
      <c r="C437" s="8"/>
      <c r="D437" s="68"/>
      <c r="E437" s="28"/>
      <c r="F437" s="256"/>
      <c r="G437" s="28"/>
      <c r="H437" s="28"/>
      <c r="I437" s="85"/>
      <c r="J437" s="15"/>
      <c r="K437" s="163"/>
      <c r="L437" s="53"/>
      <c r="M437" s="53"/>
      <c r="N437" s="85"/>
    </row>
    <row r="438" spans="2:14" x14ac:dyDescent="0.25">
      <c r="B438" s="252"/>
      <c r="C438" s="8"/>
      <c r="D438" s="68"/>
      <c r="E438" s="28"/>
      <c r="F438" s="256"/>
      <c r="G438" s="28"/>
      <c r="H438" s="28"/>
      <c r="I438" s="85"/>
      <c r="J438" s="15"/>
      <c r="K438" s="163"/>
      <c r="L438" s="53"/>
      <c r="M438" s="53"/>
      <c r="N438" s="85"/>
    </row>
    <row r="439" spans="2:14" x14ac:dyDescent="0.25">
      <c r="B439" s="252"/>
      <c r="C439" s="8"/>
      <c r="D439" s="68"/>
      <c r="E439" s="28"/>
      <c r="F439" s="256"/>
      <c r="G439" s="28"/>
      <c r="H439" s="28"/>
      <c r="I439" s="85"/>
      <c r="J439" s="15"/>
      <c r="K439" s="163"/>
      <c r="L439" s="53"/>
      <c r="M439" s="53"/>
      <c r="N439" s="85"/>
    </row>
    <row r="440" spans="2:14" x14ac:dyDescent="0.25">
      <c r="B440" s="252"/>
      <c r="C440" s="8"/>
      <c r="D440" s="68"/>
      <c r="E440" s="28"/>
      <c r="F440" s="256"/>
      <c r="G440" s="28"/>
      <c r="H440" s="28"/>
      <c r="I440" s="85"/>
      <c r="J440" s="15"/>
      <c r="K440" s="163"/>
      <c r="L440" s="53"/>
      <c r="M440" s="53"/>
      <c r="N440" s="85"/>
    </row>
    <row r="441" spans="2:14" x14ac:dyDescent="0.25">
      <c r="B441" s="252"/>
      <c r="C441" s="8"/>
      <c r="D441" s="68"/>
      <c r="E441" s="28"/>
      <c r="F441" s="256"/>
      <c r="G441" s="28"/>
      <c r="H441" s="28"/>
      <c r="I441" s="85"/>
      <c r="J441" s="15"/>
      <c r="K441" s="163"/>
      <c r="L441" s="53"/>
      <c r="M441" s="53"/>
      <c r="N441" s="85"/>
    </row>
    <row r="442" spans="2:14" x14ac:dyDescent="0.25">
      <c r="B442" s="252"/>
      <c r="C442" s="8"/>
      <c r="D442" s="68"/>
      <c r="E442" s="28"/>
      <c r="F442" s="256"/>
      <c r="G442" s="28"/>
      <c r="H442" s="28"/>
      <c r="I442" s="85"/>
      <c r="J442" s="15"/>
      <c r="K442" s="163"/>
      <c r="L442" s="53"/>
      <c r="M442" s="53"/>
      <c r="N442" s="85"/>
    </row>
    <row r="443" spans="2:14" x14ac:dyDescent="0.25">
      <c r="B443" s="252"/>
      <c r="C443" s="8"/>
      <c r="D443" s="68"/>
      <c r="E443" s="28"/>
      <c r="F443" s="256"/>
      <c r="G443" s="28"/>
      <c r="H443" s="28"/>
      <c r="I443" s="85"/>
      <c r="J443" s="15"/>
      <c r="K443" s="163"/>
      <c r="L443" s="53"/>
      <c r="M443" s="53"/>
      <c r="N443" s="85"/>
    </row>
    <row r="444" spans="2:14" x14ac:dyDescent="0.25">
      <c r="B444" s="252"/>
      <c r="C444" s="8"/>
      <c r="D444" s="68"/>
      <c r="E444" s="28"/>
      <c r="F444" s="256"/>
      <c r="G444" s="28"/>
      <c r="H444" s="28"/>
      <c r="I444" s="85"/>
      <c r="J444" s="15"/>
      <c r="K444" s="163"/>
      <c r="L444" s="53"/>
      <c r="M444" s="53"/>
      <c r="N444" s="85"/>
    </row>
    <row r="445" spans="2:14" x14ac:dyDescent="0.25">
      <c r="B445" s="252"/>
      <c r="C445" s="8"/>
      <c r="D445" s="68"/>
      <c r="E445" s="28"/>
      <c r="F445" s="256"/>
      <c r="G445" s="28"/>
      <c r="H445" s="28"/>
      <c r="I445" s="85"/>
      <c r="J445" s="15"/>
      <c r="K445" s="163"/>
      <c r="L445" s="53"/>
      <c r="M445" s="53"/>
      <c r="N445" s="85"/>
    </row>
    <row r="446" spans="2:14" x14ac:dyDescent="0.25">
      <c r="B446" s="252"/>
      <c r="C446" s="8"/>
      <c r="D446" s="68"/>
      <c r="E446" s="28"/>
      <c r="F446" s="256"/>
      <c r="G446" s="28"/>
      <c r="H446" s="28"/>
      <c r="I446" s="85"/>
      <c r="J446" s="15"/>
      <c r="K446" s="163"/>
      <c r="L446" s="53"/>
      <c r="M446" s="53"/>
      <c r="N446" s="85"/>
    </row>
    <row r="447" spans="2:14" x14ac:dyDescent="0.25">
      <c r="B447" s="252"/>
      <c r="C447" s="8"/>
      <c r="D447" s="68"/>
      <c r="E447" s="28"/>
      <c r="F447" s="256"/>
      <c r="G447" s="28"/>
      <c r="H447" s="28"/>
      <c r="I447" s="85"/>
      <c r="J447" s="15"/>
      <c r="K447" s="163"/>
      <c r="L447" s="53"/>
      <c r="M447" s="53"/>
      <c r="N447" s="85"/>
    </row>
    <row r="448" spans="2:14" x14ac:dyDescent="0.25">
      <c r="B448" s="252"/>
      <c r="C448" s="8"/>
      <c r="D448" s="68"/>
      <c r="E448" s="28"/>
      <c r="F448" s="256"/>
      <c r="G448" s="28"/>
      <c r="H448" s="28"/>
      <c r="I448" s="85"/>
      <c r="J448" s="15"/>
      <c r="K448" s="163"/>
      <c r="L448" s="53"/>
      <c r="M448" s="53"/>
      <c r="N448" s="85"/>
    </row>
    <row r="449" spans="2:14" x14ac:dyDescent="0.25">
      <c r="B449" s="252"/>
      <c r="C449" s="8"/>
      <c r="D449" s="68"/>
      <c r="E449" s="28"/>
      <c r="F449" s="256"/>
      <c r="G449" s="28"/>
      <c r="H449" s="28"/>
      <c r="I449" s="85"/>
      <c r="J449" s="15"/>
      <c r="K449" s="163"/>
      <c r="L449" s="53"/>
      <c r="M449" s="53"/>
      <c r="N449" s="85"/>
    </row>
    <row r="450" spans="2:14" x14ac:dyDescent="0.25">
      <c r="B450" s="252"/>
      <c r="C450" s="8"/>
      <c r="D450" s="68"/>
      <c r="E450" s="28"/>
      <c r="F450" s="256"/>
      <c r="G450" s="28"/>
      <c r="H450" s="28"/>
      <c r="I450" s="85"/>
      <c r="J450" s="15"/>
      <c r="K450" s="163"/>
      <c r="L450" s="53"/>
      <c r="M450" s="53"/>
      <c r="N450" s="85"/>
    </row>
    <row r="451" spans="2:14" x14ac:dyDescent="0.25">
      <c r="B451" s="252"/>
      <c r="C451" s="8"/>
      <c r="D451" s="68"/>
      <c r="E451" s="28"/>
      <c r="F451" s="256"/>
      <c r="G451" s="28"/>
      <c r="H451" s="28"/>
      <c r="I451" s="85"/>
      <c r="J451" s="15"/>
      <c r="K451" s="163"/>
      <c r="L451" s="53"/>
      <c r="M451" s="53"/>
      <c r="N451" s="85"/>
    </row>
    <row r="452" spans="2:14" x14ac:dyDescent="0.25">
      <c r="B452" s="252"/>
      <c r="C452" s="8"/>
      <c r="D452" s="68"/>
      <c r="E452" s="28"/>
      <c r="F452" s="256"/>
      <c r="G452" s="28"/>
      <c r="H452" s="28"/>
      <c r="I452" s="85"/>
      <c r="J452" s="15"/>
      <c r="K452" s="163"/>
      <c r="L452" s="53"/>
      <c r="M452" s="53"/>
      <c r="N452" s="85"/>
    </row>
    <row r="453" spans="2:14" x14ac:dyDescent="0.25">
      <c r="B453" s="252"/>
      <c r="C453" s="8"/>
      <c r="D453" s="68"/>
      <c r="E453" s="28"/>
      <c r="F453" s="256"/>
      <c r="G453" s="28"/>
      <c r="H453" s="28"/>
      <c r="I453" s="85"/>
      <c r="J453" s="15"/>
      <c r="K453" s="163"/>
      <c r="L453" s="53"/>
      <c r="M453" s="53"/>
      <c r="N453" s="85"/>
    </row>
    <row r="454" spans="2:14" x14ac:dyDescent="0.25">
      <c r="B454" s="252"/>
      <c r="C454" s="8"/>
      <c r="D454" s="68"/>
      <c r="E454" s="28"/>
      <c r="F454" s="256"/>
      <c r="G454" s="28"/>
      <c r="H454" s="28"/>
      <c r="I454" s="85"/>
      <c r="J454" s="15"/>
      <c r="K454" s="163"/>
      <c r="L454" s="53"/>
      <c r="M454" s="53"/>
      <c r="N454" s="85"/>
    </row>
    <row r="455" spans="2:14" x14ac:dyDescent="0.25">
      <c r="B455" s="252"/>
      <c r="C455" s="8"/>
      <c r="D455" s="68"/>
      <c r="E455" s="28"/>
      <c r="F455" s="256"/>
      <c r="G455" s="28"/>
      <c r="H455" s="28"/>
      <c r="I455" s="85"/>
      <c r="J455" s="15"/>
      <c r="K455" s="163"/>
      <c r="L455" s="53"/>
      <c r="M455" s="53"/>
      <c r="N455" s="85"/>
    </row>
    <row r="456" spans="2:14" x14ac:dyDescent="0.25">
      <c r="B456" s="252"/>
      <c r="C456" s="8"/>
      <c r="D456" s="68"/>
      <c r="E456" s="28"/>
      <c r="F456" s="256"/>
      <c r="G456" s="28"/>
      <c r="H456" s="28"/>
      <c r="I456" s="85"/>
      <c r="J456" s="15"/>
      <c r="K456" s="163"/>
      <c r="L456" s="53"/>
      <c r="M456" s="53"/>
      <c r="N456" s="85"/>
    </row>
    <row r="457" spans="2:14" x14ac:dyDescent="0.25">
      <c r="B457" s="252"/>
      <c r="C457" s="8"/>
      <c r="D457" s="68"/>
      <c r="E457" s="28"/>
      <c r="F457" s="256"/>
      <c r="G457" s="28"/>
      <c r="H457" s="28"/>
      <c r="I457" s="85"/>
      <c r="J457" s="15"/>
      <c r="K457" s="163"/>
      <c r="L457" s="53"/>
      <c r="M457" s="53"/>
      <c r="N457" s="85"/>
    </row>
    <row r="458" spans="2:14" x14ac:dyDescent="0.25">
      <c r="B458" s="252"/>
      <c r="C458" s="8"/>
      <c r="D458" s="68"/>
      <c r="E458" s="28"/>
      <c r="F458" s="256"/>
      <c r="G458" s="28"/>
      <c r="H458" s="28"/>
      <c r="I458" s="85"/>
      <c r="J458" s="15"/>
      <c r="K458" s="163"/>
      <c r="L458" s="53"/>
      <c r="M458" s="53"/>
      <c r="N458" s="85"/>
    </row>
    <row r="459" spans="2:14" x14ac:dyDescent="0.25">
      <c r="B459" s="252"/>
      <c r="C459" s="8"/>
      <c r="D459" s="68"/>
      <c r="E459" s="28"/>
      <c r="F459" s="256"/>
      <c r="G459" s="28"/>
      <c r="H459" s="28"/>
      <c r="I459" s="85"/>
      <c r="J459" s="15"/>
      <c r="K459" s="163"/>
      <c r="L459" s="53"/>
      <c r="M459" s="53"/>
      <c r="N459" s="85"/>
    </row>
    <row r="460" spans="2:14" x14ac:dyDescent="0.25">
      <c r="B460" s="252"/>
      <c r="C460" s="8"/>
      <c r="D460" s="68"/>
      <c r="E460" s="28"/>
      <c r="F460" s="256"/>
      <c r="G460" s="28"/>
      <c r="H460" s="28"/>
      <c r="I460" s="85"/>
      <c r="J460" s="15"/>
      <c r="K460" s="163"/>
      <c r="L460" s="53"/>
      <c r="M460" s="53"/>
      <c r="N460" s="85"/>
    </row>
    <row r="461" spans="2:14" x14ac:dyDescent="0.25">
      <c r="B461" s="252"/>
      <c r="C461" s="8"/>
      <c r="D461" s="68"/>
      <c r="E461" s="28"/>
      <c r="F461" s="256"/>
      <c r="G461" s="28"/>
      <c r="H461" s="28"/>
      <c r="I461" s="85"/>
      <c r="J461" s="15"/>
      <c r="K461" s="163"/>
      <c r="L461" s="53"/>
      <c r="M461" s="53"/>
      <c r="N461" s="85"/>
    </row>
    <row r="462" spans="2:14" x14ac:dyDescent="0.25">
      <c r="B462" s="252"/>
      <c r="C462" s="8"/>
      <c r="D462" s="68"/>
      <c r="E462" s="28"/>
      <c r="F462" s="256"/>
      <c r="G462" s="28"/>
      <c r="H462" s="28"/>
      <c r="I462" s="85"/>
      <c r="J462" s="15"/>
      <c r="K462" s="163"/>
      <c r="L462" s="53"/>
      <c r="M462" s="53"/>
      <c r="N462" s="85"/>
    </row>
    <row r="463" spans="2:14" x14ac:dyDescent="0.25">
      <c r="B463" s="252"/>
      <c r="C463" s="8"/>
      <c r="D463" s="68"/>
      <c r="E463" s="28"/>
      <c r="F463" s="256"/>
      <c r="G463" s="28"/>
      <c r="H463" s="28"/>
      <c r="I463" s="85"/>
      <c r="J463" s="15"/>
      <c r="K463" s="163"/>
      <c r="L463" s="53"/>
      <c r="M463" s="53"/>
      <c r="N463" s="85"/>
    </row>
    <row r="464" spans="2:14" x14ac:dyDescent="0.25">
      <c r="B464" s="252"/>
      <c r="C464" s="8"/>
      <c r="D464" s="68"/>
      <c r="E464" s="28"/>
      <c r="F464" s="256"/>
      <c r="G464" s="28"/>
      <c r="H464" s="28"/>
      <c r="I464" s="85"/>
      <c r="J464" s="15"/>
      <c r="K464" s="163"/>
      <c r="L464" s="53"/>
      <c r="M464" s="53"/>
      <c r="N464" s="85"/>
    </row>
    <row r="465" spans="2:14" x14ac:dyDescent="0.25">
      <c r="B465" s="252"/>
      <c r="C465" s="8"/>
      <c r="D465" s="68"/>
      <c r="E465" s="28"/>
      <c r="F465" s="256"/>
      <c r="G465" s="28"/>
      <c r="H465" s="28"/>
      <c r="I465" s="85"/>
      <c r="J465" s="15"/>
      <c r="K465" s="163"/>
      <c r="L465" s="53"/>
      <c r="M465" s="53"/>
      <c r="N465" s="85"/>
    </row>
    <row r="466" spans="2:14" x14ac:dyDescent="0.25">
      <c r="B466" s="252"/>
      <c r="C466" s="8"/>
      <c r="D466" s="68"/>
      <c r="E466" s="28"/>
      <c r="F466" s="256"/>
      <c r="G466" s="28"/>
      <c r="H466" s="28"/>
      <c r="I466" s="85"/>
      <c r="J466" s="15"/>
      <c r="K466" s="163"/>
      <c r="L466" s="53"/>
      <c r="M466" s="53"/>
      <c r="N466" s="85"/>
    </row>
    <row r="467" spans="2:14" x14ac:dyDescent="0.25">
      <c r="B467" s="252"/>
      <c r="C467" s="8"/>
      <c r="D467" s="68"/>
      <c r="E467" s="28"/>
      <c r="F467" s="256"/>
      <c r="G467" s="28"/>
      <c r="H467" s="28"/>
      <c r="I467" s="85"/>
      <c r="J467" s="15"/>
      <c r="K467" s="163"/>
      <c r="L467" s="53"/>
      <c r="M467" s="53"/>
      <c r="N467" s="85"/>
    </row>
    <row r="468" spans="2:14" x14ac:dyDescent="0.25">
      <c r="B468" s="252"/>
      <c r="C468" s="8"/>
      <c r="D468" s="68"/>
      <c r="E468" s="28"/>
      <c r="F468" s="256"/>
      <c r="G468" s="28"/>
      <c r="H468" s="28"/>
      <c r="I468" s="85"/>
      <c r="J468" s="15"/>
      <c r="K468" s="163"/>
      <c r="L468" s="53"/>
      <c r="M468" s="53"/>
      <c r="N468" s="85"/>
    </row>
    <row r="469" spans="2:14" x14ac:dyDescent="0.25">
      <c r="B469" s="252"/>
      <c r="C469" s="8"/>
      <c r="D469" s="68"/>
      <c r="E469" s="28"/>
      <c r="F469" s="256"/>
      <c r="G469" s="28"/>
      <c r="H469" s="28"/>
      <c r="I469" s="85"/>
      <c r="J469" s="15"/>
      <c r="K469" s="163"/>
      <c r="L469" s="53"/>
      <c r="M469" s="53"/>
      <c r="N469" s="85"/>
    </row>
    <row r="470" spans="2:14" x14ac:dyDescent="0.25">
      <c r="B470" s="252"/>
      <c r="C470" s="8"/>
      <c r="D470" s="68"/>
      <c r="E470" s="28"/>
      <c r="F470" s="256"/>
      <c r="G470" s="28"/>
      <c r="H470" s="28"/>
      <c r="I470" s="85"/>
      <c r="J470" s="15"/>
      <c r="K470" s="163"/>
      <c r="L470" s="53"/>
      <c r="M470" s="53"/>
      <c r="N470" s="85"/>
    </row>
    <row r="471" spans="2:14" x14ac:dyDescent="0.25">
      <c r="B471" s="252"/>
      <c r="C471" s="8"/>
      <c r="D471" s="68"/>
      <c r="E471" s="28"/>
      <c r="F471" s="256"/>
      <c r="G471" s="28"/>
      <c r="H471" s="28"/>
      <c r="I471" s="85"/>
      <c r="J471" s="15"/>
      <c r="K471" s="163"/>
      <c r="L471" s="53"/>
      <c r="M471" s="53"/>
      <c r="N471" s="85"/>
    </row>
    <row r="472" spans="2:14" x14ac:dyDescent="0.25">
      <c r="B472" s="252"/>
      <c r="C472" s="8"/>
      <c r="D472" s="68"/>
      <c r="E472" s="28"/>
      <c r="F472" s="256"/>
      <c r="G472" s="28"/>
      <c r="H472" s="28"/>
      <c r="I472" s="85"/>
      <c r="J472" s="15"/>
      <c r="K472" s="163"/>
      <c r="L472" s="53"/>
      <c r="M472" s="53"/>
      <c r="N472" s="85"/>
    </row>
    <row r="473" spans="2:14" x14ac:dyDescent="0.25">
      <c r="B473" s="252"/>
      <c r="C473" s="8"/>
      <c r="D473" s="68"/>
      <c r="E473" s="28"/>
      <c r="F473" s="256"/>
      <c r="G473" s="28"/>
      <c r="H473" s="28"/>
      <c r="I473" s="85"/>
      <c r="J473" s="15"/>
      <c r="K473" s="163"/>
      <c r="L473" s="53"/>
      <c r="M473" s="53"/>
      <c r="N473" s="85"/>
    </row>
    <row r="474" spans="2:14" x14ac:dyDescent="0.25">
      <c r="B474" s="252"/>
      <c r="C474" s="8"/>
      <c r="D474" s="68"/>
      <c r="E474" s="28"/>
      <c r="F474" s="256"/>
      <c r="G474" s="28"/>
      <c r="H474" s="28"/>
      <c r="I474" s="85"/>
      <c r="J474" s="15"/>
      <c r="K474" s="163"/>
      <c r="L474" s="53"/>
      <c r="M474" s="53"/>
      <c r="N474" s="85"/>
    </row>
    <row r="475" spans="2:14" x14ac:dyDescent="0.25">
      <c r="B475" s="252"/>
      <c r="C475" s="8"/>
      <c r="D475" s="68"/>
      <c r="E475" s="28"/>
      <c r="F475" s="256"/>
      <c r="G475" s="28"/>
      <c r="H475" s="28"/>
      <c r="I475" s="85"/>
      <c r="J475" s="15"/>
      <c r="K475" s="163"/>
      <c r="L475" s="53"/>
      <c r="M475" s="53"/>
      <c r="N475" s="85"/>
    </row>
    <row r="476" spans="2:14" x14ac:dyDescent="0.25">
      <c r="B476" s="252"/>
      <c r="C476" s="8"/>
      <c r="D476" s="68"/>
      <c r="E476" s="28"/>
      <c r="F476" s="256"/>
      <c r="G476" s="28"/>
      <c r="H476" s="28"/>
      <c r="I476" s="85"/>
      <c r="J476" s="15"/>
      <c r="K476" s="163"/>
      <c r="L476" s="53"/>
      <c r="M476" s="53"/>
      <c r="N476" s="85"/>
    </row>
    <row r="477" spans="2:14" x14ac:dyDescent="0.25">
      <c r="B477" s="252"/>
      <c r="C477" s="8"/>
      <c r="D477" s="68"/>
      <c r="E477" s="28"/>
      <c r="F477" s="256"/>
      <c r="G477" s="28"/>
      <c r="H477" s="28"/>
      <c r="I477" s="85"/>
      <c r="J477" s="15"/>
      <c r="K477" s="163"/>
      <c r="L477" s="53"/>
      <c r="M477" s="53"/>
      <c r="N477" s="85"/>
    </row>
    <row r="478" spans="2:14" x14ac:dyDescent="0.25">
      <c r="B478" s="252"/>
      <c r="C478" s="8"/>
      <c r="D478" s="68"/>
      <c r="E478" s="28"/>
      <c r="F478" s="256"/>
      <c r="G478" s="28"/>
      <c r="H478" s="28"/>
      <c r="I478" s="85"/>
      <c r="J478" s="15"/>
      <c r="K478" s="163"/>
      <c r="L478" s="53"/>
      <c r="M478" s="53"/>
      <c r="N478" s="85"/>
    </row>
    <row r="479" spans="2:14" x14ac:dyDescent="0.25">
      <c r="B479" s="252"/>
      <c r="C479" s="8"/>
      <c r="D479" s="68"/>
      <c r="E479" s="28"/>
      <c r="F479" s="256"/>
      <c r="G479" s="28"/>
      <c r="H479" s="28"/>
      <c r="I479" s="85"/>
      <c r="J479" s="15"/>
      <c r="K479" s="163"/>
      <c r="L479" s="53"/>
      <c r="M479" s="53"/>
      <c r="N479" s="85"/>
    </row>
    <row r="480" spans="2:14" x14ac:dyDescent="0.25">
      <c r="B480" s="252"/>
      <c r="C480" s="8"/>
      <c r="D480" s="68"/>
      <c r="E480" s="28"/>
      <c r="F480" s="256"/>
      <c r="G480" s="28"/>
      <c r="H480" s="28"/>
      <c r="I480" s="85"/>
      <c r="J480" s="15"/>
      <c r="K480" s="163"/>
      <c r="L480" s="53"/>
      <c r="M480" s="53"/>
      <c r="N480" s="85"/>
    </row>
    <row r="481" spans="2:14" x14ac:dyDescent="0.25">
      <c r="B481" s="252"/>
      <c r="C481" s="8"/>
      <c r="D481" s="68"/>
      <c r="E481" s="28"/>
      <c r="F481" s="256"/>
      <c r="G481" s="28"/>
      <c r="H481" s="28"/>
      <c r="I481" s="85"/>
      <c r="J481" s="15"/>
      <c r="K481" s="163"/>
      <c r="L481" s="53"/>
      <c r="M481" s="53"/>
      <c r="N481" s="85"/>
    </row>
    <row r="482" spans="2:14" x14ac:dyDescent="0.25">
      <c r="B482" s="252"/>
      <c r="C482" s="8"/>
      <c r="D482" s="68"/>
      <c r="E482" s="28"/>
      <c r="F482" s="256"/>
      <c r="G482" s="28"/>
      <c r="H482" s="28"/>
      <c r="I482" s="85"/>
      <c r="J482" s="15"/>
      <c r="K482" s="163"/>
      <c r="L482" s="53"/>
      <c r="M482" s="53"/>
      <c r="N482" s="85"/>
    </row>
    <row r="483" spans="2:14" x14ac:dyDescent="0.25">
      <c r="B483" s="252"/>
      <c r="C483" s="8"/>
      <c r="D483" s="68"/>
      <c r="E483" s="28"/>
      <c r="F483" s="256"/>
      <c r="G483" s="28"/>
      <c r="H483" s="28"/>
      <c r="I483" s="85"/>
      <c r="J483" s="15"/>
      <c r="K483" s="163"/>
      <c r="L483" s="53"/>
      <c r="M483" s="53"/>
      <c r="N483" s="85"/>
    </row>
    <row r="484" spans="2:14" x14ac:dyDescent="0.25">
      <c r="B484" s="252"/>
      <c r="C484" s="8"/>
      <c r="D484" s="68"/>
      <c r="E484" s="28"/>
      <c r="F484" s="256"/>
      <c r="G484" s="28"/>
      <c r="H484" s="28"/>
      <c r="I484" s="85"/>
      <c r="J484" s="15"/>
      <c r="K484" s="163"/>
      <c r="L484" s="53"/>
      <c r="M484" s="53"/>
      <c r="N484" s="85"/>
    </row>
    <row r="485" spans="2:14" x14ac:dyDescent="0.25">
      <c r="B485" s="252"/>
      <c r="C485" s="8"/>
      <c r="D485" s="68"/>
      <c r="E485" s="28"/>
      <c r="F485" s="256"/>
      <c r="G485" s="28"/>
      <c r="H485" s="28"/>
      <c r="I485" s="85"/>
      <c r="J485" s="15"/>
      <c r="K485" s="163"/>
      <c r="L485" s="53"/>
      <c r="M485" s="53"/>
      <c r="N485" s="85"/>
    </row>
    <row r="486" spans="2:14" x14ac:dyDescent="0.25">
      <c r="B486" s="252"/>
      <c r="C486" s="8"/>
      <c r="D486" s="68"/>
      <c r="E486" s="28"/>
      <c r="F486" s="256"/>
      <c r="G486" s="28"/>
      <c r="H486" s="28"/>
      <c r="I486" s="85"/>
      <c r="J486" s="15"/>
      <c r="K486" s="163"/>
      <c r="L486" s="53"/>
      <c r="M486" s="53"/>
      <c r="N486" s="85"/>
    </row>
    <row r="487" spans="2:14" x14ac:dyDescent="0.25">
      <c r="B487" s="252"/>
      <c r="C487" s="8"/>
      <c r="D487" s="68"/>
      <c r="E487" s="28"/>
      <c r="F487" s="256"/>
      <c r="G487" s="28"/>
      <c r="H487" s="28"/>
      <c r="I487" s="85"/>
      <c r="J487" s="15"/>
      <c r="K487" s="163"/>
      <c r="L487" s="53"/>
      <c r="M487" s="53"/>
      <c r="N487" s="85"/>
    </row>
    <row r="488" spans="2:14" x14ac:dyDescent="0.25">
      <c r="B488" s="252"/>
      <c r="C488" s="8"/>
      <c r="D488" s="68"/>
      <c r="E488" s="28"/>
      <c r="F488" s="256"/>
      <c r="G488" s="28"/>
      <c r="H488" s="28"/>
      <c r="I488" s="85"/>
      <c r="J488" s="15"/>
      <c r="K488" s="163"/>
      <c r="L488" s="53"/>
      <c r="M488" s="53"/>
      <c r="N488" s="85"/>
    </row>
    <row r="489" spans="2:14" x14ac:dyDescent="0.25">
      <c r="B489" s="252"/>
      <c r="C489" s="8"/>
      <c r="D489" s="68"/>
      <c r="E489" s="28"/>
      <c r="F489" s="256"/>
      <c r="G489" s="28"/>
      <c r="H489" s="28"/>
      <c r="I489" s="85"/>
      <c r="J489" s="15"/>
      <c r="K489" s="163"/>
      <c r="L489" s="53"/>
      <c r="M489" s="53"/>
      <c r="N489" s="85"/>
    </row>
    <row r="490" spans="2:14" x14ac:dyDescent="0.25">
      <c r="B490" s="252"/>
      <c r="C490" s="8"/>
      <c r="D490" s="68"/>
      <c r="E490" s="28"/>
      <c r="F490" s="256"/>
      <c r="G490" s="28"/>
      <c r="H490" s="28"/>
      <c r="I490" s="85"/>
      <c r="J490" s="15"/>
      <c r="K490" s="163"/>
      <c r="L490" s="53"/>
      <c r="M490" s="53"/>
      <c r="N490" s="85"/>
    </row>
    <row r="491" spans="2:14" x14ac:dyDescent="0.25">
      <c r="B491" s="252"/>
      <c r="C491" s="8"/>
      <c r="D491" s="68"/>
      <c r="E491" s="28"/>
      <c r="F491" s="256"/>
      <c r="G491" s="28"/>
      <c r="H491" s="28"/>
      <c r="I491" s="85"/>
      <c r="J491" s="15"/>
      <c r="K491" s="163"/>
      <c r="L491" s="53"/>
      <c r="M491" s="53"/>
      <c r="N491" s="85"/>
    </row>
    <row r="492" spans="2:14" x14ac:dyDescent="0.25">
      <c r="B492" s="252"/>
      <c r="C492" s="8"/>
      <c r="D492" s="68"/>
      <c r="E492" s="28"/>
      <c r="F492" s="256"/>
      <c r="G492" s="28"/>
      <c r="H492" s="28"/>
      <c r="I492" s="85"/>
      <c r="J492" s="15"/>
      <c r="K492" s="163"/>
      <c r="L492" s="53"/>
      <c r="M492" s="53"/>
      <c r="N492" s="85"/>
    </row>
    <row r="493" spans="2:14" x14ac:dyDescent="0.25">
      <c r="B493" s="252"/>
      <c r="C493" s="8"/>
      <c r="D493" s="68"/>
      <c r="E493" s="28"/>
      <c r="F493" s="256"/>
      <c r="G493" s="28"/>
      <c r="H493" s="28"/>
      <c r="I493" s="85"/>
      <c r="J493" s="15"/>
      <c r="K493" s="163"/>
      <c r="L493" s="53"/>
      <c r="M493" s="53"/>
      <c r="N493" s="85"/>
    </row>
    <row r="494" spans="2:14" x14ac:dyDescent="0.25">
      <c r="B494" s="252"/>
      <c r="C494" s="8"/>
      <c r="D494" s="68"/>
      <c r="E494" s="28"/>
      <c r="F494" s="256"/>
      <c r="G494" s="28"/>
      <c r="H494" s="28"/>
      <c r="I494" s="85"/>
      <c r="J494" s="15"/>
      <c r="K494" s="163"/>
      <c r="L494" s="53"/>
      <c r="M494" s="53"/>
      <c r="N494" s="85"/>
    </row>
    <row r="495" spans="2:14" x14ac:dyDescent="0.25">
      <c r="B495" s="252"/>
      <c r="C495" s="8"/>
      <c r="D495" s="68"/>
      <c r="E495" s="28"/>
      <c r="F495" s="256"/>
      <c r="G495" s="28"/>
      <c r="H495" s="28"/>
      <c r="I495" s="85"/>
      <c r="J495" s="15"/>
      <c r="K495" s="163"/>
      <c r="L495" s="53"/>
      <c r="M495" s="53"/>
      <c r="N495" s="85"/>
    </row>
    <row r="496" spans="2:14" x14ac:dyDescent="0.25">
      <c r="B496" s="252"/>
      <c r="C496" s="8"/>
      <c r="D496" s="68"/>
      <c r="E496" s="28"/>
      <c r="F496" s="256"/>
      <c r="G496" s="28"/>
      <c r="H496" s="28"/>
      <c r="I496" s="85"/>
      <c r="J496" s="15"/>
      <c r="K496" s="163"/>
      <c r="L496" s="53"/>
      <c r="M496" s="53"/>
      <c r="N496" s="85"/>
    </row>
    <row r="497" spans="2:14" x14ac:dyDescent="0.25">
      <c r="B497" s="252"/>
      <c r="C497" s="8"/>
      <c r="D497" s="68"/>
      <c r="E497" s="28"/>
      <c r="F497" s="256"/>
      <c r="G497" s="28"/>
      <c r="H497" s="28"/>
      <c r="I497" s="85"/>
      <c r="J497" s="15"/>
      <c r="K497" s="163"/>
      <c r="L497" s="53"/>
      <c r="M497" s="53"/>
      <c r="N497" s="85"/>
    </row>
    <row r="498" spans="2:14" x14ac:dyDescent="0.25">
      <c r="B498" s="252"/>
      <c r="C498" s="8"/>
      <c r="D498" s="68"/>
      <c r="E498" s="28"/>
      <c r="F498" s="256"/>
      <c r="G498" s="28"/>
      <c r="H498" s="28"/>
      <c r="I498" s="85"/>
      <c r="J498" s="15"/>
      <c r="K498" s="163"/>
      <c r="L498" s="53"/>
      <c r="M498" s="53"/>
      <c r="N498" s="85"/>
    </row>
    <row r="499" spans="2:14" x14ac:dyDescent="0.25">
      <c r="B499" s="252"/>
      <c r="C499" s="8"/>
      <c r="D499" s="68"/>
      <c r="E499" s="28"/>
      <c r="F499" s="256"/>
      <c r="G499" s="28"/>
      <c r="H499" s="28"/>
      <c r="I499" s="85"/>
      <c r="J499" s="15"/>
      <c r="K499" s="163"/>
      <c r="L499" s="53"/>
      <c r="M499" s="53"/>
      <c r="N499" s="85"/>
    </row>
    <row r="500" spans="2:14" x14ac:dyDescent="0.25">
      <c r="B500" s="252"/>
      <c r="C500" s="8"/>
      <c r="D500" s="68"/>
      <c r="E500" s="28"/>
      <c r="F500" s="256"/>
      <c r="G500" s="28"/>
      <c r="H500" s="28"/>
      <c r="I500" s="85"/>
      <c r="J500" s="15"/>
      <c r="K500" s="163"/>
      <c r="L500" s="53"/>
      <c r="M500" s="53"/>
      <c r="N500" s="85"/>
    </row>
    <row r="501" spans="2:14" x14ac:dyDescent="0.25">
      <c r="B501" s="252"/>
      <c r="C501" s="8"/>
      <c r="D501" s="68"/>
      <c r="E501" s="28"/>
      <c r="F501" s="256"/>
      <c r="G501" s="28"/>
      <c r="H501" s="28"/>
      <c r="I501" s="85"/>
      <c r="J501" s="15"/>
      <c r="K501" s="163"/>
      <c r="L501" s="53"/>
      <c r="M501" s="53"/>
      <c r="N501" s="85"/>
    </row>
    <row r="502" spans="2:14" x14ac:dyDescent="0.25">
      <c r="B502" s="252"/>
      <c r="C502" s="8"/>
      <c r="D502" s="68"/>
      <c r="E502" s="28"/>
      <c r="F502" s="256"/>
      <c r="G502" s="28"/>
      <c r="H502" s="28"/>
      <c r="I502" s="85"/>
      <c r="J502" s="15"/>
      <c r="K502" s="163"/>
      <c r="L502" s="53"/>
      <c r="M502" s="53"/>
      <c r="N502" s="85"/>
    </row>
    <row r="503" spans="2:14" x14ac:dyDescent="0.25">
      <c r="B503" s="252"/>
      <c r="C503" s="8"/>
      <c r="D503" s="68"/>
      <c r="E503" s="28"/>
      <c r="F503" s="256"/>
      <c r="G503" s="28"/>
      <c r="H503" s="28"/>
      <c r="I503" s="85"/>
      <c r="J503" s="15"/>
      <c r="K503" s="163"/>
      <c r="L503" s="53"/>
      <c r="M503" s="53"/>
      <c r="N503" s="85"/>
    </row>
    <row r="504" spans="2:14" x14ac:dyDescent="0.25">
      <c r="B504" s="252"/>
      <c r="C504" s="8"/>
      <c r="D504" s="68"/>
      <c r="E504" s="28"/>
      <c r="F504" s="256"/>
      <c r="G504" s="28"/>
      <c r="H504" s="28"/>
      <c r="I504" s="85"/>
      <c r="J504" s="15"/>
      <c r="K504" s="163"/>
      <c r="L504" s="53"/>
      <c r="M504" s="53"/>
      <c r="N504" s="85"/>
    </row>
    <row r="505" spans="2:14" x14ac:dyDescent="0.25">
      <c r="B505" s="252"/>
      <c r="C505" s="8"/>
      <c r="D505" s="68"/>
      <c r="E505" s="28"/>
      <c r="F505" s="256"/>
      <c r="G505" s="28"/>
      <c r="H505" s="28"/>
      <c r="I505" s="85"/>
      <c r="J505" s="15"/>
      <c r="K505" s="163"/>
      <c r="L505" s="53"/>
      <c r="M505" s="53"/>
      <c r="N505" s="85"/>
    </row>
    <row r="506" spans="2:14" x14ac:dyDescent="0.25">
      <c r="B506" s="252"/>
      <c r="C506" s="8"/>
      <c r="D506" s="68"/>
      <c r="E506" s="28"/>
      <c r="F506" s="256"/>
      <c r="G506" s="28"/>
      <c r="H506" s="28"/>
      <c r="I506" s="85"/>
      <c r="J506" s="15"/>
      <c r="K506" s="163"/>
      <c r="L506" s="53"/>
      <c r="M506" s="53"/>
      <c r="N506" s="85"/>
    </row>
    <row r="507" spans="2:14" x14ac:dyDescent="0.25">
      <c r="B507" s="252"/>
      <c r="C507" s="8"/>
      <c r="D507" s="68"/>
      <c r="E507" s="28"/>
      <c r="F507" s="256"/>
      <c r="G507" s="28"/>
      <c r="H507" s="28"/>
      <c r="I507" s="85"/>
      <c r="J507" s="15"/>
      <c r="K507" s="163"/>
      <c r="L507" s="53"/>
      <c r="M507" s="53"/>
      <c r="N507" s="85"/>
    </row>
    <row r="508" spans="2:14" x14ac:dyDescent="0.25">
      <c r="B508" s="252"/>
      <c r="C508" s="8"/>
      <c r="D508" s="68"/>
      <c r="E508" s="28"/>
      <c r="F508" s="256"/>
      <c r="G508" s="28"/>
      <c r="H508" s="28"/>
      <c r="I508" s="85"/>
      <c r="J508" s="15"/>
      <c r="K508" s="163"/>
      <c r="L508" s="53"/>
      <c r="M508" s="53"/>
      <c r="N508" s="85"/>
    </row>
    <row r="509" spans="2:14" x14ac:dyDescent="0.25">
      <c r="B509" s="252"/>
      <c r="C509" s="8"/>
      <c r="D509" s="68"/>
      <c r="E509" s="28"/>
      <c r="F509" s="256"/>
      <c r="G509" s="28"/>
      <c r="H509" s="28"/>
      <c r="I509" s="85"/>
      <c r="J509" s="15"/>
      <c r="K509" s="163"/>
      <c r="L509" s="53"/>
      <c r="M509" s="53"/>
      <c r="N509" s="85"/>
    </row>
    <row r="510" spans="2:14" x14ac:dyDescent="0.25">
      <c r="B510" s="252"/>
      <c r="C510" s="8"/>
      <c r="D510" s="68"/>
      <c r="E510" s="28"/>
      <c r="F510" s="256"/>
      <c r="G510" s="28"/>
      <c r="H510" s="28"/>
      <c r="I510" s="85"/>
      <c r="J510" s="15"/>
      <c r="K510" s="163"/>
      <c r="L510" s="53"/>
      <c r="M510" s="53"/>
      <c r="N510" s="85"/>
    </row>
    <row r="511" spans="2:14" x14ac:dyDescent="0.25">
      <c r="B511" s="252"/>
      <c r="C511" s="8"/>
      <c r="D511" s="68"/>
      <c r="E511" s="28"/>
      <c r="F511" s="256"/>
      <c r="G511" s="28"/>
      <c r="H511" s="28"/>
      <c r="I511" s="85"/>
      <c r="J511" s="15"/>
      <c r="K511" s="163"/>
      <c r="L511" s="53"/>
      <c r="M511" s="53"/>
      <c r="N511" s="85"/>
    </row>
    <row r="512" spans="2:14" x14ac:dyDescent="0.25">
      <c r="B512" s="252"/>
      <c r="C512" s="8"/>
      <c r="D512" s="68"/>
      <c r="E512" s="28"/>
      <c r="F512" s="256"/>
      <c r="G512" s="28"/>
      <c r="H512" s="28"/>
      <c r="I512" s="85"/>
      <c r="J512" s="15"/>
      <c r="K512" s="163"/>
      <c r="L512" s="53"/>
      <c r="M512" s="53"/>
      <c r="N512" s="85"/>
    </row>
    <row r="513" spans="2:14" x14ac:dyDescent="0.25">
      <c r="B513" s="252"/>
      <c r="C513" s="8"/>
      <c r="D513" s="68"/>
      <c r="E513" s="28"/>
      <c r="F513" s="256"/>
      <c r="G513" s="28"/>
      <c r="H513" s="28"/>
      <c r="I513" s="85"/>
      <c r="J513" s="15"/>
      <c r="K513" s="163"/>
      <c r="L513" s="53"/>
      <c r="M513" s="53"/>
      <c r="N513" s="85"/>
    </row>
    <row r="514" spans="2:14" x14ac:dyDescent="0.25">
      <c r="B514" s="252"/>
      <c r="C514" s="8"/>
      <c r="D514" s="68"/>
      <c r="E514" s="28"/>
      <c r="F514" s="256"/>
      <c r="G514" s="28"/>
      <c r="H514" s="28"/>
      <c r="I514" s="85"/>
      <c r="J514" s="15"/>
      <c r="K514" s="163"/>
      <c r="L514" s="53"/>
      <c r="M514" s="53"/>
      <c r="N514" s="85"/>
    </row>
    <row r="515" spans="2:14" x14ac:dyDescent="0.25">
      <c r="B515" s="252"/>
      <c r="C515" s="8"/>
      <c r="D515" s="68"/>
      <c r="E515" s="28"/>
      <c r="F515" s="256"/>
      <c r="G515" s="28"/>
      <c r="H515" s="28"/>
      <c r="I515" s="85"/>
      <c r="J515" s="15"/>
      <c r="K515" s="163"/>
      <c r="L515" s="53"/>
      <c r="M515" s="53"/>
      <c r="N515" s="85"/>
    </row>
    <row r="516" spans="2:14" x14ac:dyDescent="0.25">
      <c r="B516" s="252"/>
      <c r="C516" s="8"/>
      <c r="D516" s="68"/>
      <c r="E516" s="28"/>
      <c r="F516" s="256"/>
      <c r="G516" s="28"/>
      <c r="H516" s="28"/>
      <c r="I516" s="85"/>
      <c r="J516" s="15"/>
      <c r="K516" s="163"/>
      <c r="L516" s="53"/>
      <c r="M516" s="53"/>
      <c r="N516" s="85"/>
    </row>
    <row r="517" spans="2:14" x14ac:dyDescent="0.25">
      <c r="B517" s="252"/>
      <c r="C517" s="8"/>
      <c r="D517" s="68"/>
      <c r="E517" s="28"/>
      <c r="F517" s="256"/>
      <c r="G517" s="28"/>
      <c r="H517" s="28"/>
      <c r="I517" s="85"/>
      <c r="J517" s="15"/>
      <c r="K517" s="163"/>
      <c r="L517" s="53"/>
      <c r="M517" s="53"/>
      <c r="N517" s="85"/>
    </row>
    <row r="518" spans="2:14" x14ac:dyDescent="0.25">
      <c r="B518" s="252"/>
      <c r="C518" s="8"/>
      <c r="D518" s="68"/>
      <c r="E518" s="28"/>
      <c r="F518" s="256"/>
      <c r="G518" s="28"/>
      <c r="H518" s="28"/>
      <c r="I518" s="85"/>
      <c r="J518" s="15"/>
      <c r="K518" s="163"/>
      <c r="L518" s="53"/>
      <c r="M518" s="53"/>
      <c r="N518" s="85"/>
    </row>
    <row r="519" spans="2:14" x14ac:dyDescent="0.25">
      <c r="B519" s="252"/>
      <c r="C519" s="8"/>
      <c r="D519" s="68"/>
      <c r="E519" s="28"/>
      <c r="F519" s="256"/>
      <c r="G519" s="28"/>
      <c r="H519" s="28"/>
      <c r="I519" s="85"/>
      <c r="J519" s="15"/>
      <c r="K519" s="163"/>
      <c r="L519" s="53"/>
      <c r="M519" s="53"/>
      <c r="N519" s="85"/>
    </row>
    <row r="520" spans="2:14" x14ac:dyDescent="0.25">
      <c r="B520" s="252"/>
      <c r="C520" s="8"/>
      <c r="D520" s="68"/>
      <c r="E520" s="28"/>
      <c r="F520" s="256"/>
      <c r="G520" s="28"/>
      <c r="H520" s="28"/>
      <c r="I520" s="85"/>
      <c r="J520" s="15"/>
      <c r="K520" s="163"/>
      <c r="L520" s="53"/>
      <c r="M520" s="53"/>
      <c r="N520" s="85"/>
    </row>
    <row r="521" spans="2:14" x14ac:dyDescent="0.25">
      <c r="B521" s="252"/>
      <c r="C521" s="8"/>
      <c r="D521" s="68"/>
      <c r="E521" s="28"/>
      <c r="F521" s="256"/>
      <c r="G521" s="28"/>
      <c r="H521" s="28"/>
      <c r="I521" s="85"/>
      <c r="J521" s="15"/>
      <c r="K521" s="163"/>
      <c r="L521" s="53"/>
      <c r="M521" s="53"/>
      <c r="N521" s="85"/>
    </row>
    <row r="522" spans="2:14" x14ac:dyDescent="0.25">
      <c r="B522" s="252"/>
      <c r="C522" s="8"/>
      <c r="D522" s="68"/>
      <c r="E522" s="28"/>
      <c r="F522" s="256"/>
      <c r="G522" s="28"/>
      <c r="H522" s="28"/>
      <c r="I522" s="85"/>
      <c r="J522" s="15"/>
      <c r="K522" s="163"/>
      <c r="L522" s="53"/>
      <c r="M522" s="53"/>
      <c r="N522" s="85"/>
    </row>
    <row r="523" spans="2:14" x14ac:dyDescent="0.25">
      <c r="B523" s="252"/>
      <c r="C523" s="8"/>
      <c r="D523" s="68"/>
      <c r="E523" s="28"/>
      <c r="F523" s="256"/>
      <c r="G523" s="28"/>
      <c r="H523" s="28"/>
      <c r="I523" s="85"/>
      <c r="J523" s="15"/>
      <c r="K523" s="163"/>
      <c r="L523" s="53"/>
      <c r="M523" s="53"/>
      <c r="N523" s="85"/>
    </row>
    <row r="524" spans="2:14" x14ac:dyDescent="0.25">
      <c r="B524" s="252"/>
      <c r="C524" s="8"/>
      <c r="D524" s="68"/>
      <c r="E524" s="28"/>
      <c r="F524" s="28"/>
      <c r="G524" s="28"/>
      <c r="H524" s="28"/>
      <c r="I524" s="85"/>
      <c r="J524" s="15"/>
      <c r="K524" s="163"/>
      <c r="L524" s="53"/>
      <c r="M524" s="53"/>
      <c r="N524" s="85"/>
    </row>
    <row r="525" spans="2:14" x14ac:dyDescent="0.25">
      <c r="B525" s="252"/>
      <c r="C525" s="8"/>
      <c r="D525" s="68"/>
      <c r="E525" s="28"/>
      <c r="F525" s="28"/>
      <c r="G525" s="28"/>
      <c r="H525" s="28"/>
      <c r="I525" s="85"/>
      <c r="J525" s="15"/>
      <c r="K525" s="163"/>
      <c r="L525" s="53"/>
      <c r="M525" s="53"/>
      <c r="N525" s="85"/>
    </row>
    <row r="526" spans="2:14" x14ac:dyDescent="0.25">
      <c r="B526" s="252"/>
      <c r="C526" s="8"/>
      <c r="D526" s="68"/>
      <c r="E526" s="28"/>
      <c r="F526" s="28"/>
      <c r="G526" s="28"/>
      <c r="H526" s="28"/>
      <c r="I526" s="85"/>
      <c r="J526" s="15"/>
      <c r="K526" s="163"/>
      <c r="L526" s="53"/>
      <c r="M526" s="53"/>
      <c r="N526" s="85"/>
    </row>
    <row r="527" spans="2:14" x14ac:dyDescent="0.25">
      <c r="B527" s="252"/>
      <c r="C527" s="8"/>
      <c r="D527" s="68"/>
      <c r="E527" s="28"/>
      <c r="F527" s="28"/>
      <c r="G527" s="28"/>
      <c r="H527" s="28"/>
      <c r="I527" s="85"/>
      <c r="J527" s="15"/>
      <c r="K527" s="163"/>
      <c r="L527" s="53"/>
      <c r="M527" s="53"/>
      <c r="N527" s="85"/>
    </row>
    <row r="528" spans="2:14" x14ac:dyDescent="0.25">
      <c r="B528" s="252"/>
      <c r="C528" s="8"/>
      <c r="D528" s="68"/>
      <c r="E528" s="28"/>
      <c r="F528" s="28"/>
      <c r="G528" s="28"/>
      <c r="H528" s="28"/>
      <c r="I528" s="85"/>
      <c r="J528" s="15"/>
      <c r="K528" s="163"/>
      <c r="L528" s="53"/>
      <c r="M528" s="53"/>
      <c r="N528" s="85"/>
    </row>
    <row r="529" spans="2:14" x14ac:dyDescent="0.25">
      <c r="B529" s="252"/>
      <c r="C529" s="8"/>
      <c r="D529" s="68"/>
      <c r="E529" s="28"/>
      <c r="F529" s="28"/>
      <c r="G529" s="28"/>
      <c r="H529" s="28"/>
      <c r="I529" s="85"/>
      <c r="J529" s="15"/>
      <c r="K529" s="163"/>
      <c r="L529" s="53"/>
      <c r="M529" s="53"/>
      <c r="N529" s="85"/>
    </row>
    <row r="530" spans="2:14" x14ac:dyDescent="0.25">
      <c r="B530" s="252"/>
      <c r="C530" s="8"/>
      <c r="D530" s="68"/>
      <c r="E530" s="28"/>
      <c r="F530" s="28"/>
      <c r="G530" s="28"/>
      <c r="H530" s="28"/>
      <c r="I530" s="85"/>
      <c r="J530" s="15"/>
      <c r="K530" s="163"/>
      <c r="L530" s="53"/>
      <c r="M530" s="53"/>
      <c r="N530" s="85"/>
    </row>
    <row r="531" spans="2:14" x14ac:dyDescent="0.25">
      <c r="B531" s="252"/>
      <c r="C531" s="8"/>
      <c r="D531" s="68"/>
      <c r="E531" s="28"/>
      <c r="F531" s="28"/>
      <c r="G531" s="28"/>
      <c r="H531" s="28"/>
      <c r="I531" s="85"/>
      <c r="J531" s="15"/>
      <c r="K531" s="163"/>
      <c r="L531" s="53"/>
      <c r="M531" s="53"/>
      <c r="N531" s="85"/>
    </row>
    <row r="532" spans="2:14" x14ac:dyDescent="0.25">
      <c r="B532" s="252"/>
      <c r="C532" s="8"/>
      <c r="D532" s="68"/>
      <c r="E532" s="28"/>
      <c r="F532" s="28"/>
      <c r="G532" s="28"/>
      <c r="H532" s="28"/>
      <c r="I532" s="85"/>
      <c r="J532" s="15"/>
      <c r="K532" s="163"/>
      <c r="L532" s="53"/>
      <c r="M532" s="53"/>
      <c r="N532" s="85"/>
    </row>
    <row r="533" spans="2:14" x14ac:dyDescent="0.25">
      <c r="B533" s="252"/>
      <c r="C533" s="8"/>
      <c r="D533" s="68"/>
      <c r="E533" s="28"/>
      <c r="F533" s="28"/>
      <c r="G533" s="28"/>
      <c r="H533" s="28"/>
      <c r="I533" s="85"/>
      <c r="J533" s="15"/>
      <c r="K533" s="163"/>
      <c r="L533" s="53"/>
      <c r="M533" s="53"/>
      <c r="N533" s="85"/>
    </row>
    <row r="534" spans="2:14" x14ac:dyDescent="0.25">
      <c r="B534" s="252"/>
      <c r="C534" s="8"/>
      <c r="D534" s="68"/>
      <c r="E534" s="28"/>
      <c r="F534" s="28"/>
      <c r="G534" s="28"/>
      <c r="H534" s="28"/>
      <c r="I534" s="85"/>
      <c r="J534" s="15"/>
      <c r="K534" s="163"/>
      <c r="L534" s="53"/>
      <c r="M534" s="53"/>
      <c r="N534" s="85"/>
    </row>
    <row r="535" spans="2:14" x14ac:dyDescent="0.25">
      <c r="B535" s="252"/>
      <c r="C535" s="8"/>
      <c r="D535" s="68"/>
      <c r="E535" s="28"/>
      <c r="F535" s="28"/>
      <c r="G535" s="28"/>
      <c r="H535" s="28"/>
      <c r="I535" s="85"/>
      <c r="J535" s="15"/>
      <c r="K535" s="163"/>
      <c r="L535" s="53"/>
      <c r="M535" s="53"/>
      <c r="N535" s="85"/>
    </row>
    <row r="536" spans="2:14" x14ac:dyDescent="0.25">
      <c r="B536" s="252"/>
      <c r="C536" s="8"/>
      <c r="D536" s="68"/>
      <c r="E536" s="28"/>
      <c r="F536" s="28"/>
      <c r="G536" s="28"/>
      <c r="H536" s="28"/>
      <c r="I536" s="85"/>
      <c r="J536" s="15"/>
      <c r="K536" s="163"/>
      <c r="L536" s="53"/>
      <c r="M536" s="53"/>
      <c r="N536" s="85"/>
    </row>
    <row r="537" spans="2:14" x14ac:dyDescent="0.25">
      <c r="B537" s="252"/>
      <c r="C537" s="8"/>
      <c r="D537" s="68"/>
      <c r="E537" s="28"/>
      <c r="F537" s="28"/>
      <c r="G537" s="28"/>
      <c r="H537" s="28"/>
      <c r="I537" s="85"/>
      <c r="J537" s="15"/>
      <c r="K537" s="163"/>
      <c r="L537" s="53"/>
      <c r="M537" s="53"/>
      <c r="N537" s="85"/>
    </row>
    <row r="538" spans="2:14" x14ac:dyDescent="0.25">
      <c r="B538" s="252"/>
      <c r="C538" s="8"/>
      <c r="D538" s="68"/>
      <c r="E538" s="28"/>
      <c r="F538" s="28"/>
      <c r="G538" s="28"/>
      <c r="H538" s="28"/>
      <c r="I538" s="85"/>
      <c r="J538" s="15"/>
      <c r="K538" s="163"/>
      <c r="L538" s="53"/>
      <c r="M538" s="53"/>
      <c r="N538" s="85"/>
    </row>
    <row r="539" spans="2:14" x14ac:dyDescent="0.25">
      <c r="B539" s="252"/>
      <c r="C539" s="8"/>
      <c r="D539" s="68"/>
      <c r="E539" s="28"/>
      <c r="F539" s="28"/>
      <c r="G539" s="28"/>
      <c r="H539" s="28"/>
      <c r="I539" s="85"/>
      <c r="J539" s="15"/>
      <c r="K539" s="163"/>
      <c r="L539" s="53"/>
      <c r="M539" s="53"/>
      <c r="N539" s="85"/>
    </row>
    <row r="540" spans="2:14" x14ac:dyDescent="0.25">
      <c r="B540" s="252"/>
      <c r="C540" s="8"/>
      <c r="D540" s="68"/>
      <c r="E540" s="28"/>
      <c r="F540" s="28"/>
      <c r="G540" s="28"/>
      <c r="H540" s="28"/>
      <c r="I540" s="85"/>
      <c r="J540" s="15"/>
      <c r="K540" s="163"/>
      <c r="L540" s="53"/>
      <c r="M540" s="53"/>
      <c r="N540" s="85"/>
    </row>
    <row r="541" spans="2:14" x14ac:dyDescent="0.25">
      <c r="B541" s="252"/>
      <c r="C541" s="8"/>
      <c r="D541" s="68"/>
      <c r="E541" s="28"/>
      <c r="F541" s="28"/>
      <c r="G541" s="28"/>
      <c r="H541" s="28"/>
      <c r="I541" s="85"/>
      <c r="J541" s="15"/>
      <c r="K541" s="163"/>
      <c r="L541" s="53"/>
      <c r="M541" s="53"/>
      <c r="N541" s="85"/>
    </row>
    <row r="542" spans="2:14" x14ac:dyDescent="0.25">
      <c r="B542" s="252"/>
      <c r="C542" s="8"/>
      <c r="D542" s="68"/>
      <c r="E542" s="28"/>
      <c r="F542" s="28"/>
      <c r="G542" s="28"/>
      <c r="H542" s="28"/>
      <c r="I542" s="85"/>
      <c r="J542" s="15"/>
      <c r="K542" s="163"/>
      <c r="L542" s="53"/>
      <c r="M542" s="53"/>
      <c r="N542" s="85"/>
    </row>
    <row r="543" spans="2:14" x14ac:dyDescent="0.25">
      <c r="B543" s="252"/>
      <c r="C543" s="8"/>
      <c r="D543" s="68"/>
      <c r="E543" s="28"/>
      <c r="F543" s="28"/>
      <c r="G543" s="28"/>
      <c r="H543" s="28"/>
      <c r="I543" s="85"/>
      <c r="J543" s="15"/>
      <c r="K543" s="163"/>
      <c r="L543" s="53"/>
      <c r="M543" s="53"/>
      <c r="N543" s="85"/>
    </row>
    <row r="544" spans="2:14" x14ac:dyDescent="0.25">
      <c r="B544" s="252"/>
      <c r="C544" s="8"/>
      <c r="D544" s="68"/>
      <c r="E544" s="28"/>
      <c r="F544" s="28"/>
      <c r="G544" s="28"/>
      <c r="H544" s="28"/>
      <c r="I544" s="85"/>
      <c r="J544" s="15"/>
      <c r="K544" s="163"/>
      <c r="L544" s="53"/>
      <c r="M544" s="53"/>
      <c r="N544" s="85"/>
    </row>
    <row r="545" spans="2:14" x14ac:dyDescent="0.25">
      <c r="B545" s="252"/>
      <c r="C545" s="8"/>
      <c r="D545" s="68"/>
      <c r="E545" s="28"/>
      <c r="F545" s="28"/>
      <c r="G545" s="28"/>
      <c r="H545" s="28"/>
      <c r="I545" s="85"/>
      <c r="J545" s="15"/>
      <c r="K545" s="163"/>
      <c r="L545" s="53"/>
      <c r="M545" s="53"/>
      <c r="N545" s="85"/>
    </row>
    <row r="546" spans="2:14" x14ac:dyDescent="0.25">
      <c r="B546" s="252"/>
      <c r="C546" s="8"/>
      <c r="D546" s="68"/>
      <c r="E546" s="28"/>
      <c r="F546" s="28"/>
      <c r="G546" s="28"/>
      <c r="H546" s="28"/>
      <c r="I546" s="85"/>
      <c r="J546" s="15"/>
      <c r="K546" s="163"/>
      <c r="L546" s="53"/>
      <c r="M546" s="53"/>
      <c r="N546" s="85"/>
    </row>
    <row r="547" spans="2:14" x14ac:dyDescent="0.25">
      <c r="B547" s="252"/>
      <c r="C547" s="8"/>
      <c r="D547" s="68"/>
      <c r="E547" s="28"/>
      <c r="F547" s="28"/>
      <c r="G547" s="28"/>
      <c r="H547" s="28"/>
      <c r="I547" s="85"/>
      <c r="J547" s="15"/>
      <c r="K547" s="163"/>
      <c r="L547" s="53"/>
      <c r="M547" s="53"/>
      <c r="N547" s="85"/>
    </row>
    <row r="548" spans="2:14" x14ac:dyDescent="0.25">
      <c r="B548" s="252"/>
      <c r="C548" s="8"/>
      <c r="D548" s="68"/>
      <c r="E548" s="28"/>
      <c r="F548" s="28"/>
      <c r="G548" s="28"/>
      <c r="H548" s="28"/>
      <c r="I548" s="85"/>
      <c r="J548" s="15"/>
      <c r="K548" s="163"/>
      <c r="L548" s="53"/>
      <c r="M548" s="53"/>
      <c r="N548" s="85"/>
    </row>
    <row r="549" spans="2:14" x14ac:dyDescent="0.25">
      <c r="B549" s="252"/>
      <c r="C549" s="8"/>
      <c r="D549" s="68"/>
      <c r="E549" s="28"/>
      <c r="F549" s="28"/>
      <c r="G549" s="28"/>
      <c r="H549" s="28"/>
      <c r="I549" s="85"/>
      <c r="J549" s="15"/>
      <c r="K549" s="163"/>
      <c r="L549" s="53"/>
      <c r="M549" s="53"/>
      <c r="N549" s="85"/>
    </row>
    <row r="550" spans="2:14" x14ac:dyDescent="0.25">
      <c r="B550" s="252"/>
      <c r="C550" s="8"/>
      <c r="D550" s="68"/>
      <c r="E550" s="28"/>
      <c r="F550" s="28"/>
      <c r="G550" s="28"/>
      <c r="H550" s="28"/>
      <c r="I550" s="85"/>
      <c r="J550" s="15"/>
      <c r="K550" s="163"/>
      <c r="L550" s="53"/>
      <c r="M550" s="53"/>
      <c r="N550" s="85"/>
    </row>
    <row r="551" spans="2:14" x14ac:dyDescent="0.25">
      <c r="B551" s="252"/>
      <c r="C551" s="8"/>
      <c r="D551" s="68"/>
      <c r="E551" s="28"/>
      <c r="F551" s="28"/>
      <c r="G551" s="28"/>
      <c r="H551" s="28"/>
      <c r="I551" s="85"/>
      <c r="J551" s="15"/>
      <c r="K551" s="163"/>
      <c r="L551" s="53"/>
      <c r="M551" s="53"/>
      <c r="N551" s="85"/>
    </row>
    <row r="552" spans="2:14" x14ac:dyDescent="0.25">
      <c r="B552" s="252"/>
      <c r="C552" s="8"/>
      <c r="D552" s="68"/>
      <c r="E552" s="28"/>
      <c r="F552" s="28"/>
      <c r="G552" s="28"/>
      <c r="H552" s="28"/>
      <c r="I552" s="85"/>
      <c r="J552" s="15"/>
      <c r="K552" s="163"/>
      <c r="L552" s="53"/>
      <c r="M552" s="53"/>
      <c r="N552" s="85"/>
    </row>
    <row r="553" spans="2:14" x14ac:dyDescent="0.25">
      <c r="B553" s="252"/>
      <c r="C553" s="8"/>
      <c r="D553" s="68"/>
      <c r="E553" s="28"/>
      <c r="F553" s="28"/>
      <c r="G553" s="28"/>
      <c r="H553" s="28"/>
      <c r="I553" s="85"/>
      <c r="J553" s="15"/>
      <c r="K553" s="163"/>
      <c r="L553" s="53"/>
      <c r="M553" s="53"/>
      <c r="N553" s="85"/>
    </row>
    <row r="554" spans="2:14" x14ac:dyDescent="0.25">
      <c r="B554" s="252"/>
      <c r="C554" s="8"/>
      <c r="D554" s="68"/>
      <c r="E554" s="28"/>
      <c r="F554" s="28"/>
      <c r="G554" s="28"/>
      <c r="H554" s="28"/>
      <c r="I554" s="85"/>
      <c r="J554" s="15"/>
      <c r="K554" s="163"/>
      <c r="L554" s="53"/>
      <c r="M554" s="53"/>
      <c r="N554" s="85"/>
    </row>
    <row r="555" spans="2:14" x14ac:dyDescent="0.25">
      <c r="B555" s="252"/>
      <c r="C555" s="8"/>
      <c r="D555" s="68"/>
      <c r="E555" s="28"/>
      <c r="F555" s="28"/>
      <c r="G555" s="28"/>
      <c r="H555" s="28"/>
      <c r="I555" s="85"/>
      <c r="J555" s="15"/>
      <c r="K555" s="163"/>
      <c r="L555" s="53"/>
      <c r="M555" s="53"/>
      <c r="N555" s="85"/>
    </row>
    <row r="556" spans="2:14" x14ac:dyDescent="0.25">
      <c r="B556" s="252"/>
      <c r="C556" s="8"/>
      <c r="D556" s="68"/>
      <c r="E556" s="28"/>
      <c r="F556" s="28"/>
      <c r="G556" s="28"/>
      <c r="H556" s="28"/>
      <c r="I556" s="85"/>
      <c r="J556" s="15"/>
      <c r="K556" s="163"/>
      <c r="L556" s="53"/>
      <c r="M556" s="53"/>
      <c r="N556" s="85"/>
    </row>
    <row r="557" spans="2:14" x14ac:dyDescent="0.25">
      <c r="B557" s="252"/>
      <c r="C557" s="8"/>
      <c r="D557" s="68"/>
      <c r="E557" s="28"/>
      <c r="F557" s="28"/>
      <c r="G557" s="28"/>
      <c r="H557" s="28"/>
      <c r="I557" s="85"/>
      <c r="J557" s="15"/>
      <c r="K557" s="163"/>
      <c r="L557" s="53"/>
      <c r="M557" s="53"/>
      <c r="N557" s="85"/>
    </row>
    <row r="558" spans="2:14" x14ac:dyDescent="0.25">
      <c r="B558" s="252"/>
      <c r="C558" s="8"/>
      <c r="D558" s="68"/>
      <c r="E558" s="28"/>
      <c r="F558" s="28"/>
      <c r="G558" s="28"/>
      <c r="H558" s="28"/>
      <c r="I558" s="85"/>
      <c r="J558" s="15"/>
      <c r="K558" s="163"/>
      <c r="L558" s="53"/>
      <c r="M558" s="53"/>
      <c r="N558" s="85"/>
    </row>
    <row r="559" spans="2:14" x14ac:dyDescent="0.25">
      <c r="B559" s="252"/>
      <c r="C559" s="8"/>
      <c r="D559" s="68"/>
      <c r="E559" s="28"/>
      <c r="F559" s="28"/>
      <c r="G559" s="28"/>
      <c r="H559" s="28"/>
      <c r="I559" s="85"/>
      <c r="J559" s="15"/>
      <c r="K559" s="163"/>
      <c r="L559" s="53"/>
      <c r="M559" s="53"/>
      <c r="N559" s="85"/>
    </row>
    <row r="560" spans="2:14" x14ac:dyDescent="0.25">
      <c r="B560" s="252"/>
      <c r="C560" s="8"/>
      <c r="D560" s="68"/>
      <c r="E560" s="28"/>
      <c r="F560" s="28"/>
      <c r="G560" s="28"/>
      <c r="H560" s="28"/>
      <c r="I560" s="85"/>
      <c r="J560" s="15"/>
      <c r="K560" s="163"/>
      <c r="L560" s="53"/>
      <c r="M560" s="53"/>
      <c r="N560" s="85"/>
    </row>
    <row r="561" spans="2:14" x14ac:dyDescent="0.25">
      <c r="B561" s="252"/>
      <c r="C561" s="8"/>
      <c r="D561" s="68"/>
      <c r="E561" s="28"/>
      <c r="F561" s="28"/>
      <c r="G561" s="28"/>
      <c r="H561" s="28"/>
      <c r="I561" s="85"/>
      <c r="J561" s="15"/>
      <c r="K561" s="163"/>
      <c r="L561" s="53"/>
      <c r="M561" s="53"/>
      <c r="N561" s="85"/>
    </row>
    <row r="562" spans="2:14" x14ac:dyDescent="0.25">
      <c r="B562" s="252"/>
      <c r="C562" s="8"/>
      <c r="D562" s="68"/>
      <c r="E562" s="28"/>
      <c r="F562" s="28"/>
      <c r="G562" s="28"/>
      <c r="H562" s="28"/>
      <c r="I562" s="85"/>
      <c r="J562" s="15"/>
      <c r="K562" s="163"/>
      <c r="L562" s="53"/>
      <c r="M562" s="53"/>
      <c r="N562" s="85"/>
    </row>
    <row r="563" spans="2:14" x14ac:dyDescent="0.25">
      <c r="B563" s="252"/>
      <c r="C563" s="8"/>
      <c r="D563" s="68"/>
      <c r="E563" s="28"/>
      <c r="F563" s="28"/>
      <c r="G563" s="28"/>
      <c r="H563" s="28"/>
      <c r="I563" s="85"/>
      <c r="J563" s="15"/>
      <c r="K563" s="163"/>
      <c r="L563" s="53"/>
      <c r="M563" s="53"/>
      <c r="N563" s="85"/>
    </row>
    <row r="564" spans="2:14" x14ac:dyDescent="0.25">
      <c r="B564" s="252"/>
      <c r="C564" s="8"/>
      <c r="D564" s="68"/>
      <c r="E564" s="28"/>
      <c r="F564" s="28"/>
      <c r="G564" s="28"/>
      <c r="H564" s="28"/>
      <c r="I564" s="85"/>
      <c r="J564" s="15"/>
      <c r="K564" s="163"/>
      <c r="L564" s="53"/>
      <c r="M564" s="53"/>
      <c r="N564" s="85"/>
    </row>
    <row r="565" spans="2:14" x14ac:dyDescent="0.25">
      <c r="B565" s="252"/>
      <c r="C565" s="8"/>
      <c r="D565" s="68"/>
      <c r="E565" s="28"/>
      <c r="F565" s="28"/>
      <c r="G565" s="28"/>
      <c r="H565" s="28"/>
      <c r="I565" s="85"/>
      <c r="J565" s="15"/>
      <c r="K565" s="163"/>
      <c r="L565" s="53"/>
      <c r="M565" s="53"/>
      <c r="N565" s="85"/>
    </row>
    <row r="566" spans="2:14" x14ac:dyDescent="0.25">
      <c r="B566" s="252"/>
      <c r="C566" s="8"/>
      <c r="D566" s="68"/>
      <c r="E566" s="28"/>
      <c r="F566" s="28"/>
      <c r="G566" s="28"/>
      <c r="H566" s="28"/>
      <c r="I566" s="85"/>
      <c r="J566" s="15"/>
      <c r="K566" s="163"/>
      <c r="L566" s="53"/>
      <c r="M566" s="53"/>
      <c r="N566" s="85"/>
    </row>
    <row r="567" spans="2:14" x14ac:dyDescent="0.25">
      <c r="B567" s="252"/>
      <c r="C567" s="8"/>
      <c r="D567" s="68"/>
      <c r="E567" s="28"/>
      <c r="F567" s="28"/>
      <c r="G567" s="28"/>
      <c r="H567" s="28"/>
      <c r="I567" s="85"/>
      <c r="J567" s="15"/>
      <c r="K567" s="163"/>
      <c r="L567" s="53"/>
      <c r="M567" s="53"/>
      <c r="N567" s="85"/>
    </row>
    <row r="568" spans="2:14" x14ac:dyDescent="0.25">
      <c r="B568" s="252"/>
      <c r="C568" s="8"/>
      <c r="D568" s="68"/>
      <c r="E568" s="28"/>
      <c r="F568" s="28"/>
      <c r="G568" s="28"/>
      <c r="H568" s="28"/>
      <c r="I568" s="85"/>
      <c r="J568" s="15"/>
      <c r="K568" s="163"/>
      <c r="L568" s="53"/>
      <c r="M568" s="53"/>
      <c r="N568" s="85"/>
    </row>
    <row r="569" spans="2:14" x14ac:dyDescent="0.25">
      <c r="B569" s="252"/>
      <c r="C569" s="8"/>
      <c r="D569" s="68"/>
      <c r="E569" s="28"/>
      <c r="F569" s="28"/>
      <c r="G569" s="28"/>
      <c r="H569" s="28"/>
      <c r="I569" s="85"/>
      <c r="J569" s="15"/>
      <c r="K569" s="163"/>
      <c r="L569" s="53"/>
      <c r="M569" s="53"/>
      <c r="N569" s="85"/>
    </row>
    <row r="570" spans="2:14" x14ac:dyDescent="0.25">
      <c r="B570" s="252"/>
      <c r="C570" s="8"/>
      <c r="D570" s="68"/>
      <c r="E570" s="28"/>
      <c r="F570" s="28"/>
      <c r="G570" s="28"/>
      <c r="H570" s="28"/>
      <c r="I570" s="85"/>
      <c r="J570" s="15"/>
      <c r="K570" s="163"/>
      <c r="L570" s="53"/>
      <c r="M570" s="53"/>
      <c r="N570" s="85"/>
    </row>
    <row r="571" spans="2:14" x14ac:dyDescent="0.25">
      <c r="B571" s="252"/>
      <c r="C571" s="8"/>
      <c r="D571" s="68"/>
      <c r="E571" s="28"/>
      <c r="F571" s="28"/>
      <c r="G571" s="28"/>
      <c r="H571" s="28"/>
      <c r="I571" s="85"/>
      <c r="J571" s="15"/>
      <c r="K571" s="163"/>
      <c r="L571" s="53"/>
      <c r="M571" s="53"/>
      <c r="N571" s="85"/>
    </row>
    <row r="572" spans="2:14" x14ac:dyDescent="0.25">
      <c r="B572" s="252"/>
      <c r="C572" s="8"/>
      <c r="D572" s="68"/>
      <c r="E572" s="28"/>
      <c r="F572" s="28"/>
      <c r="G572" s="28"/>
      <c r="H572" s="28"/>
      <c r="I572" s="85"/>
      <c r="J572" s="15"/>
      <c r="K572" s="163"/>
      <c r="L572" s="53"/>
      <c r="M572" s="53"/>
      <c r="N572" s="85"/>
    </row>
    <row r="573" spans="2:14" x14ac:dyDescent="0.25">
      <c r="B573" s="252"/>
      <c r="C573" s="8"/>
      <c r="D573" s="68"/>
      <c r="E573" s="28"/>
      <c r="F573" s="28"/>
      <c r="G573" s="28"/>
      <c r="H573" s="28"/>
      <c r="I573" s="85"/>
      <c r="J573" s="15"/>
      <c r="K573" s="163"/>
      <c r="L573" s="53"/>
      <c r="M573" s="53"/>
      <c r="N573" s="85"/>
    </row>
    <row r="574" spans="2:14" x14ac:dyDescent="0.25">
      <c r="B574" s="252"/>
      <c r="C574" s="8"/>
      <c r="D574" s="68"/>
      <c r="E574" s="28"/>
      <c r="F574" s="28"/>
      <c r="G574" s="28"/>
      <c r="H574" s="28"/>
      <c r="I574" s="85"/>
      <c r="J574" s="15"/>
      <c r="K574" s="163"/>
      <c r="L574" s="53"/>
      <c r="M574" s="53"/>
      <c r="N574" s="85"/>
    </row>
    <row r="575" spans="2:14" x14ac:dyDescent="0.25">
      <c r="B575" s="252"/>
      <c r="C575" s="8"/>
      <c r="D575" s="68"/>
      <c r="E575" s="28"/>
      <c r="F575" s="28"/>
      <c r="G575" s="28"/>
      <c r="H575" s="28"/>
      <c r="I575" s="85"/>
      <c r="J575" s="15"/>
      <c r="K575" s="163"/>
      <c r="L575" s="53"/>
      <c r="M575" s="53"/>
      <c r="N575" s="85"/>
    </row>
    <row r="576" spans="2:14" x14ac:dyDescent="0.25">
      <c r="B576" s="252"/>
      <c r="C576" s="8"/>
      <c r="D576" s="68"/>
      <c r="E576" s="28"/>
      <c r="F576" s="28"/>
      <c r="G576" s="28"/>
      <c r="H576" s="28"/>
      <c r="I576" s="85"/>
      <c r="J576" s="15"/>
      <c r="K576" s="163"/>
      <c r="L576" s="53"/>
      <c r="M576" s="53"/>
      <c r="N576" s="85"/>
    </row>
    <row r="577" spans="2:14" x14ac:dyDescent="0.25">
      <c r="B577" s="252"/>
      <c r="C577" s="8"/>
      <c r="D577" s="68"/>
      <c r="E577" s="28"/>
      <c r="F577" s="28"/>
      <c r="G577" s="28"/>
      <c r="H577" s="28"/>
      <c r="I577" s="85"/>
      <c r="J577" s="15"/>
      <c r="K577" s="163"/>
      <c r="L577" s="53"/>
      <c r="M577" s="53"/>
      <c r="N577" s="85"/>
    </row>
    <row r="578" spans="2:14" x14ac:dyDescent="0.25">
      <c r="B578" s="252"/>
      <c r="C578" s="8"/>
      <c r="D578" s="68"/>
      <c r="E578" s="28"/>
      <c r="F578" s="28"/>
      <c r="G578" s="28"/>
      <c r="H578" s="28"/>
      <c r="I578" s="85"/>
      <c r="J578" s="15"/>
      <c r="K578" s="163"/>
      <c r="L578" s="53"/>
      <c r="M578" s="53"/>
      <c r="N578" s="85"/>
    </row>
    <row r="579" spans="2:14" x14ac:dyDescent="0.25">
      <c r="B579" s="252"/>
      <c r="C579" s="8"/>
      <c r="D579" s="68"/>
      <c r="E579" s="28"/>
      <c r="F579" s="28"/>
      <c r="G579" s="28"/>
      <c r="H579" s="28"/>
      <c r="I579" s="85"/>
      <c r="J579" s="15"/>
      <c r="K579" s="163"/>
      <c r="L579" s="53"/>
      <c r="M579" s="53"/>
      <c r="N579" s="85"/>
    </row>
    <row r="580" spans="2:14" x14ac:dyDescent="0.25">
      <c r="B580" s="252"/>
      <c r="C580" s="8"/>
      <c r="D580" s="68"/>
      <c r="E580" s="28"/>
      <c r="F580" s="28"/>
      <c r="G580" s="28"/>
      <c r="H580" s="28"/>
      <c r="I580" s="85"/>
      <c r="J580" s="15"/>
      <c r="K580" s="163"/>
      <c r="L580" s="53"/>
      <c r="M580" s="53"/>
      <c r="N580" s="85"/>
    </row>
    <row r="581" spans="2:14" x14ac:dyDescent="0.25">
      <c r="B581" s="252"/>
      <c r="C581" s="8"/>
      <c r="D581" s="68"/>
      <c r="E581" s="28"/>
      <c r="F581" s="28"/>
      <c r="G581" s="28"/>
      <c r="H581" s="28"/>
      <c r="I581" s="85"/>
      <c r="J581" s="15"/>
      <c r="K581" s="163"/>
      <c r="L581" s="53"/>
      <c r="M581" s="53"/>
      <c r="N581" s="85"/>
    </row>
    <row r="582" spans="2:14" x14ac:dyDescent="0.25">
      <c r="B582" s="252"/>
      <c r="C582" s="8"/>
      <c r="D582" s="68"/>
      <c r="E582" s="28"/>
      <c r="F582" s="28"/>
      <c r="G582" s="28"/>
      <c r="H582" s="28"/>
      <c r="I582" s="85"/>
      <c r="J582" s="15"/>
      <c r="K582" s="163"/>
      <c r="L582" s="53"/>
      <c r="M582" s="53"/>
      <c r="N582" s="85"/>
    </row>
    <row r="583" spans="2:14" x14ac:dyDescent="0.25">
      <c r="B583" s="252"/>
      <c r="C583" s="8"/>
      <c r="D583" s="68"/>
      <c r="E583" s="28"/>
      <c r="F583" s="28"/>
      <c r="G583" s="28"/>
      <c r="H583" s="28"/>
      <c r="I583" s="85"/>
      <c r="J583" s="15"/>
      <c r="K583" s="163"/>
      <c r="L583" s="53"/>
      <c r="M583" s="53"/>
      <c r="N583" s="85"/>
    </row>
    <row r="584" spans="2:14" x14ac:dyDescent="0.25">
      <c r="B584" s="252"/>
      <c r="C584" s="8"/>
      <c r="D584" s="68"/>
      <c r="E584" s="28"/>
      <c r="F584" s="28"/>
      <c r="G584" s="28"/>
      <c r="H584" s="28"/>
      <c r="I584" s="85"/>
      <c r="J584" s="15"/>
      <c r="K584" s="163"/>
      <c r="L584" s="53"/>
      <c r="M584" s="53"/>
      <c r="N584" s="85"/>
    </row>
    <row r="585" spans="2:14" x14ac:dyDescent="0.25">
      <c r="B585" s="252"/>
      <c r="C585" s="8"/>
      <c r="D585" s="68"/>
      <c r="E585" s="28"/>
      <c r="F585" s="28"/>
      <c r="G585" s="28"/>
      <c r="H585" s="28"/>
      <c r="I585" s="85"/>
      <c r="J585" s="15"/>
      <c r="K585" s="163"/>
      <c r="L585" s="53"/>
      <c r="M585" s="53"/>
      <c r="N585" s="85"/>
    </row>
    <row r="586" spans="2:14" x14ac:dyDescent="0.25">
      <c r="B586" s="252"/>
      <c r="C586" s="8"/>
      <c r="D586" s="68"/>
      <c r="E586" s="28"/>
      <c r="F586" s="28"/>
      <c r="G586" s="28"/>
      <c r="H586" s="28"/>
      <c r="I586" s="85"/>
      <c r="J586" s="15"/>
      <c r="K586" s="163"/>
      <c r="L586" s="53"/>
      <c r="M586" s="53"/>
      <c r="N586" s="85"/>
    </row>
    <row r="587" spans="2:14" x14ac:dyDescent="0.25">
      <c r="B587" s="252"/>
      <c r="C587" s="8"/>
      <c r="D587" s="68"/>
      <c r="E587" s="28"/>
      <c r="F587" s="28"/>
      <c r="G587" s="28"/>
      <c r="H587" s="28"/>
      <c r="I587" s="85"/>
      <c r="J587" s="15"/>
      <c r="K587" s="163"/>
      <c r="L587" s="53"/>
      <c r="M587" s="53"/>
      <c r="N587" s="85"/>
    </row>
    <row r="588" spans="2:14" x14ac:dyDescent="0.25">
      <c r="B588" s="252"/>
      <c r="C588" s="8"/>
      <c r="D588" s="68"/>
      <c r="E588" s="28"/>
      <c r="F588" s="28"/>
      <c r="G588" s="28"/>
      <c r="H588" s="28"/>
      <c r="I588" s="85"/>
      <c r="J588" s="15"/>
      <c r="K588" s="163"/>
      <c r="L588" s="53"/>
      <c r="M588" s="53"/>
      <c r="N588" s="85"/>
    </row>
    <row r="589" spans="2:14" x14ac:dyDescent="0.25">
      <c r="B589" s="252"/>
      <c r="C589" s="8"/>
      <c r="D589" s="68"/>
      <c r="E589" s="28"/>
      <c r="F589" s="28"/>
      <c r="G589" s="28"/>
      <c r="H589" s="28"/>
      <c r="I589" s="85"/>
      <c r="J589" s="15"/>
      <c r="K589" s="163"/>
      <c r="L589" s="53"/>
      <c r="M589" s="53"/>
      <c r="N589" s="85"/>
    </row>
    <row r="590" spans="2:14" x14ac:dyDescent="0.25">
      <c r="B590" s="252"/>
      <c r="C590" s="8"/>
      <c r="D590" s="68"/>
      <c r="E590" s="28"/>
      <c r="F590" s="28"/>
      <c r="G590" s="28"/>
      <c r="H590" s="28"/>
      <c r="I590" s="85"/>
      <c r="J590" s="15"/>
      <c r="K590" s="163"/>
      <c r="L590" s="53"/>
      <c r="M590" s="53"/>
      <c r="N590" s="85"/>
    </row>
    <row r="591" spans="2:14" x14ac:dyDescent="0.25">
      <c r="B591" s="252"/>
      <c r="C591" s="8"/>
      <c r="D591" s="68"/>
      <c r="E591" s="28"/>
      <c r="F591" s="28"/>
      <c r="G591" s="28"/>
      <c r="H591" s="28"/>
      <c r="I591" s="85"/>
      <c r="J591" s="15"/>
      <c r="K591" s="163"/>
      <c r="L591" s="53"/>
      <c r="M591" s="53"/>
      <c r="N591" s="85"/>
    </row>
    <row r="592" spans="2:14" x14ac:dyDescent="0.25">
      <c r="B592" s="252"/>
      <c r="C592" s="8"/>
      <c r="D592" s="68"/>
      <c r="E592" s="28"/>
      <c r="F592" s="28"/>
      <c r="G592" s="28"/>
      <c r="H592" s="28"/>
      <c r="I592" s="85"/>
      <c r="J592" s="15"/>
      <c r="K592" s="163"/>
      <c r="L592" s="53"/>
      <c r="M592" s="53"/>
      <c r="N592" s="85"/>
    </row>
    <row r="593" spans="2:14" x14ac:dyDescent="0.25">
      <c r="B593" s="252"/>
      <c r="C593" s="8"/>
      <c r="D593" s="68"/>
      <c r="E593" s="28"/>
      <c r="F593" s="28"/>
      <c r="G593" s="28"/>
      <c r="H593" s="28"/>
      <c r="I593" s="85"/>
      <c r="J593" s="15"/>
      <c r="K593" s="163"/>
      <c r="L593" s="53"/>
      <c r="M593" s="53"/>
      <c r="N593" s="85"/>
    </row>
    <row r="594" spans="2:14" x14ac:dyDescent="0.25">
      <c r="B594" s="252"/>
      <c r="C594" s="8"/>
      <c r="D594" s="68"/>
      <c r="E594" s="28"/>
      <c r="F594" s="28"/>
      <c r="G594" s="28"/>
      <c r="H594" s="28"/>
      <c r="I594" s="85"/>
      <c r="J594" s="15"/>
      <c r="K594" s="163"/>
      <c r="L594" s="53"/>
      <c r="M594" s="53"/>
      <c r="N594" s="85"/>
    </row>
    <row r="595" spans="2:14" x14ac:dyDescent="0.25">
      <c r="B595" s="252"/>
      <c r="C595" s="8"/>
      <c r="D595" s="68"/>
      <c r="E595" s="28"/>
      <c r="F595" s="28"/>
      <c r="G595" s="28"/>
      <c r="H595" s="28"/>
      <c r="I595" s="85"/>
      <c r="J595" s="15"/>
      <c r="K595" s="163"/>
      <c r="L595" s="53"/>
      <c r="M595" s="53"/>
      <c r="N595" s="85"/>
    </row>
    <row r="596" spans="2:14" x14ac:dyDescent="0.25">
      <c r="B596" s="252"/>
      <c r="C596" s="8"/>
      <c r="D596" s="68"/>
      <c r="E596" s="28"/>
      <c r="F596" s="28"/>
      <c r="G596" s="28"/>
      <c r="H596" s="28"/>
      <c r="I596" s="85"/>
      <c r="J596" s="15"/>
      <c r="K596" s="163"/>
      <c r="L596" s="53"/>
      <c r="M596" s="53"/>
      <c r="N596" s="85"/>
    </row>
    <row r="597" spans="2:14" x14ac:dyDescent="0.25">
      <c r="B597" s="252"/>
      <c r="C597" s="8"/>
      <c r="D597" s="68"/>
      <c r="E597" s="28"/>
      <c r="F597" s="28"/>
      <c r="G597" s="28"/>
      <c r="H597" s="28"/>
      <c r="I597" s="85"/>
      <c r="J597" s="15"/>
      <c r="K597" s="163"/>
      <c r="L597" s="53"/>
      <c r="M597" s="53"/>
      <c r="N597" s="85"/>
    </row>
    <row r="598" spans="2:14" x14ac:dyDescent="0.25">
      <c r="B598" s="252"/>
      <c r="C598" s="8"/>
      <c r="D598" s="68"/>
      <c r="E598" s="28"/>
      <c r="F598" s="28"/>
      <c r="G598" s="28"/>
      <c r="H598" s="28"/>
      <c r="I598" s="85"/>
      <c r="J598" s="15"/>
      <c r="K598" s="163"/>
      <c r="L598" s="53"/>
      <c r="M598" s="53"/>
      <c r="N598" s="85"/>
    </row>
    <row r="599" spans="2:14" x14ac:dyDescent="0.25">
      <c r="B599" s="252"/>
      <c r="C599" s="8"/>
      <c r="D599" s="68"/>
      <c r="E599" s="28"/>
      <c r="F599" s="28"/>
      <c r="G599" s="28"/>
      <c r="H599" s="28"/>
      <c r="I599" s="85"/>
      <c r="J599" s="15"/>
      <c r="K599" s="163"/>
      <c r="L599" s="53"/>
      <c r="M599" s="53"/>
      <c r="N599" s="85"/>
    </row>
    <row r="600" spans="2:14" x14ac:dyDescent="0.25">
      <c r="B600" s="252"/>
      <c r="C600" s="8"/>
      <c r="D600" s="68"/>
      <c r="E600" s="28"/>
      <c r="F600" s="28"/>
      <c r="G600" s="28"/>
      <c r="H600" s="28"/>
      <c r="I600" s="85"/>
      <c r="J600" s="15"/>
      <c r="K600" s="163"/>
      <c r="L600" s="53"/>
      <c r="M600" s="53"/>
      <c r="N600" s="85"/>
    </row>
    <row r="601" spans="2:14" x14ac:dyDescent="0.25">
      <c r="B601" s="252"/>
      <c r="C601" s="8"/>
      <c r="D601" s="68"/>
      <c r="E601" s="28"/>
      <c r="F601" s="28"/>
      <c r="G601" s="28"/>
      <c r="H601" s="28"/>
      <c r="I601" s="85"/>
      <c r="J601" s="15"/>
      <c r="K601" s="163"/>
      <c r="L601" s="53"/>
      <c r="M601" s="53"/>
      <c r="N601" s="85"/>
    </row>
    <row r="602" spans="2:14" x14ac:dyDescent="0.25">
      <c r="B602" s="252"/>
      <c r="C602" s="8"/>
      <c r="D602" s="68"/>
      <c r="E602" s="28"/>
      <c r="F602" s="28"/>
      <c r="G602" s="28"/>
      <c r="H602" s="28"/>
      <c r="I602" s="85"/>
      <c r="J602" s="15"/>
      <c r="K602" s="163"/>
      <c r="L602" s="53"/>
      <c r="M602" s="53"/>
      <c r="N602" s="85"/>
    </row>
    <row r="603" spans="2:14" x14ac:dyDescent="0.25">
      <c r="B603" s="252"/>
      <c r="C603" s="8"/>
      <c r="D603" s="68"/>
      <c r="E603" s="28"/>
      <c r="F603" s="28"/>
      <c r="G603" s="28"/>
      <c r="H603" s="28"/>
      <c r="I603" s="85"/>
      <c r="J603" s="15"/>
      <c r="K603" s="163"/>
      <c r="L603" s="53"/>
      <c r="M603" s="53"/>
      <c r="N603" s="85"/>
    </row>
    <row r="604" spans="2:14" x14ac:dyDescent="0.25">
      <c r="B604" s="252"/>
      <c r="C604" s="8"/>
      <c r="D604" s="68"/>
      <c r="E604" s="28"/>
      <c r="F604" s="28"/>
      <c r="G604" s="28"/>
      <c r="H604" s="28"/>
      <c r="I604" s="85"/>
      <c r="J604" s="15"/>
      <c r="K604" s="163"/>
      <c r="L604" s="53"/>
      <c r="M604" s="53"/>
      <c r="N604" s="85"/>
    </row>
    <row r="605" spans="2:14" x14ac:dyDescent="0.25">
      <c r="B605" s="252"/>
      <c r="C605" s="8"/>
      <c r="D605" s="68"/>
      <c r="E605" s="28"/>
      <c r="F605" s="28"/>
      <c r="G605" s="28"/>
      <c r="H605" s="28"/>
      <c r="I605" s="85"/>
      <c r="J605" s="15"/>
      <c r="K605" s="163"/>
      <c r="L605" s="53"/>
      <c r="M605" s="53"/>
      <c r="N605" s="85"/>
    </row>
    <row r="606" spans="2:14" x14ac:dyDescent="0.25">
      <c r="B606" s="252"/>
      <c r="C606" s="8"/>
      <c r="D606" s="68"/>
      <c r="E606" s="28"/>
      <c r="F606" s="28"/>
      <c r="G606" s="28"/>
      <c r="H606" s="28"/>
      <c r="I606" s="85"/>
      <c r="J606" s="15"/>
      <c r="K606" s="163"/>
      <c r="L606" s="53"/>
      <c r="M606" s="53"/>
      <c r="N606" s="85"/>
    </row>
    <row r="607" spans="2:14" x14ac:dyDescent="0.25">
      <c r="B607" s="252"/>
      <c r="C607" s="8"/>
      <c r="D607" s="68"/>
      <c r="E607" s="28"/>
      <c r="F607" s="28"/>
      <c r="G607" s="28"/>
      <c r="H607" s="28"/>
      <c r="I607" s="85"/>
      <c r="J607" s="15"/>
      <c r="K607" s="163"/>
      <c r="L607" s="53"/>
      <c r="M607" s="53"/>
      <c r="N607" s="85"/>
    </row>
    <row r="608" spans="2:14" x14ac:dyDescent="0.25">
      <c r="B608" s="252"/>
      <c r="C608" s="8"/>
      <c r="D608" s="68"/>
      <c r="E608" s="28"/>
      <c r="F608" s="28"/>
      <c r="G608" s="28"/>
      <c r="H608" s="28"/>
      <c r="I608" s="85"/>
      <c r="J608" s="15"/>
      <c r="K608" s="163"/>
      <c r="L608" s="53"/>
      <c r="M608" s="53"/>
      <c r="N608" s="85"/>
    </row>
    <row r="609" spans="2:14" x14ac:dyDescent="0.25">
      <c r="B609" s="252"/>
      <c r="C609" s="8"/>
      <c r="D609" s="68"/>
      <c r="E609" s="28"/>
      <c r="F609" s="28"/>
      <c r="G609" s="28"/>
      <c r="H609" s="28"/>
      <c r="I609" s="85"/>
      <c r="J609" s="15"/>
      <c r="K609" s="163"/>
      <c r="L609" s="53"/>
      <c r="M609" s="53"/>
      <c r="N609" s="85"/>
    </row>
    <row r="610" spans="2:14" x14ac:dyDescent="0.25">
      <c r="B610" s="252"/>
      <c r="C610" s="8"/>
      <c r="D610" s="68"/>
      <c r="E610" s="28"/>
      <c r="F610" s="28"/>
      <c r="G610" s="28"/>
      <c r="H610" s="28"/>
      <c r="I610" s="85"/>
      <c r="J610" s="15"/>
      <c r="K610" s="163"/>
      <c r="L610" s="53"/>
      <c r="M610" s="53"/>
      <c r="N610" s="85"/>
    </row>
    <row r="611" spans="2:14" x14ac:dyDescent="0.25">
      <c r="B611" s="252"/>
      <c r="C611" s="8"/>
      <c r="D611" s="68"/>
      <c r="E611" s="28"/>
      <c r="F611" s="28"/>
      <c r="G611" s="28"/>
      <c r="H611" s="28"/>
      <c r="I611" s="85"/>
      <c r="J611" s="15"/>
      <c r="K611" s="163"/>
      <c r="L611" s="53"/>
      <c r="M611" s="53"/>
      <c r="N611" s="85"/>
    </row>
    <row r="612" spans="2:14" x14ac:dyDescent="0.25">
      <c r="B612" s="252"/>
      <c r="C612" s="8"/>
      <c r="D612" s="68"/>
      <c r="E612" s="28"/>
      <c r="F612" s="28"/>
      <c r="G612" s="28"/>
      <c r="H612" s="28"/>
      <c r="I612" s="85"/>
      <c r="J612" s="15"/>
      <c r="K612" s="163"/>
      <c r="L612" s="53"/>
      <c r="M612" s="53"/>
      <c r="N612" s="85"/>
    </row>
    <row r="613" spans="2:14" x14ac:dyDescent="0.25">
      <c r="B613" s="252"/>
      <c r="C613" s="8"/>
      <c r="D613" s="68"/>
      <c r="E613" s="28"/>
      <c r="F613" s="28"/>
      <c r="G613" s="28"/>
      <c r="H613" s="28"/>
      <c r="I613" s="85"/>
      <c r="J613" s="15"/>
      <c r="K613" s="163"/>
      <c r="L613" s="53"/>
      <c r="M613" s="53"/>
      <c r="N613" s="85"/>
    </row>
    <row r="614" spans="2:14" x14ac:dyDescent="0.25">
      <c r="B614" s="252"/>
      <c r="C614" s="8"/>
      <c r="D614" s="68"/>
      <c r="E614" s="28"/>
      <c r="F614" s="28"/>
      <c r="G614" s="28"/>
      <c r="H614" s="28"/>
      <c r="I614" s="85"/>
      <c r="J614" s="15"/>
      <c r="K614" s="163"/>
      <c r="L614" s="53"/>
      <c r="M614" s="53"/>
      <c r="N614" s="85"/>
    </row>
    <row r="615" spans="2:14" x14ac:dyDescent="0.25">
      <c r="B615" s="252"/>
      <c r="C615" s="8"/>
      <c r="D615" s="68"/>
      <c r="E615" s="28"/>
      <c r="F615" s="28"/>
      <c r="G615" s="28"/>
      <c r="H615" s="28"/>
      <c r="I615" s="85"/>
      <c r="J615" s="15"/>
      <c r="K615" s="163"/>
      <c r="L615" s="53"/>
      <c r="M615" s="53"/>
      <c r="N615" s="85"/>
    </row>
    <row r="616" spans="2:14" x14ac:dyDescent="0.25">
      <c r="B616" s="252"/>
      <c r="C616" s="8"/>
      <c r="D616" s="68"/>
      <c r="E616" s="28"/>
      <c r="F616" s="28"/>
      <c r="G616" s="28"/>
      <c r="H616" s="28"/>
      <c r="I616" s="85"/>
      <c r="J616" s="15"/>
      <c r="K616" s="163"/>
      <c r="L616" s="53"/>
      <c r="M616" s="53"/>
      <c r="N616" s="85"/>
    </row>
    <row r="617" spans="2:14" x14ac:dyDescent="0.25">
      <c r="B617" s="252"/>
      <c r="C617" s="8"/>
      <c r="D617" s="68"/>
      <c r="E617" s="28"/>
      <c r="F617" s="28"/>
      <c r="G617" s="28"/>
      <c r="H617" s="28"/>
      <c r="I617" s="85"/>
      <c r="J617" s="15"/>
      <c r="K617" s="163"/>
      <c r="L617" s="53"/>
      <c r="M617" s="53"/>
      <c r="N617" s="85"/>
    </row>
    <row r="618" spans="2:14" x14ac:dyDescent="0.25">
      <c r="B618" s="252"/>
      <c r="C618" s="8"/>
      <c r="D618" s="68"/>
      <c r="E618" s="28"/>
      <c r="F618" s="28"/>
      <c r="G618" s="28"/>
      <c r="H618" s="28"/>
      <c r="I618" s="85"/>
      <c r="J618" s="15"/>
      <c r="K618" s="163"/>
      <c r="L618" s="53"/>
      <c r="M618" s="53"/>
      <c r="N618" s="85"/>
    </row>
    <row r="619" spans="2:14" x14ac:dyDescent="0.25">
      <c r="B619" s="252"/>
      <c r="C619" s="8"/>
      <c r="D619" s="68"/>
      <c r="E619" s="28"/>
      <c r="F619" s="28"/>
      <c r="G619" s="28"/>
      <c r="H619" s="28"/>
      <c r="I619" s="85"/>
      <c r="J619" s="15"/>
      <c r="K619" s="163"/>
      <c r="L619" s="53"/>
      <c r="M619" s="53"/>
      <c r="N619" s="85"/>
    </row>
    <row r="620" spans="2:14" x14ac:dyDescent="0.25">
      <c r="B620" s="252"/>
      <c r="C620" s="8"/>
      <c r="D620" s="68"/>
      <c r="E620" s="28"/>
      <c r="F620" s="28"/>
      <c r="G620" s="28"/>
      <c r="H620" s="28"/>
      <c r="I620" s="85"/>
      <c r="J620" s="15"/>
      <c r="K620" s="163"/>
      <c r="L620" s="53"/>
      <c r="M620" s="53"/>
      <c r="N620" s="85"/>
    </row>
    <row r="621" spans="2:14" x14ac:dyDescent="0.25">
      <c r="B621" s="252"/>
      <c r="C621" s="8"/>
      <c r="D621" s="68"/>
      <c r="E621" s="28"/>
      <c r="F621" s="28"/>
      <c r="G621" s="28"/>
      <c r="H621" s="28"/>
      <c r="I621" s="85"/>
      <c r="J621" s="15"/>
      <c r="K621" s="163"/>
      <c r="L621" s="53"/>
      <c r="M621" s="53"/>
      <c r="N621" s="85"/>
    </row>
    <row r="622" spans="2:14" x14ac:dyDescent="0.25">
      <c r="B622" s="252"/>
      <c r="C622" s="8"/>
      <c r="D622" s="68"/>
      <c r="E622" s="28"/>
      <c r="F622" s="28"/>
      <c r="G622" s="28"/>
      <c r="H622" s="28"/>
      <c r="I622" s="85"/>
      <c r="J622" s="15"/>
      <c r="K622" s="163"/>
      <c r="L622" s="53"/>
      <c r="M622" s="53"/>
      <c r="N622" s="85"/>
    </row>
    <row r="623" spans="2:14" x14ac:dyDescent="0.25">
      <c r="B623" s="252"/>
      <c r="C623" s="8"/>
      <c r="D623" s="68"/>
      <c r="E623" s="28"/>
      <c r="F623" s="28"/>
      <c r="G623" s="28"/>
      <c r="H623" s="28"/>
      <c r="I623" s="85"/>
      <c r="J623" s="15"/>
      <c r="K623" s="163"/>
      <c r="L623" s="53"/>
      <c r="M623" s="53"/>
      <c r="N623" s="85"/>
    </row>
    <row r="624" spans="2:14" x14ac:dyDescent="0.25">
      <c r="B624" s="252"/>
      <c r="C624" s="8"/>
      <c r="D624" s="68"/>
      <c r="E624" s="28"/>
      <c r="F624" s="28"/>
      <c r="G624" s="28"/>
      <c r="H624" s="28"/>
      <c r="I624" s="85"/>
      <c r="J624" s="15"/>
      <c r="K624" s="163"/>
      <c r="L624" s="53"/>
      <c r="M624" s="53"/>
      <c r="N624" s="85"/>
    </row>
    <row r="625" spans="2:14" x14ac:dyDescent="0.25">
      <c r="B625" s="252"/>
      <c r="C625" s="8"/>
      <c r="D625" s="68"/>
      <c r="E625" s="28"/>
      <c r="F625" s="28"/>
      <c r="G625" s="28"/>
      <c r="H625" s="28"/>
      <c r="I625" s="85"/>
      <c r="J625" s="15"/>
      <c r="K625" s="163"/>
      <c r="L625" s="53"/>
      <c r="M625" s="53"/>
      <c r="N625" s="85"/>
    </row>
    <row r="626" spans="2:14" x14ac:dyDescent="0.25">
      <c r="B626" s="252"/>
      <c r="C626" s="8"/>
      <c r="D626" s="68"/>
      <c r="E626" s="28"/>
      <c r="F626" s="28"/>
      <c r="G626" s="28"/>
      <c r="H626" s="28"/>
      <c r="I626" s="85"/>
      <c r="J626" s="15"/>
      <c r="K626" s="163"/>
      <c r="L626" s="53"/>
      <c r="M626" s="53"/>
      <c r="N626" s="85"/>
    </row>
    <row r="627" spans="2:14" x14ac:dyDescent="0.25">
      <c r="B627" s="252"/>
      <c r="C627" s="8"/>
      <c r="D627" s="68"/>
      <c r="E627" s="28"/>
      <c r="F627" s="28"/>
      <c r="G627" s="28"/>
      <c r="H627" s="28"/>
      <c r="I627" s="85"/>
      <c r="J627" s="15"/>
      <c r="K627" s="163"/>
      <c r="L627" s="53"/>
      <c r="M627" s="53"/>
      <c r="N627" s="85"/>
    </row>
    <row r="628" spans="2:14" x14ac:dyDescent="0.25">
      <c r="B628" s="252"/>
      <c r="C628" s="8"/>
      <c r="D628" s="68"/>
      <c r="E628" s="28"/>
      <c r="F628" s="28"/>
      <c r="G628" s="28"/>
      <c r="H628" s="28"/>
      <c r="I628" s="85"/>
      <c r="J628" s="15"/>
      <c r="K628" s="163"/>
      <c r="L628" s="53"/>
      <c r="M628" s="53"/>
      <c r="N628" s="85"/>
    </row>
    <row r="629" spans="2:14" x14ac:dyDescent="0.25">
      <c r="B629" s="252"/>
      <c r="C629" s="8"/>
      <c r="D629" s="68"/>
      <c r="E629" s="28"/>
      <c r="F629" s="28"/>
      <c r="G629" s="28"/>
      <c r="H629" s="28"/>
      <c r="I629" s="85"/>
      <c r="J629" s="15"/>
      <c r="K629" s="163"/>
      <c r="L629" s="53"/>
      <c r="M629" s="53"/>
      <c r="N629" s="85"/>
    </row>
    <row r="630" spans="2:14" x14ac:dyDescent="0.25">
      <c r="B630" s="252"/>
      <c r="C630" s="8"/>
      <c r="D630" s="68"/>
      <c r="E630" s="28"/>
      <c r="F630" s="28"/>
      <c r="G630" s="28"/>
      <c r="H630" s="28"/>
      <c r="I630" s="85"/>
      <c r="J630" s="15"/>
      <c r="K630" s="163"/>
      <c r="L630" s="53"/>
      <c r="M630" s="53"/>
      <c r="N630" s="85"/>
    </row>
    <row r="631" spans="2:14" x14ac:dyDescent="0.25">
      <c r="B631" s="252"/>
      <c r="C631" s="8"/>
      <c r="D631" s="68"/>
      <c r="E631" s="28"/>
      <c r="F631" s="28"/>
      <c r="G631" s="28"/>
      <c r="H631" s="28"/>
      <c r="I631" s="85"/>
      <c r="J631" s="15"/>
      <c r="K631" s="163"/>
      <c r="L631" s="53"/>
      <c r="M631" s="53"/>
      <c r="N631" s="85"/>
    </row>
    <row r="632" spans="2:14" x14ac:dyDescent="0.25">
      <c r="B632" s="252"/>
      <c r="C632" s="8"/>
      <c r="D632" s="68"/>
      <c r="E632" s="28"/>
      <c r="F632" s="28"/>
      <c r="G632" s="28"/>
      <c r="H632" s="28"/>
      <c r="I632" s="85"/>
      <c r="J632" s="15"/>
      <c r="K632" s="163"/>
      <c r="L632" s="53"/>
      <c r="M632" s="53"/>
      <c r="N632" s="85"/>
    </row>
    <row r="633" spans="2:14" x14ac:dyDescent="0.25">
      <c r="B633" s="252"/>
      <c r="C633" s="8"/>
      <c r="D633" s="68"/>
      <c r="E633" s="28"/>
      <c r="F633" s="28"/>
      <c r="G633" s="28"/>
      <c r="H633" s="28"/>
      <c r="I633" s="85"/>
      <c r="J633" s="15"/>
      <c r="K633" s="163"/>
      <c r="L633" s="53"/>
      <c r="M633" s="53"/>
      <c r="N633" s="85"/>
    </row>
    <row r="634" spans="2:14" x14ac:dyDescent="0.25">
      <c r="B634" s="252"/>
      <c r="C634" s="8"/>
      <c r="D634" s="68"/>
      <c r="E634" s="28"/>
      <c r="F634" s="28"/>
      <c r="G634" s="28"/>
      <c r="H634" s="28"/>
      <c r="I634" s="85"/>
      <c r="J634" s="15"/>
      <c r="K634" s="163"/>
      <c r="L634" s="53"/>
      <c r="M634" s="53"/>
      <c r="N634" s="85"/>
    </row>
    <row r="635" spans="2:14" x14ac:dyDescent="0.25">
      <c r="B635" s="252"/>
      <c r="C635" s="8"/>
      <c r="D635" s="68"/>
      <c r="E635" s="28"/>
      <c r="F635" s="28"/>
      <c r="G635" s="28"/>
      <c r="H635" s="28"/>
      <c r="I635" s="85"/>
      <c r="J635" s="15"/>
      <c r="K635" s="163"/>
      <c r="L635" s="53"/>
      <c r="M635" s="53"/>
      <c r="N635" s="85"/>
    </row>
    <row r="636" spans="2:14" x14ac:dyDescent="0.25">
      <c r="B636" s="252"/>
      <c r="C636" s="8"/>
      <c r="D636" s="68"/>
      <c r="E636" s="28"/>
      <c r="F636" s="28"/>
      <c r="G636" s="28"/>
      <c r="H636" s="28"/>
      <c r="I636" s="85"/>
      <c r="J636" s="15"/>
      <c r="K636" s="163"/>
      <c r="L636" s="53"/>
      <c r="M636" s="53"/>
      <c r="N636" s="85"/>
    </row>
    <row r="637" spans="2:14" x14ac:dyDescent="0.25">
      <c r="B637" s="252"/>
      <c r="C637" s="8"/>
      <c r="D637" s="68"/>
      <c r="E637" s="28"/>
      <c r="F637" s="28"/>
      <c r="G637" s="28"/>
      <c r="H637" s="28"/>
      <c r="I637" s="85"/>
      <c r="J637" s="15"/>
      <c r="K637" s="163"/>
      <c r="L637" s="53"/>
      <c r="M637" s="53"/>
      <c r="N637" s="85"/>
    </row>
    <row r="638" spans="2:14" x14ac:dyDescent="0.25">
      <c r="B638" s="252"/>
      <c r="C638" s="8"/>
      <c r="D638" s="68"/>
      <c r="E638" s="28"/>
      <c r="F638" s="28"/>
      <c r="G638" s="28"/>
      <c r="H638" s="28"/>
      <c r="I638" s="85"/>
      <c r="J638" s="15"/>
      <c r="K638" s="163"/>
      <c r="L638" s="53"/>
      <c r="M638" s="53"/>
      <c r="N638" s="85"/>
    </row>
    <row r="639" spans="2:14" x14ac:dyDescent="0.25">
      <c r="B639" s="252"/>
      <c r="C639" s="8"/>
      <c r="D639" s="68"/>
      <c r="E639" s="28"/>
      <c r="F639" s="28"/>
      <c r="G639" s="28"/>
      <c r="H639" s="28"/>
      <c r="I639" s="85"/>
      <c r="J639" s="15"/>
      <c r="K639" s="163"/>
      <c r="L639" s="53"/>
      <c r="M639" s="53"/>
      <c r="N639" s="85"/>
    </row>
    <row r="640" spans="2:14" x14ac:dyDescent="0.25">
      <c r="B640" s="252"/>
      <c r="C640" s="8"/>
      <c r="D640" s="68"/>
      <c r="E640" s="28"/>
      <c r="F640" s="28"/>
      <c r="G640" s="28"/>
      <c r="H640" s="28"/>
      <c r="I640" s="85"/>
      <c r="J640" s="15"/>
      <c r="K640" s="163"/>
      <c r="L640" s="53"/>
      <c r="M640" s="53"/>
      <c r="N640" s="85"/>
    </row>
    <row r="641" spans="2:14" x14ac:dyDescent="0.25">
      <c r="B641" s="252"/>
      <c r="C641" s="8"/>
      <c r="D641" s="68"/>
      <c r="E641" s="28"/>
      <c r="F641" s="28"/>
      <c r="G641" s="28"/>
      <c r="H641" s="28"/>
      <c r="I641" s="85"/>
      <c r="J641" s="15"/>
      <c r="K641" s="163"/>
      <c r="L641" s="53"/>
      <c r="M641" s="53"/>
      <c r="N641" s="85"/>
    </row>
    <row r="642" spans="2:14" x14ac:dyDescent="0.25">
      <c r="B642" s="252"/>
      <c r="C642" s="8"/>
      <c r="D642" s="68"/>
      <c r="E642" s="28"/>
      <c r="F642" s="28"/>
      <c r="G642" s="28"/>
      <c r="H642" s="28"/>
      <c r="I642" s="85"/>
      <c r="J642" s="15"/>
      <c r="K642" s="163"/>
      <c r="L642" s="53"/>
      <c r="M642" s="53"/>
      <c r="N642" s="85"/>
    </row>
    <row r="643" spans="2:14" x14ac:dyDescent="0.25">
      <c r="B643" s="252"/>
      <c r="C643" s="8"/>
      <c r="D643" s="68"/>
      <c r="E643" s="28"/>
      <c r="F643" s="28"/>
      <c r="G643" s="28"/>
      <c r="H643" s="28"/>
      <c r="I643" s="85"/>
      <c r="J643" s="15"/>
      <c r="K643" s="163"/>
      <c r="L643" s="53"/>
      <c r="M643" s="53"/>
      <c r="N643" s="85"/>
    </row>
    <row r="644" spans="2:14" x14ac:dyDescent="0.25">
      <c r="B644" s="252"/>
      <c r="C644" s="8"/>
      <c r="D644" s="68"/>
      <c r="E644" s="28"/>
      <c r="F644" s="28"/>
      <c r="G644" s="28"/>
      <c r="H644" s="28"/>
      <c r="I644" s="85"/>
      <c r="J644" s="15"/>
      <c r="K644" s="163"/>
      <c r="L644" s="53"/>
      <c r="M644" s="53"/>
      <c r="N644" s="85"/>
    </row>
    <row r="645" spans="2:14" x14ac:dyDescent="0.25">
      <c r="B645" s="252"/>
      <c r="C645" s="8"/>
      <c r="D645" s="68"/>
      <c r="E645" s="28"/>
      <c r="F645" s="28"/>
      <c r="G645" s="28"/>
      <c r="H645" s="28"/>
      <c r="I645" s="85"/>
      <c r="J645" s="15"/>
      <c r="K645" s="163"/>
      <c r="L645" s="53"/>
      <c r="M645" s="53"/>
      <c r="N645" s="85"/>
    </row>
    <row r="646" spans="2:14" x14ac:dyDescent="0.25">
      <c r="B646" s="252"/>
      <c r="C646" s="8"/>
      <c r="D646" s="68"/>
      <c r="E646" s="28"/>
      <c r="F646" s="28"/>
      <c r="G646" s="28"/>
      <c r="H646" s="28"/>
      <c r="I646" s="85"/>
      <c r="J646" s="15"/>
      <c r="K646" s="163"/>
      <c r="L646" s="53"/>
      <c r="M646" s="53"/>
      <c r="N646" s="85"/>
    </row>
    <row r="647" spans="2:14" x14ac:dyDescent="0.25">
      <c r="B647" s="252"/>
      <c r="C647" s="8"/>
      <c r="D647" s="68"/>
      <c r="E647" s="28"/>
      <c r="F647" s="28"/>
      <c r="G647" s="28"/>
      <c r="H647" s="28"/>
      <c r="I647" s="85"/>
      <c r="J647" s="15"/>
      <c r="K647" s="163"/>
      <c r="L647" s="53"/>
      <c r="M647" s="53"/>
      <c r="N647" s="85"/>
    </row>
    <row r="648" spans="2:14" x14ac:dyDescent="0.25">
      <c r="B648" s="252"/>
      <c r="C648" s="8"/>
      <c r="D648" s="68"/>
      <c r="E648" s="28"/>
      <c r="F648" s="28"/>
      <c r="G648" s="28"/>
      <c r="H648" s="28"/>
      <c r="I648" s="85"/>
      <c r="J648" s="15"/>
      <c r="K648" s="163"/>
      <c r="L648" s="53"/>
      <c r="M648" s="53"/>
      <c r="N648" s="85"/>
    </row>
    <row r="649" spans="2:14" x14ac:dyDescent="0.25">
      <c r="B649" s="252"/>
      <c r="C649" s="8"/>
      <c r="D649" s="68"/>
      <c r="E649" s="28"/>
      <c r="F649" s="28"/>
      <c r="G649" s="28"/>
      <c r="H649" s="28"/>
      <c r="I649" s="85"/>
      <c r="J649" s="15"/>
      <c r="K649" s="163"/>
      <c r="L649" s="53"/>
      <c r="M649" s="53"/>
      <c r="N649" s="85"/>
    </row>
    <row r="650" spans="2:14" x14ac:dyDescent="0.25">
      <c r="B650" s="252"/>
      <c r="C650" s="8"/>
      <c r="D650" s="68"/>
      <c r="E650" s="28"/>
      <c r="F650" s="28"/>
      <c r="G650" s="28"/>
      <c r="H650" s="28"/>
      <c r="I650" s="85"/>
      <c r="J650" s="15"/>
      <c r="K650" s="163"/>
      <c r="L650" s="53"/>
      <c r="M650" s="53"/>
      <c r="N650" s="85"/>
    </row>
    <row r="651" spans="2:14" x14ac:dyDescent="0.25">
      <c r="B651" s="252"/>
      <c r="C651" s="8"/>
      <c r="D651" s="68"/>
      <c r="E651" s="28"/>
      <c r="F651" s="28"/>
      <c r="G651" s="28"/>
      <c r="H651" s="28"/>
      <c r="I651" s="85"/>
      <c r="J651" s="15"/>
      <c r="K651" s="163"/>
      <c r="L651" s="53"/>
      <c r="M651" s="53"/>
      <c r="N651" s="85"/>
    </row>
    <row r="652" spans="2:14" x14ac:dyDescent="0.25">
      <c r="B652" s="252"/>
      <c r="C652" s="8"/>
      <c r="D652" s="68"/>
      <c r="E652" s="28"/>
      <c r="F652" s="28"/>
      <c r="G652" s="28"/>
      <c r="H652" s="28"/>
      <c r="I652" s="85"/>
      <c r="J652" s="15"/>
      <c r="K652" s="163"/>
      <c r="L652" s="53"/>
      <c r="M652" s="53"/>
      <c r="N652" s="85"/>
    </row>
    <row r="653" spans="2:14" x14ac:dyDescent="0.25">
      <c r="B653" s="252"/>
      <c r="C653" s="8"/>
      <c r="D653" s="68"/>
      <c r="E653" s="28"/>
      <c r="F653" s="28"/>
      <c r="G653" s="28"/>
      <c r="H653" s="28"/>
      <c r="I653" s="85"/>
      <c r="J653" s="15"/>
      <c r="K653" s="163"/>
      <c r="L653" s="53"/>
      <c r="M653" s="53"/>
      <c r="N653" s="85"/>
    </row>
    <row r="654" spans="2:14" x14ac:dyDescent="0.25">
      <c r="B654" s="252"/>
      <c r="C654" s="8"/>
      <c r="D654" s="68"/>
      <c r="E654" s="28"/>
      <c r="F654" s="28"/>
      <c r="G654" s="28"/>
      <c r="H654" s="28"/>
      <c r="I654" s="85"/>
      <c r="J654" s="15"/>
      <c r="K654" s="163"/>
      <c r="L654" s="53"/>
      <c r="M654" s="53"/>
      <c r="N654" s="85"/>
    </row>
    <row r="655" spans="2:14" x14ac:dyDescent="0.25">
      <c r="B655" s="252"/>
      <c r="C655" s="8"/>
      <c r="D655" s="68"/>
      <c r="E655" s="28"/>
      <c r="F655" s="28"/>
      <c r="G655" s="28"/>
      <c r="H655" s="28"/>
      <c r="I655" s="85"/>
      <c r="J655" s="15"/>
      <c r="K655" s="163"/>
      <c r="L655" s="53"/>
      <c r="M655" s="53"/>
      <c r="N655" s="85"/>
    </row>
    <row r="656" spans="2:14" x14ac:dyDescent="0.25">
      <c r="B656" s="252"/>
      <c r="C656" s="8"/>
      <c r="D656" s="68"/>
      <c r="E656" s="28"/>
      <c r="F656" s="28"/>
      <c r="G656" s="28"/>
      <c r="H656" s="28"/>
      <c r="I656" s="85"/>
      <c r="J656" s="15"/>
      <c r="K656" s="163"/>
      <c r="L656" s="53"/>
      <c r="M656" s="53"/>
      <c r="N656" s="85"/>
    </row>
    <row r="657" spans="2:14" x14ac:dyDescent="0.25">
      <c r="B657" s="252"/>
      <c r="C657" s="8"/>
      <c r="D657" s="68"/>
      <c r="E657" s="28"/>
      <c r="F657" s="28"/>
      <c r="G657" s="28"/>
      <c r="H657" s="28"/>
      <c r="I657" s="85"/>
      <c r="J657" s="15"/>
      <c r="K657" s="163"/>
      <c r="L657" s="53"/>
      <c r="M657" s="53"/>
      <c r="N657" s="85"/>
    </row>
    <row r="658" spans="2:14" x14ac:dyDescent="0.25">
      <c r="B658" s="252"/>
      <c r="C658" s="8"/>
      <c r="D658" s="68"/>
      <c r="E658" s="28"/>
      <c r="F658" s="28"/>
      <c r="G658" s="28"/>
      <c r="H658" s="28"/>
      <c r="I658" s="85"/>
      <c r="J658" s="15"/>
      <c r="K658" s="163"/>
      <c r="L658" s="53"/>
      <c r="M658" s="53"/>
      <c r="N658" s="85"/>
    </row>
    <row r="659" spans="2:14" x14ac:dyDescent="0.25">
      <c r="B659" s="252"/>
      <c r="C659" s="8"/>
      <c r="D659" s="68"/>
      <c r="E659" s="28"/>
      <c r="F659" s="28"/>
      <c r="G659" s="28"/>
      <c r="H659" s="28"/>
      <c r="I659" s="85"/>
      <c r="J659" s="15"/>
      <c r="K659" s="163"/>
      <c r="L659" s="53"/>
      <c r="M659" s="53"/>
      <c r="N659" s="85"/>
    </row>
    <row r="660" spans="2:14" x14ac:dyDescent="0.25">
      <c r="B660" s="252"/>
      <c r="C660" s="8"/>
      <c r="D660" s="68"/>
      <c r="E660" s="28"/>
      <c r="F660" s="28"/>
      <c r="G660" s="28"/>
      <c r="H660" s="28"/>
      <c r="I660" s="85"/>
      <c r="J660" s="15"/>
      <c r="K660" s="163"/>
      <c r="L660" s="53"/>
      <c r="M660" s="53"/>
      <c r="N660" s="85"/>
    </row>
    <row r="661" spans="2:14" x14ac:dyDescent="0.25">
      <c r="B661" s="252"/>
      <c r="C661" s="8"/>
      <c r="D661" s="68"/>
      <c r="E661" s="28"/>
      <c r="F661" s="28"/>
      <c r="G661" s="28"/>
      <c r="H661" s="28"/>
      <c r="I661" s="85"/>
      <c r="J661" s="15"/>
      <c r="K661" s="163"/>
      <c r="L661" s="53"/>
      <c r="M661" s="53"/>
      <c r="N661" s="85"/>
    </row>
    <row r="662" spans="2:14" x14ac:dyDescent="0.25">
      <c r="B662" s="252"/>
      <c r="C662" s="8"/>
      <c r="D662" s="68"/>
      <c r="E662" s="28"/>
      <c r="F662" s="28"/>
      <c r="G662" s="28"/>
      <c r="H662" s="28"/>
      <c r="I662" s="85"/>
      <c r="J662" s="15"/>
      <c r="K662" s="163"/>
      <c r="L662" s="53"/>
      <c r="M662" s="53"/>
      <c r="N662" s="85"/>
    </row>
    <row r="663" spans="2:14" x14ac:dyDescent="0.25">
      <c r="B663" s="252"/>
      <c r="C663" s="8"/>
      <c r="D663" s="68"/>
      <c r="E663" s="28"/>
      <c r="F663" s="28"/>
      <c r="G663" s="28"/>
      <c r="H663" s="28"/>
      <c r="I663" s="85"/>
      <c r="J663" s="15"/>
      <c r="K663" s="163"/>
      <c r="L663" s="53"/>
      <c r="M663" s="53"/>
      <c r="N663" s="85"/>
    </row>
    <row r="664" spans="2:14" x14ac:dyDescent="0.25">
      <c r="B664" s="252"/>
      <c r="C664" s="8"/>
      <c r="D664" s="68"/>
      <c r="E664" s="28"/>
      <c r="F664" s="28"/>
      <c r="G664" s="28"/>
      <c r="H664" s="28"/>
      <c r="I664" s="85"/>
      <c r="J664" s="15"/>
      <c r="K664" s="163"/>
      <c r="L664" s="53"/>
      <c r="M664" s="53"/>
      <c r="N664" s="85"/>
    </row>
    <row r="665" spans="2:14" x14ac:dyDescent="0.25">
      <c r="B665" s="252"/>
      <c r="C665" s="8"/>
      <c r="D665" s="68"/>
      <c r="E665" s="28"/>
      <c r="F665" s="28"/>
      <c r="G665" s="28"/>
      <c r="H665" s="28"/>
      <c r="I665" s="85"/>
      <c r="J665" s="15"/>
      <c r="K665" s="163"/>
      <c r="L665" s="53"/>
      <c r="M665" s="53"/>
      <c r="N665" s="85"/>
    </row>
    <row r="666" spans="2:14" x14ac:dyDescent="0.25">
      <c r="B666" s="252"/>
      <c r="C666" s="8"/>
      <c r="D666" s="68"/>
      <c r="E666" s="28"/>
      <c r="F666" s="28"/>
      <c r="G666" s="28"/>
      <c r="H666" s="28"/>
      <c r="I666" s="85"/>
      <c r="J666" s="15"/>
      <c r="K666" s="163"/>
      <c r="L666" s="53"/>
      <c r="M666" s="53"/>
      <c r="N666" s="85"/>
    </row>
    <row r="667" spans="2:14" x14ac:dyDescent="0.25">
      <c r="B667" s="252"/>
      <c r="C667" s="8"/>
      <c r="D667" s="68"/>
      <c r="E667" s="28"/>
      <c r="F667" s="28"/>
      <c r="G667" s="28"/>
      <c r="H667" s="28"/>
      <c r="I667" s="85"/>
      <c r="J667" s="15"/>
      <c r="K667" s="163"/>
      <c r="L667" s="53"/>
      <c r="M667" s="53"/>
      <c r="N667" s="85"/>
    </row>
    <row r="668" spans="2:14" x14ac:dyDescent="0.25">
      <c r="B668" s="252"/>
      <c r="C668" s="8"/>
      <c r="D668" s="68"/>
      <c r="E668" s="28"/>
      <c r="F668" s="28"/>
      <c r="G668" s="28"/>
      <c r="H668" s="28"/>
      <c r="I668" s="85"/>
      <c r="J668" s="15"/>
      <c r="K668" s="163"/>
      <c r="L668" s="53"/>
      <c r="M668" s="53"/>
      <c r="N668" s="85"/>
    </row>
    <row r="669" spans="2:14" x14ac:dyDescent="0.25">
      <c r="B669" s="252"/>
      <c r="C669" s="8"/>
      <c r="D669" s="68"/>
      <c r="E669" s="28"/>
      <c r="F669" s="28"/>
      <c r="G669" s="28"/>
      <c r="H669" s="28"/>
      <c r="I669" s="85"/>
      <c r="J669" s="15"/>
      <c r="K669" s="163"/>
      <c r="L669" s="53"/>
      <c r="M669" s="53"/>
      <c r="N669" s="85"/>
    </row>
    <row r="670" spans="2:14" x14ac:dyDescent="0.25">
      <c r="B670" s="252"/>
      <c r="C670" s="8"/>
      <c r="D670" s="68"/>
      <c r="E670" s="28"/>
      <c r="F670" s="28"/>
      <c r="G670" s="28"/>
      <c r="H670" s="28"/>
      <c r="I670" s="85"/>
      <c r="J670" s="15"/>
      <c r="K670" s="163"/>
      <c r="L670" s="53"/>
      <c r="M670" s="53"/>
      <c r="N670" s="85"/>
    </row>
    <row r="671" spans="2:14" x14ac:dyDescent="0.25">
      <c r="B671" s="252"/>
      <c r="C671" s="8"/>
      <c r="D671" s="68"/>
      <c r="E671" s="28"/>
      <c r="F671" s="28"/>
      <c r="G671" s="28"/>
      <c r="H671" s="28"/>
      <c r="I671" s="85"/>
      <c r="J671" s="15"/>
      <c r="K671" s="163"/>
      <c r="L671" s="53"/>
      <c r="M671" s="53"/>
      <c r="N671" s="85"/>
    </row>
    <row r="672" spans="2:14" x14ac:dyDescent="0.25">
      <c r="B672" s="252"/>
      <c r="C672" s="8"/>
      <c r="D672" s="68"/>
      <c r="E672" s="28"/>
      <c r="F672" s="28"/>
      <c r="G672" s="28"/>
      <c r="H672" s="28"/>
      <c r="I672" s="85"/>
      <c r="J672" s="15"/>
      <c r="K672" s="163"/>
      <c r="L672" s="53"/>
      <c r="M672" s="53"/>
      <c r="N672" s="85"/>
    </row>
    <row r="673" spans="2:14" x14ac:dyDescent="0.25">
      <c r="B673" s="252"/>
      <c r="C673" s="8"/>
      <c r="D673" s="68"/>
      <c r="E673" s="28"/>
      <c r="F673" s="28"/>
      <c r="G673" s="28"/>
      <c r="H673" s="28"/>
      <c r="I673" s="85"/>
      <c r="J673" s="15"/>
      <c r="K673" s="163"/>
      <c r="L673" s="53"/>
      <c r="M673" s="53"/>
      <c r="N673" s="85"/>
    </row>
    <row r="674" spans="2:14" x14ac:dyDescent="0.25">
      <c r="B674" s="252"/>
      <c r="C674" s="8"/>
      <c r="D674" s="68"/>
      <c r="E674" s="28"/>
      <c r="F674" s="28"/>
      <c r="G674" s="28"/>
      <c r="H674" s="28"/>
      <c r="I674" s="85"/>
      <c r="J674" s="15"/>
      <c r="K674" s="163"/>
      <c r="L674" s="53"/>
      <c r="M674" s="53"/>
      <c r="N674" s="85"/>
    </row>
    <row r="675" spans="2:14" x14ac:dyDescent="0.25">
      <c r="B675" s="252"/>
      <c r="C675" s="8"/>
      <c r="D675" s="68"/>
      <c r="E675" s="28"/>
      <c r="F675" s="28"/>
      <c r="G675" s="28"/>
      <c r="H675" s="28"/>
      <c r="I675" s="85"/>
      <c r="J675" s="15"/>
      <c r="K675" s="163"/>
      <c r="L675" s="53"/>
      <c r="M675" s="53"/>
      <c r="N675" s="85"/>
    </row>
    <row r="676" spans="2:14" x14ac:dyDescent="0.25">
      <c r="B676" s="252"/>
      <c r="C676" s="8"/>
      <c r="D676" s="68"/>
      <c r="E676" s="28"/>
      <c r="F676" s="28"/>
      <c r="G676" s="28"/>
      <c r="H676" s="28"/>
      <c r="I676" s="85"/>
      <c r="J676" s="15"/>
      <c r="K676" s="163"/>
      <c r="L676" s="53"/>
      <c r="M676" s="53"/>
      <c r="N676" s="85"/>
    </row>
    <row r="677" spans="2:14" x14ac:dyDescent="0.25">
      <c r="B677" s="252"/>
      <c r="C677" s="8"/>
      <c r="D677" s="68"/>
      <c r="E677" s="28"/>
      <c r="F677" s="28"/>
      <c r="G677" s="28"/>
      <c r="H677" s="28"/>
      <c r="I677" s="85"/>
      <c r="J677" s="15"/>
      <c r="K677" s="163"/>
      <c r="L677" s="53"/>
      <c r="M677" s="53"/>
      <c r="N677" s="85"/>
    </row>
    <row r="678" spans="2:14" x14ac:dyDescent="0.25">
      <c r="B678" s="252"/>
      <c r="C678" s="8"/>
      <c r="D678" s="68"/>
      <c r="E678" s="28"/>
      <c r="F678" s="28"/>
      <c r="G678" s="28"/>
      <c r="H678" s="28"/>
      <c r="I678" s="85"/>
      <c r="J678" s="15"/>
      <c r="K678" s="163"/>
      <c r="L678" s="53"/>
      <c r="M678" s="53"/>
      <c r="N678" s="85"/>
    </row>
    <row r="679" spans="2:14" x14ac:dyDescent="0.25">
      <c r="B679" s="252"/>
      <c r="C679" s="8"/>
      <c r="D679" s="68"/>
      <c r="E679" s="28"/>
      <c r="F679" s="28"/>
      <c r="G679" s="28"/>
      <c r="H679" s="28"/>
      <c r="I679" s="85"/>
      <c r="J679" s="15"/>
      <c r="K679" s="163"/>
      <c r="L679" s="53"/>
      <c r="M679" s="53"/>
      <c r="N679" s="85"/>
    </row>
    <row r="680" spans="2:14" x14ac:dyDescent="0.25">
      <c r="B680" s="252"/>
      <c r="C680" s="8"/>
      <c r="D680" s="68"/>
      <c r="E680" s="28"/>
      <c r="F680" s="28"/>
      <c r="G680" s="28"/>
      <c r="H680" s="28"/>
      <c r="I680" s="85"/>
      <c r="J680" s="15"/>
      <c r="K680" s="163"/>
      <c r="L680" s="53"/>
      <c r="M680" s="53"/>
      <c r="N680" s="85"/>
    </row>
    <row r="681" spans="2:14" x14ac:dyDescent="0.25">
      <c r="B681" s="252"/>
      <c r="C681" s="8"/>
      <c r="D681" s="68"/>
      <c r="E681" s="28"/>
      <c r="F681" s="28"/>
      <c r="G681" s="28"/>
      <c r="H681" s="28"/>
      <c r="I681" s="85"/>
      <c r="J681" s="15"/>
      <c r="K681" s="163"/>
      <c r="L681" s="53"/>
      <c r="M681" s="53"/>
      <c r="N681" s="85"/>
    </row>
    <row r="682" spans="2:14" x14ac:dyDescent="0.25">
      <c r="B682" s="252"/>
      <c r="C682" s="8"/>
      <c r="D682" s="68"/>
      <c r="E682" s="28"/>
      <c r="F682" s="28"/>
      <c r="G682" s="28"/>
      <c r="H682" s="28"/>
      <c r="I682" s="85"/>
      <c r="J682" s="15"/>
      <c r="K682" s="163"/>
      <c r="L682" s="53"/>
      <c r="M682" s="53"/>
      <c r="N682" s="85"/>
    </row>
    <row r="683" spans="2:14" x14ac:dyDescent="0.25">
      <c r="B683" s="252"/>
      <c r="C683" s="8"/>
      <c r="D683" s="68"/>
      <c r="E683" s="28"/>
      <c r="F683" s="28"/>
      <c r="G683" s="28"/>
      <c r="H683" s="28"/>
      <c r="I683" s="85"/>
      <c r="J683" s="15"/>
      <c r="K683" s="163"/>
      <c r="L683" s="53"/>
      <c r="M683" s="53"/>
      <c r="N683" s="85"/>
    </row>
    <row r="684" spans="2:14" x14ac:dyDescent="0.25">
      <c r="B684" s="252"/>
      <c r="C684" s="8"/>
      <c r="D684" s="68"/>
      <c r="E684" s="28"/>
      <c r="F684" s="28"/>
      <c r="G684" s="28"/>
      <c r="H684" s="28"/>
      <c r="I684" s="85"/>
      <c r="J684" s="15"/>
      <c r="K684" s="163"/>
      <c r="L684" s="53"/>
      <c r="M684" s="53"/>
      <c r="N684" s="85"/>
    </row>
    <row r="685" spans="2:14" x14ac:dyDescent="0.25">
      <c r="B685" s="252"/>
      <c r="C685" s="8"/>
      <c r="D685" s="68"/>
      <c r="E685" s="28"/>
      <c r="F685" s="28"/>
      <c r="G685" s="28"/>
      <c r="H685" s="28"/>
      <c r="I685" s="85"/>
      <c r="J685" s="15"/>
      <c r="K685" s="163"/>
      <c r="L685" s="53"/>
      <c r="M685" s="53"/>
      <c r="N685" s="85"/>
    </row>
    <row r="686" spans="2:14" x14ac:dyDescent="0.25">
      <c r="B686" s="252"/>
      <c r="C686" s="8"/>
      <c r="D686" s="68"/>
      <c r="E686" s="28"/>
      <c r="F686" s="28"/>
      <c r="G686" s="28"/>
      <c r="H686" s="28"/>
      <c r="I686" s="85"/>
      <c r="J686" s="15"/>
      <c r="K686" s="163"/>
      <c r="L686" s="53"/>
      <c r="M686" s="53"/>
      <c r="N686" s="85"/>
    </row>
    <row r="687" spans="2:14" x14ac:dyDescent="0.25">
      <c r="B687" s="252"/>
      <c r="C687" s="8"/>
      <c r="D687" s="68"/>
      <c r="E687" s="28"/>
      <c r="F687" s="28"/>
      <c r="G687" s="28"/>
      <c r="H687" s="28"/>
      <c r="I687" s="85"/>
      <c r="J687" s="15"/>
      <c r="K687" s="163"/>
      <c r="L687" s="53"/>
      <c r="M687" s="53"/>
      <c r="N687" s="85"/>
    </row>
    <row r="688" spans="2:14" x14ac:dyDescent="0.25">
      <c r="B688" s="252"/>
      <c r="C688" s="8"/>
      <c r="D688" s="68"/>
      <c r="E688" s="28"/>
      <c r="F688" s="28"/>
      <c r="G688" s="28"/>
      <c r="H688" s="28"/>
      <c r="I688" s="85"/>
      <c r="J688" s="15"/>
      <c r="K688" s="163"/>
      <c r="L688" s="53"/>
      <c r="M688" s="53"/>
      <c r="N688" s="85"/>
    </row>
    <row r="689" spans="2:14" x14ac:dyDescent="0.25">
      <c r="B689" s="252"/>
      <c r="C689" s="8"/>
      <c r="D689" s="68"/>
      <c r="E689" s="28"/>
      <c r="F689" s="28"/>
      <c r="G689" s="28"/>
      <c r="H689" s="28"/>
      <c r="I689" s="85"/>
      <c r="J689" s="15"/>
      <c r="K689" s="163"/>
      <c r="L689" s="53"/>
      <c r="M689" s="53"/>
      <c r="N689" s="85"/>
    </row>
    <row r="690" spans="2:14" x14ac:dyDescent="0.25">
      <c r="B690" s="252"/>
      <c r="C690" s="8"/>
      <c r="D690" s="68"/>
      <c r="E690" s="28"/>
      <c r="F690" s="28"/>
      <c r="G690" s="28"/>
      <c r="H690" s="28"/>
      <c r="I690" s="85"/>
      <c r="J690" s="15"/>
      <c r="K690" s="163"/>
      <c r="L690" s="53"/>
      <c r="M690" s="53"/>
      <c r="N690" s="85"/>
    </row>
    <row r="691" spans="2:14" x14ac:dyDescent="0.25">
      <c r="B691" s="252"/>
      <c r="C691" s="8"/>
      <c r="D691" s="68"/>
      <c r="E691" s="28"/>
      <c r="F691" s="28"/>
      <c r="G691" s="28"/>
      <c r="H691" s="28"/>
      <c r="I691" s="85"/>
      <c r="J691" s="15"/>
      <c r="K691" s="163"/>
      <c r="L691" s="53"/>
      <c r="M691" s="53"/>
      <c r="N691" s="85"/>
    </row>
    <row r="692" spans="2:14" x14ac:dyDescent="0.25">
      <c r="B692" s="252"/>
      <c r="C692" s="8"/>
      <c r="D692" s="68"/>
      <c r="E692" s="28"/>
      <c r="F692" s="28"/>
      <c r="G692" s="28"/>
      <c r="H692" s="28"/>
      <c r="I692" s="85"/>
      <c r="J692" s="15"/>
      <c r="K692" s="163"/>
      <c r="L692" s="53"/>
      <c r="M692" s="53"/>
      <c r="N692" s="85"/>
    </row>
    <row r="693" spans="2:14" x14ac:dyDescent="0.25">
      <c r="B693" s="252"/>
      <c r="C693" s="8"/>
      <c r="D693" s="68"/>
      <c r="E693" s="28"/>
      <c r="F693" s="28"/>
      <c r="G693" s="28"/>
      <c r="H693" s="28"/>
      <c r="I693" s="85"/>
      <c r="J693" s="15"/>
      <c r="K693" s="163"/>
      <c r="L693" s="53"/>
      <c r="M693" s="53"/>
      <c r="N693" s="85"/>
    </row>
    <row r="694" spans="2:14" x14ac:dyDescent="0.25">
      <c r="B694" s="252"/>
      <c r="C694" s="8"/>
      <c r="D694" s="68"/>
      <c r="E694" s="28"/>
      <c r="F694" s="28"/>
      <c r="G694" s="28"/>
      <c r="H694" s="28"/>
      <c r="I694" s="85"/>
      <c r="J694" s="15"/>
      <c r="K694" s="163"/>
      <c r="L694" s="53"/>
      <c r="M694" s="53"/>
      <c r="N694" s="85"/>
    </row>
    <row r="695" spans="2:14" x14ac:dyDescent="0.25">
      <c r="B695" s="252"/>
      <c r="C695" s="8"/>
      <c r="D695" s="68"/>
      <c r="E695" s="28"/>
      <c r="F695" s="28"/>
      <c r="G695" s="28"/>
      <c r="H695" s="28"/>
      <c r="I695" s="85"/>
      <c r="J695" s="15"/>
      <c r="K695" s="163"/>
      <c r="L695" s="53"/>
      <c r="M695" s="53"/>
      <c r="N695" s="85"/>
    </row>
    <row r="696" spans="2:14" x14ac:dyDescent="0.25">
      <c r="B696" s="252"/>
      <c r="C696" s="8"/>
      <c r="D696" s="68"/>
      <c r="E696" s="28"/>
      <c r="F696" s="28"/>
      <c r="G696" s="28"/>
      <c r="H696" s="28"/>
      <c r="I696" s="85"/>
      <c r="J696" s="15"/>
      <c r="K696" s="163"/>
      <c r="L696" s="53"/>
      <c r="M696" s="53"/>
      <c r="N696" s="85"/>
    </row>
    <row r="697" spans="2:14" x14ac:dyDescent="0.25">
      <c r="B697" s="252"/>
      <c r="C697" s="8"/>
      <c r="D697" s="68"/>
      <c r="E697" s="28"/>
      <c r="F697" s="28"/>
      <c r="G697" s="28"/>
      <c r="H697" s="28"/>
      <c r="I697" s="85"/>
      <c r="J697" s="15"/>
      <c r="K697" s="163"/>
      <c r="L697" s="53"/>
      <c r="M697" s="53"/>
      <c r="N697" s="85"/>
    </row>
    <row r="698" spans="2:14" x14ac:dyDescent="0.25">
      <c r="B698" s="252"/>
      <c r="C698" s="8"/>
      <c r="D698" s="68"/>
      <c r="E698" s="28"/>
      <c r="F698" s="28"/>
      <c r="G698" s="28"/>
      <c r="H698" s="28"/>
      <c r="I698" s="85"/>
      <c r="J698" s="15"/>
      <c r="K698" s="163"/>
      <c r="L698" s="53"/>
      <c r="M698" s="53"/>
      <c r="N698" s="85"/>
    </row>
    <row r="699" spans="2:14" x14ac:dyDescent="0.25">
      <c r="B699" s="252"/>
      <c r="C699" s="8"/>
      <c r="D699" s="68"/>
      <c r="E699" s="28"/>
      <c r="F699" s="28"/>
      <c r="G699" s="28"/>
      <c r="H699" s="28"/>
      <c r="I699" s="85"/>
      <c r="J699" s="15"/>
      <c r="K699" s="163"/>
      <c r="L699" s="53"/>
      <c r="M699" s="53"/>
      <c r="N699" s="85"/>
    </row>
    <row r="700" spans="2:14" x14ac:dyDescent="0.25">
      <c r="B700" s="252"/>
      <c r="C700" s="8"/>
      <c r="D700" s="68"/>
      <c r="E700" s="28"/>
      <c r="F700" s="28"/>
      <c r="G700" s="28"/>
      <c r="H700" s="28"/>
      <c r="I700" s="85"/>
      <c r="J700" s="15"/>
      <c r="K700" s="163"/>
      <c r="L700" s="53"/>
      <c r="M700" s="53"/>
      <c r="N700" s="85"/>
    </row>
    <row r="701" spans="2:14" x14ac:dyDescent="0.25">
      <c r="B701" s="252"/>
      <c r="C701" s="8"/>
      <c r="D701" s="68"/>
      <c r="E701" s="28"/>
      <c r="F701" s="28"/>
      <c r="G701" s="28"/>
      <c r="H701" s="28"/>
      <c r="I701" s="85"/>
      <c r="J701" s="15"/>
      <c r="K701" s="163"/>
      <c r="L701" s="53"/>
      <c r="M701" s="53"/>
      <c r="N701" s="85"/>
    </row>
    <row r="702" spans="2:14" x14ac:dyDescent="0.25">
      <c r="B702" s="252"/>
      <c r="C702" s="8"/>
      <c r="D702" s="68"/>
      <c r="E702" s="28"/>
      <c r="F702" s="28"/>
      <c r="G702" s="28"/>
      <c r="H702" s="28"/>
      <c r="I702" s="85"/>
      <c r="J702" s="15"/>
      <c r="K702" s="163"/>
      <c r="L702" s="53"/>
      <c r="M702" s="53"/>
      <c r="N702" s="85"/>
    </row>
    <row r="703" spans="2:14" x14ac:dyDescent="0.25">
      <c r="B703" s="252"/>
      <c r="C703" s="8"/>
      <c r="D703" s="68"/>
      <c r="E703" s="28"/>
      <c r="F703" s="28"/>
      <c r="G703" s="28"/>
      <c r="H703" s="28"/>
      <c r="I703" s="85"/>
      <c r="J703" s="15"/>
      <c r="K703" s="163"/>
      <c r="L703" s="53"/>
      <c r="M703" s="53"/>
      <c r="N703" s="85"/>
    </row>
    <row r="704" spans="2:14" x14ac:dyDescent="0.25">
      <c r="B704" s="252"/>
      <c r="C704" s="8"/>
      <c r="D704" s="68"/>
      <c r="E704" s="28"/>
      <c r="F704" s="28"/>
      <c r="G704" s="28"/>
      <c r="H704" s="28"/>
      <c r="I704" s="85"/>
      <c r="J704" s="15"/>
      <c r="K704" s="163"/>
      <c r="L704" s="53"/>
      <c r="M704" s="53"/>
      <c r="N704" s="85"/>
    </row>
    <row r="705" spans="2:14" x14ac:dyDescent="0.25">
      <c r="B705" s="252"/>
      <c r="C705" s="8"/>
      <c r="D705" s="68"/>
      <c r="E705" s="28"/>
      <c r="F705" s="28"/>
      <c r="G705" s="28"/>
      <c r="H705" s="28"/>
      <c r="I705" s="85"/>
      <c r="J705" s="15"/>
      <c r="K705" s="163"/>
      <c r="L705" s="53"/>
      <c r="M705" s="53"/>
      <c r="N705" s="85"/>
    </row>
    <row r="706" spans="2:14" x14ac:dyDescent="0.25">
      <c r="B706" s="252"/>
      <c r="C706" s="8"/>
      <c r="D706" s="68"/>
      <c r="E706" s="28"/>
      <c r="F706" s="28"/>
      <c r="G706" s="28"/>
      <c r="H706" s="28"/>
      <c r="I706" s="85"/>
      <c r="J706" s="15"/>
      <c r="K706" s="163"/>
      <c r="L706" s="53"/>
      <c r="M706" s="53"/>
      <c r="N706" s="85"/>
    </row>
    <row r="707" spans="2:14" x14ac:dyDescent="0.25">
      <c r="B707" s="252"/>
      <c r="C707" s="8"/>
      <c r="D707" s="68"/>
      <c r="E707" s="28"/>
      <c r="F707" s="28"/>
      <c r="G707" s="28"/>
      <c r="H707" s="28"/>
      <c r="I707" s="85"/>
      <c r="J707" s="15"/>
      <c r="K707" s="163"/>
      <c r="L707" s="53"/>
      <c r="M707" s="53"/>
      <c r="N707" s="85"/>
    </row>
    <row r="708" spans="2:14" x14ac:dyDescent="0.25">
      <c r="B708" s="252"/>
      <c r="C708" s="8"/>
      <c r="D708" s="68"/>
      <c r="E708" s="28"/>
      <c r="F708" s="28"/>
      <c r="G708" s="28"/>
      <c r="H708" s="28"/>
      <c r="I708" s="85"/>
      <c r="J708" s="15"/>
      <c r="K708" s="163"/>
      <c r="L708" s="53"/>
      <c r="M708" s="53"/>
      <c r="N708" s="85"/>
    </row>
    <row r="709" spans="2:14" x14ac:dyDescent="0.25">
      <c r="B709" s="252"/>
      <c r="C709" s="8"/>
      <c r="D709" s="68"/>
      <c r="E709" s="28"/>
      <c r="F709" s="28"/>
      <c r="G709" s="28"/>
      <c r="H709" s="28"/>
      <c r="I709" s="85"/>
      <c r="J709" s="15"/>
      <c r="K709" s="163"/>
      <c r="L709" s="53"/>
      <c r="M709" s="53"/>
      <c r="N709" s="85"/>
    </row>
    <row r="710" spans="2:14" x14ac:dyDescent="0.25">
      <c r="B710" s="252"/>
      <c r="C710" s="8"/>
      <c r="D710" s="68"/>
      <c r="E710" s="28"/>
      <c r="F710" s="28"/>
      <c r="G710" s="28"/>
      <c r="H710" s="28"/>
      <c r="I710" s="85"/>
      <c r="J710" s="15"/>
      <c r="K710" s="163"/>
      <c r="L710" s="53"/>
      <c r="M710" s="53"/>
      <c r="N710" s="85"/>
    </row>
    <row r="711" spans="2:14" x14ac:dyDescent="0.25">
      <c r="B711" s="252"/>
      <c r="C711" s="8"/>
      <c r="D711" s="68"/>
      <c r="E711" s="28"/>
      <c r="F711" s="28"/>
      <c r="G711" s="28"/>
      <c r="H711" s="28"/>
      <c r="I711" s="85"/>
      <c r="J711" s="15"/>
      <c r="K711" s="163"/>
      <c r="L711" s="53"/>
      <c r="M711" s="53"/>
      <c r="N711" s="85"/>
    </row>
    <row r="712" spans="2:14" x14ac:dyDescent="0.25">
      <c r="B712" s="252"/>
      <c r="C712" s="8"/>
      <c r="D712" s="68"/>
      <c r="E712" s="28"/>
      <c r="F712" s="28"/>
      <c r="G712" s="28"/>
      <c r="H712" s="28"/>
      <c r="I712" s="85"/>
      <c r="J712" s="15"/>
      <c r="K712" s="163"/>
      <c r="L712" s="53"/>
      <c r="M712" s="53"/>
      <c r="N712" s="85"/>
    </row>
    <row r="713" spans="2:14" x14ac:dyDescent="0.25">
      <c r="B713" s="252"/>
      <c r="C713" s="8"/>
      <c r="D713" s="68"/>
      <c r="E713" s="28"/>
      <c r="F713" s="28"/>
      <c r="G713" s="28"/>
      <c r="H713" s="28"/>
      <c r="I713" s="85"/>
      <c r="J713" s="15"/>
      <c r="K713" s="163"/>
      <c r="L713" s="53"/>
      <c r="M713" s="53"/>
      <c r="N713" s="85"/>
    </row>
    <row r="714" spans="2:14" x14ac:dyDescent="0.25">
      <c r="B714" s="252"/>
      <c r="C714" s="8"/>
      <c r="D714" s="68"/>
      <c r="E714" s="28"/>
      <c r="F714" s="28"/>
      <c r="G714" s="28"/>
      <c r="H714" s="28"/>
      <c r="I714" s="85"/>
      <c r="J714" s="15"/>
      <c r="K714" s="163"/>
      <c r="L714" s="53"/>
      <c r="M714" s="53"/>
      <c r="N714" s="85"/>
    </row>
    <row r="715" spans="2:14" x14ac:dyDescent="0.25">
      <c r="B715" s="252"/>
      <c r="C715" s="8"/>
      <c r="D715" s="68"/>
      <c r="E715" s="28"/>
      <c r="F715" s="28"/>
      <c r="G715" s="28"/>
      <c r="H715" s="28"/>
      <c r="I715" s="85"/>
      <c r="J715" s="15"/>
      <c r="K715" s="163"/>
      <c r="L715" s="53"/>
      <c r="M715" s="53"/>
      <c r="N715" s="85"/>
    </row>
    <row r="716" spans="2:14" x14ac:dyDescent="0.25">
      <c r="B716" s="252"/>
      <c r="C716" s="8"/>
      <c r="D716" s="68"/>
      <c r="E716" s="28"/>
      <c r="F716" s="28"/>
      <c r="G716" s="28"/>
      <c r="H716" s="28"/>
      <c r="I716" s="85"/>
      <c r="J716" s="15"/>
      <c r="K716" s="163"/>
      <c r="L716" s="53"/>
      <c r="M716" s="53"/>
      <c r="N716" s="85"/>
    </row>
    <row r="717" spans="2:14" x14ac:dyDescent="0.25">
      <c r="B717" s="252"/>
      <c r="C717" s="8"/>
      <c r="D717" s="68"/>
      <c r="E717" s="28"/>
      <c r="F717" s="28"/>
      <c r="G717" s="28"/>
      <c r="H717" s="28"/>
      <c r="I717" s="85"/>
      <c r="J717" s="15"/>
      <c r="K717" s="163"/>
      <c r="L717" s="53"/>
      <c r="M717" s="53"/>
      <c r="N717" s="85"/>
    </row>
    <row r="718" spans="2:14" x14ac:dyDescent="0.25">
      <c r="B718" s="252"/>
      <c r="C718" s="8"/>
      <c r="D718" s="68"/>
      <c r="E718" s="28"/>
      <c r="F718" s="28"/>
      <c r="G718" s="28"/>
      <c r="H718" s="28"/>
      <c r="I718" s="85"/>
      <c r="J718" s="15"/>
      <c r="K718" s="163"/>
      <c r="L718" s="53"/>
      <c r="M718" s="53"/>
      <c r="N718" s="85"/>
    </row>
    <row r="719" spans="2:14" x14ac:dyDescent="0.25">
      <c r="B719" s="252"/>
      <c r="C719" s="8"/>
      <c r="D719" s="68"/>
      <c r="E719" s="28"/>
      <c r="F719" s="28"/>
      <c r="G719" s="28"/>
      <c r="H719" s="28"/>
      <c r="I719" s="85"/>
      <c r="J719" s="15"/>
      <c r="K719" s="163"/>
      <c r="L719" s="53"/>
      <c r="M719" s="53"/>
      <c r="N719" s="85"/>
    </row>
    <row r="720" spans="2:14" x14ac:dyDescent="0.25">
      <c r="B720" s="252"/>
      <c r="C720" s="8"/>
      <c r="D720" s="68"/>
      <c r="E720" s="28"/>
      <c r="F720" s="28"/>
      <c r="G720" s="28"/>
      <c r="H720" s="28"/>
      <c r="I720" s="85"/>
      <c r="J720" s="15"/>
      <c r="K720" s="163"/>
      <c r="L720" s="53"/>
      <c r="M720" s="53"/>
      <c r="N720" s="85"/>
    </row>
    <row r="721" spans="2:14" x14ac:dyDescent="0.25">
      <c r="B721" s="252"/>
      <c r="C721" s="8"/>
      <c r="D721" s="68"/>
      <c r="E721" s="28"/>
      <c r="F721" s="28"/>
      <c r="G721" s="28"/>
      <c r="H721" s="28"/>
      <c r="I721" s="85"/>
      <c r="J721" s="15"/>
      <c r="K721" s="163"/>
      <c r="L721" s="53"/>
      <c r="M721" s="53"/>
      <c r="N721" s="85"/>
    </row>
    <row r="722" spans="2:14" x14ac:dyDescent="0.25">
      <c r="B722" s="252"/>
      <c r="C722" s="8"/>
      <c r="D722" s="68"/>
      <c r="E722" s="28"/>
      <c r="F722" s="28"/>
      <c r="G722" s="28"/>
      <c r="H722" s="28"/>
      <c r="I722" s="85"/>
      <c r="J722" s="15"/>
      <c r="K722" s="163"/>
      <c r="L722" s="53"/>
      <c r="M722" s="53"/>
      <c r="N722" s="85"/>
    </row>
    <row r="723" spans="2:14" x14ac:dyDescent="0.25">
      <c r="B723" s="252"/>
      <c r="C723" s="8"/>
      <c r="D723" s="68"/>
      <c r="E723" s="28"/>
      <c r="F723" s="28"/>
      <c r="G723" s="28"/>
      <c r="H723" s="28"/>
      <c r="I723" s="85"/>
      <c r="J723" s="15"/>
      <c r="K723" s="163"/>
      <c r="L723" s="53"/>
      <c r="M723" s="53"/>
      <c r="N723" s="85"/>
    </row>
    <row r="724" spans="2:14" x14ac:dyDescent="0.25">
      <c r="B724" s="252"/>
      <c r="C724" s="8"/>
      <c r="D724" s="68"/>
      <c r="E724" s="28"/>
      <c r="F724" s="28"/>
      <c r="G724" s="28"/>
      <c r="H724" s="28"/>
      <c r="I724" s="85"/>
      <c r="J724" s="15"/>
      <c r="K724" s="163"/>
      <c r="L724" s="53"/>
      <c r="M724" s="53"/>
      <c r="N724" s="85"/>
    </row>
    <row r="725" spans="2:14" x14ac:dyDescent="0.25">
      <c r="B725" s="252"/>
      <c r="C725" s="8"/>
      <c r="D725" s="68"/>
      <c r="E725" s="28"/>
      <c r="F725" s="28"/>
      <c r="G725" s="28"/>
      <c r="H725" s="28"/>
      <c r="I725" s="85"/>
      <c r="J725" s="15"/>
      <c r="K725" s="163"/>
      <c r="L725" s="53"/>
      <c r="M725" s="53"/>
      <c r="N725" s="85"/>
    </row>
    <row r="726" spans="2:14" x14ac:dyDescent="0.25">
      <c r="B726" s="252"/>
      <c r="C726" s="8"/>
      <c r="D726" s="68"/>
      <c r="E726" s="28"/>
      <c r="F726" s="28"/>
      <c r="G726" s="28"/>
      <c r="H726" s="28"/>
      <c r="I726" s="85"/>
      <c r="J726" s="15"/>
      <c r="K726" s="163"/>
      <c r="L726" s="53"/>
      <c r="M726" s="53"/>
      <c r="N726" s="85"/>
    </row>
    <row r="727" spans="2:14" x14ac:dyDescent="0.25">
      <c r="B727" s="252"/>
      <c r="C727" s="8"/>
      <c r="D727" s="68"/>
      <c r="E727" s="28"/>
      <c r="F727" s="28"/>
      <c r="G727" s="28"/>
      <c r="H727" s="28"/>
      <c r="I727" s="85"/>
      <c r="J727" s="15"/>
      <c r="K727" s="163"/>
      <c r="L727" s="53"/>
      <c r="M727" s="53"/>
      <c r="N727" s="85"/>
    </row>
    <row r="728" spans="2:14" x14ac:dyDescent="0.25">
      <c r="B728" s="252"/>
      <c r="C728" s="8"/>
      <c r="D728" s="68"/>
      <c r="E728" s="28"/>
      <c r="F728" s="28"/>
      <c r="G728" s="28"/>
      <c r="H728" s="28"/>
      <c r="I728" s="85"/>
      <c r="J728" s="15"/>
      <c r="K728" s="163"/>
      <c r="L728" s="53"/>
      <c r="M728" s="53"/>
      <c r="N728" s="85"/>
    </row>
    <row r="729" spans="2:14" x14ac:dyDescent="0.25">
      <c r="B729" s="252"/>
      <c r="C729" s="8"/>
      <c r="D729" s="68"/>
      <c r="E729" s="28"/>
      <c r="F729" s="28"/>
      <c r="G729" s="28"/>
      <c r="H729" s="28"/>
      <c r="I729" s="85"/>
      <c r="J729" s="15"/>
      <c r="K729" s="163"/>
      <c r="L729" s="53"/>
      <c r="M729" s="53"/>
      <c r="N729" s="85"/>
    </row>
    <row r="730" spans="2:14" x14ac:dyDescent="0.25">
      <c r="B730" s="252"/>
      <c r="C730" s="8"/>
      <c r="D730" s="68"/>
      <c r="E730" s="28"/>
      <c r="F730" s="28"/>
      <c r="G730" s="28"/>
      <c r="H730" s="28"/>
      <c r="I730" s="85"/>
      <c r="J730" s="15"/>
      <c r="K730" s="163"/>
      <c r="L730" s="53"/>
      <c r="M730" s="53"/>
      <c r="N730" s="85"/>
    </row>
    <row r="731" spans="2:14" x14ac:dyDescent="0.25">
      <c r="B731" s="252"/>
      <c r="C731" s="8"/>
      <c r="D731" s="68"/>
      <c r="E731" s="28"/>
      <c r="F731" s="28"/>
      <c r="G731" s="28"/>
      <c r="H731" s="28"/>
      <c r="I731" s="85"/>
      <c r="J731" s="15"/>
      <c r="K731" s="163"/>
      <c r="L731" s="53"/>
      <c r="M731" s="53"/>
      <c r="N731" s="85"/>
    </row>
    <row r="732" spans="2:14" x14ac:dyDescent="0.25">
      <c r="B732" s="252"/>
      <c r="C732" s="8"/>
      <c r="D732" s="68"/>
      <c r="E732" s="28"/>
      <c r="F732" s="28"/>
      <c r="G732" s="28"/>
      <c r="H732" s="28"/>
      <c r="I732" s="85"/>
      <c r="J732" s="15"/>
      <c r="K732" s="163"/>
      <c r="L732" s="53"/>
      <c r="M732" s="53"/>
      <c r="N732" s="85"/>
    </row>
    <row r="733" spans="2:14" x14ac:dyDescent="0.25">
      <c r="B733" s="252"/>
      <c r="C733" s="8"/>
      <c r="D733" s="68"/>
      <c r="E733" s="28"/>
      <c r="F733" s="28"/>
      <c r="G733" s="28"/>
      <c r="H733" s="28"/>
      <c r="I733" s="85"/>
      <c r="J733" s="15"/>
      <c r="K733" s="163"/>
      <c r="L733" s="53"/>
      <c r="M733" s="53"/>
      <c r="N733" s="85"/>
    </row>
    <row r="734" spans="2:14" x14ac:dyDescent="0.25">
      <c r="B734" s="252"/>
      <c r="C734" s="8"/>
      <c r="D734" s="68"/>
      <c r="E734" s="28"/>
      <c r="F734" s="28"/>
      <c r="G734" s="28"/>
      <c r="H734" s="28"/>
      <c r="I734" s="85"/>
      <c r="J734" s="15"/>
      <c r="K734" s="163"/>
      <c r="L734" s="53"/>
      <c r="M734" s="53"/>
      <c r="N734" s="85"/>
    </row>
    <row r="735" spans="2:14" x14ac:dyDescent="0.25">
      <c r="B735" s="252"/>
      <c r="C735" s="8"/>
      <c r="D735" s="68"/>
      <c r="E735" s="28"/>
      <c r="F735" s="28"/>
      <c r="G735" s="28"/>
      <c r="H735" s="28"/>
      <c r="I735" s="85"/>
      <c r="J735" s="15"/>
      <c r="K735" s="163"/>
      <c r="L735" s="53"/>
      <c r="M735" s="53"/>
      <c r="N735" s="85"/>
    </row>
    <row r="736" spans="2:14" x14ac:dyDescent="0.25">
      <c r="B736" s="252"/>
      <c r="C736" s="8"/>
      <c r="D736" s="68"/>
      <c r="E736" s="28"/>
      <c r="F736" s="28"/>
      <c r="G736" s="28"/>
      <c r="H736" s="28"/>
      <c r="I736" s="85"/>
      <c r="J736" s="15"/>
      <c r="K736" s="163"/>
      <c r="L736" s="53"/>
      <c r="M736" s="53"/>
      <c r="N736" s="85"/>
    </row>
    <row r="737" spans="2:14" x14ac:dyDescent="0.25">
      <c r="B737" s="252"/>
      <c r="C737" s="8"/>
      <c r="D737" s="68"/>
      <c r="E737" s="28"/>
      <c r="F737" s="28"/>
      <c r="G737" s="28"/>
      <c r="H737" s="28"/>
      <c r="I737" s="85"/>
      <c r="J737" s="15"/>
      <c r="K737" s="163"/>
      <c r="L737" s="53"/>
      <c r="M737" s="53"/>
      <c r="N737" s="85"/>
    </row>
    <row r="738" spans="2:14" x14ac:dyDescent="0.25">
      <c r="B738" s="252"/>
      <c r="C738" s="8"/>
      <c r="D738" s="68"/>
      <c r="E738" s="28"/>
      <c r="F738" s="28"/>
      <c r="G738" s="28"/>
      <c r="H738" s="28"/>
      <c r="I738" s="85"/>
      <c r="J738" s="15"/>
      <c r="K738" s="163"/>
      <c r="L738" s="53"/>
      <c r="M738" s="53"/>
      <c r="N738" s="85"/>
    </row>
    <row r="739" spans="2:14" x14ac:dyDescent="0.25">
      <c r="B739" s="252"/>
      <c r="C739" s="8"/>
      <c r="D739" s="68"/>
      <c r="E739" s="28"/>
      <c r="F739" s="28"/>
      <c r="G739" s="28"/>
      <c r="H739" s="28"/>
      <c r="I739" s="85"/>
      <c r="J739" s="15"/>
      <c r="K739" s="163"/>
      <c r="L739" s="53"/>
      <c r="M739" s="53"/>
      <c r="N739" s="85"/>
    </row>
    <row r="740" spans="2:14" x14ac:dyDescent="0.25">
      <c r="B740" s="252"/>
      <c r="C740" s="8"/>
      <c r="D740" s="68"/>
      <c r="E740" s="28"/>
      <c r="F740" s="28"/>
      <c r="G740" s="28"/>
      <c r="H740" s="28"/>
      <c r="I740" s="85"/>
      <c r="J740" s="15"/>
      <c r="K740" s="163"/>
      <c r="L740" s="53"/>
      <c r="M740" s="53"/>
      <c r="N740" s="85"/>
    </row>
    <row r="741" spans="2:14" x14ac:dyDescent="0.25">
      <c r="B741" s="252"/>
      <c r="C741" s="8"/>
      <c r="D741" s="68"/>
      <c r="E741" s="28"/>
      <c r="F741" s="28"/>
      <c r="G741" s="28"/>
      <c r="H741" s="28"/>
      <c r="I741" s="85"/>
      <c r="J741" s="15"/>
      <c r="K741" s="163"/>
      <c r="L741" s="53"/>
      <c r="M741" s="53"/>
      <c r="N741" s="85"/>
    </row>
    <row r="742" spans="2:14" x14ac:dyDescent="0.25">
      <c r="B742" s="252"/>
      <c r="C742" s="8"/>
      <c r="D742" s="68"/>
      <c r="E742" s="28"/>
      <c r="F742" s="28"/>
      <c r="G742" s="28"/>
      <c r="H742" s="28"/>
      <c r="I742" s="85"/>
      <c r="J742" s="15"/>
      <c r="K742" s="163"/>
      <c r="L742" s="53"/>
      <c r="M742" s="53"/>
      <c r="N742" s="85"/>
    </row>
    <row r="743" spans="2:14" x14ac:dyDescent="0.25">
      <c r="B743" s="252"/>
      <c r="C743" s="8"/>
      <c r="D743" s="68"/>
      <c r="E743" s="28"/>
      <c r="F743" s="28"/>
      <c r="G743" s="28"/>
      <c r="H743" s="28"/>
      <c r="I743" s="85"/>
      <c r="J743" s="15"/>
      <c r="K743" s="163"/>
      <c r="L743" s="53"/>
      <c r="M743" s="53"/>
      <c r="N743" s="85"/>
    </row>
    <row r="744" spans="2:14" x14ac:dyDescent="0.25">
      <c r="B744" s="252"/>
      <c r="C744" s="8"/>
      <c r="D744" s="68"/>
      <c r="E744" s="28"/>
      <c r="F744" s="28"/>
      <c r="G744" s="28"/>
      <c r="H744" s="28"/>
      <c r="I744" s="85"/>
      <c r="J744" s="15"/>
      <c r="K744" s="163"/>
      <c r="L744" s="53"/>
      <c r="M744" s="53"/>
      <c r="N744" s="85"/>
    </row>
    <row r="745" spans="2:14" x14ac:dyDescent="0.25">
      <c r="B745" s="252"/>
      <c r="C745" s="8"/>
      <c r="D745" s="68"/>
      <c r="E745" s="28"/>
      <c r="F745" s="28"/>
      <c r="G745" s="28"/>
      <c r="H745" s="28"/>
      <c r="I745" s="85"/>
      <c r="J745" s="15"/>
      <c r="K745" s="163"/>
      <c r="L745" s="53"/>
      <c r="M745" s="53"/>
      <c r="N745" s="85"/>
    </row>
    <row r="746" spans="2:14" x14ac:dyDescent="0.25">
      <c r="B746" s="252"/>
      <c r="C746" s="8"/>
      <c r="D746" s="68"/>
      <c r="E746" s="28"/>
      <c r="F746" s="28"/>
      <c r="G746" s="28"/>
      <c r="H746" s="28"/>
      <c r="I746" s="85"/>
      <c r="J746" s="15"/>
      <c r="K746" s="163"/>
      <c r="L746" s="53"/>
      <c r="M746" s="53"/>
      <c r="N746" s="85"/>
    </row>
    <row r="747" spans="2:14" x14ac:dyDescent="0.25">
      <c r="B747" s="252"/>
      <c r="C747" s="8"/>
      <c r="D747" s="68"/>
      <c r="E747" s="28"/>
      <c r="F747" s="28"/>
      <c r="G747" s="28"/>
      <c r="H747" s="28"/>
      <c r="I747" s="85"/>
      <c r="J747" s="15"/>
      <c r="K747" s="163"/>
      <c r="L747" s="53"/>
      <c r="M747" s="53"/>
      <c r="N747" s="85"/>
    </row>
    <row r="748" spans="2:14" x14ac:dyDescent="0.25">
      <c r="B748" s="252"/>
      <c r="C748" s="8"/>
      <c r="D748" s="68"/>
      <c r="E748" s="28"/>
      <c r="F748" s="28"/>
      <c r="G748" s="28"/>
      <c r="H748" s="28"/>
      <c r="I748" s="85"/>
      <c r="J748" s="15"/>
      <c r="K748" s="163"/>
      <c r="L748" s="53"/>
      <c r="M748" s="53"/>
      <c r="N748" s="85"/>
    </row>
    <row r="749" spans="2:14" x14ac:dyDescent="0.25">
      <c r="B749" s="252"/>
      <c r="C749" s="8"/>
      <c r="D749" s="68"/>
      <c r="E749" s="28"/>
      <c r="F749" s="28"/>
      <c r="G749" s="28"/>
      <c r="H749" s="28"/>
      <c r="I749" s="85"/>
      <c r="J749" s="15"/>
      <c r="K749" s="163"/>
      <c r="L749" s="53"/>
      <c r="M749" s="53"/>
      <c r="N749" s="85"/>
    </row>
    <row r="750" spans="2:14" x14ac:dyDescent="0.25">
      <c r="B750" s="252"/>
      <c r="C750" s="8"/>
      <c r="D750" s="68"/>
      <c r="E750" s="28"/>
      <c r="F750" s="28"/>
      <c r="G750" s="28"/>
      <c r="H750" s="28"/>
      <c r="I750" s="85"/>
      <c r="J750" s="15"/>
      <c r="K750" s="163"/>
      <c r="L750" s="53"/>
      <c r="M750" s="53"/>
      <c r="N750" s="85"/>
    </row>
    <row r="751" spans="2:14" x14ac:dyDescent="0.25">
      <c r="B751" s="252"/>
      <c r="C751" s="8"/>
      <c r="D751" s="68"/>
      <c r="E751" s="28"/>
      <c r="F751" s="28"/>
      <c r="G751" s="28"/>
      <c r="H751" s="28"/>
      <c r="I751" s="85"/>
      <c r="J751" s="15"/>
      <c r="K751" s="163"/>
      <c r="L751" s="53"/>
      <c r="M751" s="53"/>
      <c r="N751" s="85"/>
    </row>
    <row r="752" spans="2:14" x14ac:dyDescent="0.25">
      <c r="B752" s="252"/>
      <c r="C752" s="8"/>
      <c r="D752" s="68"/>
      <c r="E752" s="28"/>
      <c r="F752" s="28"/>
      <c r="G752" s="28"/>
      <c r="H752" s="28"/>
      <c r="I752" s="85"/>
      <c r="J752" s="15"/>
      <c r="K752" s="163"/>
      <c r="L752" s="53"/>
      <c r="M752" s="53"/>
      <c r="N752" s="85"/>
    </row>
    <row r="753" spans="2:14" x14ac:dyDescent="0.25">
      <c r="B753" s="252"/>
      <c r="C753" s="8"/>
      <c r="D753" s="68"/>
      <c r="E753" s="28"/>
      <c r="F753" s="28"/>
      <c r="G753" s="28"/>
      <c r="H753" s="28"/>
      <c r="I753" s="85"/>
      <c r="J753" s="15"/>
      <c r="K753" s="163"/>
      <c r="L753" s="53"/>
      <c r="M753" s="53"/>
      <c r="N753" s="85"/>
    </row>
    <row r="754" spans="2:14" x14ac:dyDescent="0.25">
      <c r="B754" s="252"/>
      <c r="C754" s="8"/>
      <c r="D754" s="68"/>
      <c r="E754" s="28"/>
      <c r="F754" s="28"/>
      <c r="G754" s="28"/>
      <c r="H754" s="28"/>
      <c r="I754" s="85"/>
      <c r="J754" s="15"/>
      <c r="K754" s="163"/>
      <c r="L754" s="53"/>
      <c r="M754" s="53"/>
      <c r="N754" s="85"/>
    </row>
    <row r="755" spans="2:14" x14ac:dyDescent="0.25">
      <c r="B755" s="252"/>
      <c r="C755" s="8"/>
      <c r="D755" s="68"/>
      <c r="E755" s="28"/>
      <c r="F755" s="28"/>
      <c r="G755" s="28"/>
      <c r="H755" s="28"/>
      <c r="I755" s="85"/>
      <c r="J755" s="15"/>
      <c r="K755" s="163"/>
      <c r="L755" s="53"/>
      <c r="M755" s="53"/>
      <c r="N755" s="85"/>
    </row>
    <row r="756" spans="2:14" x14ac:dyDescent="0.25">
      <c r="B756" s="252"/>
      <c r="C756" s="8"/>
      <c r="D756" s="68"/>
      <c r="E756" s="28"/>
      <c r="F756" s="28"/>
      <c r="G756" s="28"/>
      <c r="H756" s="28"/>
      <c r="I756" s="85"/>
      <c r="J756" s="15"/>
      <c r="K756" s="163"/>
      <c r="L756" s="53"/>
      <c r="M756" s="53"/>
      <c r="N756" s="85"/>
    </row>
    <row r="757" spans="2:14" x14ac:dyDescent="0.25">
      <c r="B757" s="252"/>
      <c r="C757" s="8"/>
      <c r="D757" s="68"/>
      <c r="E757" s="28"/>
      <c r="F757" s="28"/>
      <c r="G757" s="28"/>
      <c r="H757" s="28"/>
      <c r="I757" s="85"/>
      <c r="J757" s="15"/>
      <c r="K757" s="163"/>
      <c r="L757" s="53"/>
      <c r="M757" s="53"/>
      <c r="N757" s="85"/>
    </row>
    <row r="758" spans="2:14" x14ac:dyDescent="0.25">
      <c r="B758" s="252"/>
      <c r="C758" s="8"/>
      <c r="D758" s="68"/>
      <c r="E758" s="28"/>
      <c r="F758" s="28"/>
      <c r="G758" s="28"/>
      <c r="H758" s="28"/>
      <c r="I758" s="85"/>
      <c r="J758" s="15"/>
      <c r="K758" s="163"/>
      <c r="L758" s="53"/>
      <c r="M758" s="53"/>
      <c r="N758" s="85"/>
    </row>
    <row r="759" spans="2:14" x14ac:dyDescent="0.25">
      <c r="B759" s="252"/>
      <c r="C759" s="8"/>
      <c r="D759" s="68"/>
      <c r="E759" s="28"/>
      <c r="F759" s="28"/>
      <c r="G759" s="28"/>
      <c r="H759" s="28"/>
      <c r="I759" s="85"/>
      <c r="J759" s="15"/>
      <c r="K759" s="163"/>
      <c r="L759" s="53"/>
      <c r="M759" s="53"/>
      <c r="N759" s="85"/>
    </row>
    <row r="760" spans="2:14" x14ac:dyDescent="0.25">
      <c r="B760" s="252"/>
      <c r="C760" s="8"/>
      <c r="D760" s="68"/>
      <c r="E760" s="28"/>
      <c r="F760" s="28"/>
      <c r="G760" s="28"/>
      <c r="H760" s="28"/>
      <c r="I760" s="85"/>
      <c r="J760" s="15"/>
      <c r="K760" s="163"/>
      <c r="L760" s="53"/>
      <c r="M760" s="53"/>
      <c r="N760" s="85"/>
    </row>
    <row r="761" spans="2:14" x14ac:dyDescent="0.25">
      <c r="B761" s="252"/>
      <c r="C761" s="8"/>
      <c r="D761" s="68"/>
      <c r="E761" s="28"/>
      <c r="F761" s="28"/>
      <c r="G761" s="28"/>
      <c r="H761" s="28"/>
      <c r="I761" s="85"/>
      <c r="J761" s="15"/>
      <c r="K761" s="163"/>
      <c r="L761" s="53"/>
      <c r="M761" s="53"/>
      <c r="N761" s="85"/>
    </row>
    <row r="762" spans="2:14" x14ac:dyDescent="0.25">
      <c r="B762" s="252"/>
      <c r="C762" s="8"/>
      <c r="D762" s="68"/>
      <c r="E762" s="28"/>
      <c r="F762" s="28"/>
      <c r="G762" s="28"/>
      <c r="H762" s="28"/>
      <c r="I762" s="85"/>
      <c r="J762" s="15"/>
      <c r="K762" s="163"/>
      <c r="L762" s="53"/>
      <c r="M762" s="53"/>
      <c r="N762" s="85"/>
    </row>
    <row r="763" spans="2:14" x14ac:dyDescent="0.25">
      <c r="B763" s="252"/>
      <c r="C763" s="8"/>
      <c r="D763" s="68"/>
      <c r="E763" s="28"/>
      <c r="F763" s="28"/>
      <c r="G763" s="28"/>
      <c r="H763" s="28"/>
      <c r="I763" s="85"/>
      <c r="J763" s="15"/>
      <c r="K763" s="163"/>
      <c r="L763" s="53"/>
      <c r="M763" s="53"/>
      <c r="N763" s="85"/>
    </row>
    <row r="764" spans="2:14" x14ac:dyDescent="0.25">
      <c r="B764" s="252"/>
      <c r="C764" s="8"/>
      <c r="D764" s="68"/>
      <c r="E764" s="28"/>
      <c r="F764" s="28"/>
      <c r="G764" s="28"/>
      <c r="H764" s="28"/>
      <c r="I764" s="85"/>
      <c r="J764" s="15"/>
      <c r="K764" s="163"/>
      <c r="L764" s="53"/>
      <c r="M764" s="53"/>
      <c r="N764" s="85"/>
    </row>
    <row r="765" spans="2:14" x14ac:dyDescent="0.25">
      <c r="B765" s="252"/>
      <c r="C765" s="8"/>
      <c r="D765" s="68"/>
      <c r="E765" s="28"/>
      <c r="F765" s="28"/>
      <c r="G765" s="28"/>
      <c r="H765" s="28"/>
      <c r="I765" s="85"/>
      <c r="J765" s="15"/>
      <c r="K765" s="163"/>
      <c r="L765" s="53"/>
      <c r="M765" s="53"/>
      <c r="N765" s="85"/>
    </row>
    <row r="766" spans="2:14" x14ac:dyDescent="0.25">
      <c r="B766" s="252"/>
      <c r="C766" s="8"/>
      <c r="D766" s="68"/>
      <c r="E766" s="28"/>
      <c r="F766" s="28"/>
      <c r="G766" s="28"/>
      <c r="H766" s="28"/>
      <c r="I766" s="85"/>
      <c r="J766" s="15"/>
      <c r="K766" s="163"/>
      <c r="L766" s="53"/>
      <c r="M766" s="53"/>
      <c r="N766" s="85"/>
    </row>
    <row r="767" spans="2:14" x14ac:dyDescent="0.25">
      <c r="B767" s="252"/>
      <c r="C767" s="8"/>
      <c r="D767" s="68"/>
      <c r="E767" s="28"/>
      <c r="F767" s="28"/>
      <c r="G767" s="28"/>
      <c r="H767" s="28"/>
      <c r="I767" s="85"/>
      <c r="J767" s="15"/>
      <c r="K767" s="163"/>
      <c r="L767" s="53"/>
      <c r="M767" s="53"/>
      <c r="N767" s="85"/>
    </row>
    <row r="768" spans="2:14" x14ac:dyDescent="0.25">
      <c r="B768" s="252"/>
      <c r="C768" s="8"/>
      <c r="D768" s="68"/>
      <c r="E768" s="28"/>
      <c r="F768" s="28"/>
      <c r="G768" s="28"/>
      <c r="H768" s="28"/>
      <c r="I768" s="85"/>
      <c r="J768" s="15"/>
      <c r="K768" s="163"/>
      <c r="L768" s="53"/>
      <c r="M768" s="53"/>
      <c r="N768" s="85"/>
    </row>
    <row r="769" spans="2:14" x14ac:dyDescent="0.25">
      <c r="B769" s="252"/>
      <c r="C769" s="8"/>
      <c r="D769" s="68"/>
      <c r="E769" s="28"/>
      <c r="F769" s="28"/>
      <c r="G769" s="28"/>
      <c r="H769" s="28"/>
      <c r="I769" s="85"/>
      <c r="J769" s="15"/>
      <c r="K769" s="163"/>
      <c r="L769" s="53"/>
      <c r="M769" s="53"/>
      <c r="N769" s="85"/>
    </row>
    <row r="770" spans="2:14" x14ac:dyDescent="0.25">
      <c r="B770" s="252"/>
      <c r="C770" s="8"/>
      <c r="D770" s="68"/>
      <c r="E770" s="28"/>
      <c r="F770" s="28"/>
      <c r="G770" s="28"/>
      <c r="H770" s="28"/>
      <c r="I770" s="85"/>
      <c r="J770" s="15"/>
      <c r="K770" s="163"/>
      <c r="L770" s="53"/>
      <c r="M770" s="53"/>
      <c r="N770" s="85"/>
    </row>
    <row r="771" spans="2:14" x14ac:dyDescent="0.25">
      <c r="B771" s="252"/>
      <c r="C771" s="8"/>
      <c r="D771" s="68"/>
      <c r="E771" s="28"/>
      <c r="F771" s="28"/>
      <c r="G771" s="28"/>
      <c r="H771" s="28"/>
      <c r="I771" s="85"/>
      <c r="J771" s="15"/>
      <c r="K771" s="163"/>
      <c r="L771" s="53"/>
      <c r="M771" s="53"/>
      <c r="N771" s="85"/>
    </row>
    <row r="772" spans="2:14" x14ac:dyDescent="0.25">
      <c r="B772" s="252"/>
      <c r="C772" s="8"/>
      <c r="D772" s="68"/>
      <c r="E772" s="28"/>
      <c r="F772" s="28"/>
      <c r="G772" s="28"/>
      <c r="H772" s="28"/>
      <c r="I772" s="85"/>
      <c r="J772" s="15"/>
      <c r="K772" s="163"/>
      <c r="L772" s="53"/>
      <c r="M772" s="53"/>
      <c r="N772" s="85"/>
    </row>
    <row r="773" spans="2:14" x14ac:dyDescent="0.25">
      <c r="B773" s="252"/>
      <c r="C773" s="8"/>
      <c r="D773" s="68"/>
      <c r="E773" s="28"/>
      <c r="F773" s="28"/>
      <c r="G773" s="28"/>
      <c r="H773" s="28"/>
      <c r="I773" s="85"/>
      <c r="J773" s="15"/>
      <c r="K773" s="163"/>
      <c r="L773" s="53"/>
      <c r="M773" s="53"/>
      <c r="N773" s="85"/>
    </row>
    <row r="774" spans="2:14" x14ac:dyDescent="0.25">
      <c r="B774" s="252"/>
      <c r="C774" s="8"/>
      <c r="D774" s="68"/>
      <c r="E774" s="28"/>
      <c r="F774" s="28"/>
      <c r="G774" s="28"/>
      <c r="H774" s="28"/>
      <c r="I774" s="85"/>
      <c r="J774" s="15"/>
      <c r="K774" s="163"/>
      <c r="L774" s="53"/>
      <c r="M774" s="53"/>
      <c r="N774" s="85"/>
    </row>
    <row r="775" spans="2:14" x14ac:dyDescent="0.25">
      <c r="B775" s="252"/>
      <c r="C775" s="8"/>
      <c r="D775" s="68"/>
      <c r="E775" s="28"/>
      <c r="F775" s="28"/>
      <c r="G775" s="28"/>
      <c r="H775" s="28"/>
      <c r="I775" s="85"/>
      <c r="J775" s="15"/>
      <c r="K775" s="163"/>
      <c r="L775" s="53"/>
      <c r="M775" s="53"/>
      <c r="N775" s="85"/>
    </row>
    <row r="776" spans="2:14" x14ac:dyDescent="0.25">
      <c r="B776" s="252"/>
      <c r="C776" s="8"/>
      <c r="D776" s="68"/>
      <c r="E776" s="28"/>
      <c r="F776" s="28"/>
      <c r="G776" s="28"/>
      <c r="H776" s="28"/>
      <c r="I776" s="85"/>
      <c r="J776" s="15"/>
      <c r="K776" s="163"/>
      <c r="L776" s="53"/>
      <c r="M776" s="53"/>
      <c r="N776" s="85"/>
    </row>
    <row r="777" spans="2:14" x14ac:dyDescent="0.25">
      <c r="B777" s="252"/>
      <c r="C777" s="8"/>
      <c r="D777" s="68"/>
      <c r="E777" s="28"/>
      <c r="F777" s="28"/>
      <c r="G777" s="28"/>
      <c r="H777" s="28"/>
      <c r="I777" s="85"/>
      <c r="J777" s="15"/>
      <c r="K777" s="163"/>
      <c r="L777" s="53"/>
      <c r="M777" s="53"/>
      <c r="N777" s="85"/>
    </row>
    <row r="778" spans="2:14" x14ac:dyDescent="0.25">
      <c r="B778" s="252"/>
      <c r="C778" s="8"/>
      <c r="D778" s="68"/>
      <c r="E778" s="28"/>
      <c r="F778" s="28"/>
      <c r="G778" s="28"/>
      <c r="H778" s="28"/>
      <c r="I778" s="85"/>
      <c r="J778" s="15"/>
      <c r="K778" s="163"/>
      <c r="L778" s="53"/>
      <c r="M778" s="53"/>
      <c r="N778" s="85"/>
    </row>
    <row r="779" spans="2:14" x14ac:dyDescent="0.25">
      <c r="B779" s="252"/>
      <c r="C779" s="8"/>
      <c r="D779" s="68"/>
      <c r="E779" s="28"/>
      <c r="F779" s="28"/>
      <c r="G779" s="28"/>
      <c r="H779" s="28"/>
      <c r="I779" s="85"/>
      <c r="J779" s="15"/>
      <c r="K779" s="163"/>
      <c r="L779" s="53"/>
      <c r="M779" s="53"/>
      <c r="N779" s="85"/>
    </row>
    <row r="780" spans="2:14" x14ac:dyDescent="0.25">
      <c r="B780" s="252"/>
      <c r="C780" s="8"/>
      <c r="D780" s="68"/>
      <c r="E780" s="28"/>
      <c r="F780" s="28"/>
      <c r="G780" s="28"/>
      <c r="H780" s="28"/>
      <c r="I780" s="85"/>
      <c r="J780" s="15"/>
      <c r="K780" s="163"/>
      <c r="L780" s="53"/>
      <c r="M780" s="53"/>
      <c r="N780" s="85"/>
    </row>
    <row r="781" spans="2:14" x14ac:dyDescent="0.25">
      <c r="B781" s="252"/>
      <c r="C781" s="8"/>
      <c r="D781" s="68"/>
      <c r="E781" s="28"/>
      <c r="F781" s="28"/>
      <c r="G781" s="28"/>
      <c r="H781" s="28"/>
      <c r="I781" s="85"/>
      <c r="J781" s="15"/>
      <c r="K781" s="163"/>
      <c r="L781" s="53"/>
      <c r="M781" s="53"/>
      <c r="N781" s="85"/>
    </row>
    <row r="782" spans="2:14" x14ac:dyDescent="0.25">
      <c r="B782" s="252"/>
      <c r="C782" s="8"/>
      <c r="D782" s="68"/>
      <c r="E782" s="28"/>
      <c r="F782" s="28"/>
      <c r="G782" s="28"/>
      <c r="H782" s="28"/>
      <c r="I782" s="85"/>
      <c r="J782" s="15"/>
      <c r="K782" s="163"/>
      <c r="L782" s="53"/>
      <c r="M782" s="53"/>
      <c r="N782" s="85"/>
    </row>
    <row r="783" spans="2:14" x14ac:dyDescent="0.25">
      <c r="B783" s="252"/>
      <c r="C783" s="8"/>
      <c r="D783" s="68"/>
      <c r="E783" s="28"/>
      <c r="F783" s="28"/>
      <c r="G783" s="28"/>
      <c r="H783" s="28"/>
      <c r="I783" s="85"/>
      <c r="J783" s="15"/>
      <c r="K783" s="163"/>
      <c r="L783" s="53"/>
      <c r="M783" s="53"/>
      <c r="N783" s="85"/>
    </row>
    <row r="784" spans="2:14" x14ac:dyDescent="0.25">
      <c r="B784" s="252"/>
      <c r="C784" s="8"/>
      <c r="D784" s="68"/>
      <c r="E784" s="28"/>
      <c r="F784" s="28"/>
      <c r="G784" s="28"/>
      <c r="H784" s="28"/>
      <c r="I784" s="85"/>
      <c r="J784" s="15"/>
      <c r="K784" s="163"/>
      <c r="L784" s="53"/>
      <c r="M784" s="53"/>
      <c r="N784" s="85"/>
    </row>
    <row r="785" spans="2:14" x14ac:dyDescent="0.25">
      <c r="B785" s="252"/>
      <c r="C785" s="8"/>
      <c r="D785" s="68"/>
      <c r="E785" s="28"/>
      <c r="F785" s="28"/>
      <c r="G785" s="28"/>
      <c r="H785" s="28"/>
      <c r="I785" s="85"/>
      <c r="J785" s="15"/>
      <c r="K785" s="163"/>
      <c r="L785" s="53"/>
      <c r="M785" s="53"/>
      <c r="N785" s="85"/>
    </row>
    <row r="786" spans="2:14" x14ac:dyDescent="0.25">
      <c r="B786" s="252"/>
      <c r="C786" s="8"/>
      <c r="D786" s="68"/>
      <c r="E786" s="28"/>
      <c r="F786" s="28"/>
      <c r="G786" s="28"/>
      <c r="H786" s="28"/>
      <c r="I786" s="85"/>
      <c r="J786" s="15"/>
      <c r="K786" s="163"/>
      <c r="L786" s="53"/>
      <c r="M786" s="53"/>
      <c r="N786" s="85"/>
    </row>
    <row r="787" spans="2:14" x14ac:dyDescent="0.25">
      <c r="B787" s="252"/>
      <c r="C787" s="8"/>
      <c r="D787" s="68"/>
      <c r="E787" s="28"/>
      <c r="F787" s="28"/>
      <c r="G787" s="28"/>
      <c r="H787" s="28"/>
      <c r="I787" s="85"/>
      <c r="J787" s="15"/>
      <c r="K787" s="163"/>
      <c r="L787" s="53"/>
      <c r="M787" s="53"/>
      <c r="N787" s="85"/>
    </row>
    <row r="788" spans="2:14" x14ac:dyDescent="0.25">
      <c r="B788" s="252"/>
      <c r="C788" s="8"/>
      <c r="D788" s="68"/>
      <c r="E788" s="28"/>
      <c r="F788" s="28"/>
      <c r="G788" s="28"/>
      <c r="H788" s="28"/>
      <c r="I788" s="85"/>
      <c r="J788" s="15"/>
      <c r="K788" s="163"/>
      <c r="L788" s="53"/>
      <c r="M788" s="53"/>
      <c r="N788" s="85"/>
    </row>
    <row r="789" spans="2:14" x14ac:dyDescent="0.25">
      <c r="B789" s="252"/>
      <c r="C789" s="8"/>
      <c r="D789" s="68"/>
      <c r="E789" s="28"/>
      <c r="F789" s="28"/>
      <c r="G789" s="28"/>
      <c r="H789" s="28"/>
      <c r="I789" s="85"/>
      <c r="J789" s="15"/>
      <c r="K789" s="163"/>
      <c r="L789" s="53"/>
      <c r="M789" s="53"/>
      <c r="N789" s="85"/>
    </row>
    <row r="790" spans="2:14" x14ac:dyDescent="0.25">
      <c r="B790" s="252"/>
      <c r="C790" s="8"/>
      <c r="D790" s="68"/>
      <c r="E790" s="28"/>
      <c r="F790" s="28"/>
      <c r="G790" s="28"/>
      <c r="H790" s="28"/>
      <c r="I790" s="85"/>
      <c r="J790" s="15"/>
      <c r="K790" s="163"/>
      <c r="L790" s="53"/>
      <c r="M790" s="53"/>
      <c r="N790" s="85"/>
    </row>
    <row r="791" spans="2:14" x14ac:dyDescent="0.25">
      <c r="B791" s="252"/>
      <c r="C791" s="8"/>
      <c r="D791" s="68"/>
      <c r="E791" s="28"/>
      <c r="F791" s="28"/>
      <c r="G791" s="28"/>
      <c r="H791" s="28"/>
      <c r="I791" s="85"/>
      <c r="J791" s="15"/>
      <c r="K791" s="163"/>
      <c r="L791" s="53"/>
      <c r="M791" s="53"/>
      <c r="N791" s="85"/>
    </row>
    <row r="792" spans="2:14" x14ac:dyDescent="0.25">
      <c r="B792" s="252"/>
      <c r="C792" s="8"/>
      <c r="D792" s="68"/>
      <c r="E792" s="28"/>
      <c r="F792" s="28"/>
      <c r="G792" s="28"/>
      <c r="H792" s="28"/>
      <c r="I792" s="85"/>
      <c r="J792" s="15"/>
      <c r="K792" s="163"/>
      <c r="L792" s="53"/>
      <c r="M792" s="53"/>
      <c r="N792" s="85"/>
    </row>
    <row r="793" spans="2:14" x14ac:dyDescent="0.25">
      <c r="B793" s="252"/>
      <c r="C793" s="8"/>
      <c r="D793" s="68"/>
      <c r="E793" s="28"/>
      <c r="F793" s="28"/>
      <c r="G793" s="28"/>
      <c r="H793" s="28"/>
      <c r="I793" s="85"/>
      <c r="J793" s="15"/>
      <c r="K793" s="163"/>
      <c r="L793" s="53"/>
      <c r="M793" s="53"/>
      <c r="N793" s="85"/>
    </row>
    <row r="794" spans="2:14" x14ac:dyDescent="0.25">
      <c r="B794" s="252"/>
      <c r="C794" s="8"/>
      <c r="D794" s="68"/>
      <c r="E794" s="28"/>
      <c r="F794" s="28"/>
      <c r="G794" s="28"/>
      <c r="H794" s="28"/>
      <c r="I794" s="85"/>
      <c r="J794" s="15"/>
      <c r="K794" s="163"/>
      <c r="L794" s="53"/>
      <c r="M794" s="53"/>
      <c r="N794" s="85"/>
    </row>
    <row r="795" spans="2:14" x14ac:dyDescent="0.25">
      <c r="B795" s="252"/>
      <c r="C795" s="8"/>
      <c r="D795" s="68"/>
      <c r="E795" s="28"/>
      <c r="F795" s="28"/>
      <c r="G795" s="28"/>
      <c r="H795" s="28"/>
      <c r="I795" s="85"/>
      <c r="J795" s="15"/>
      <c r="K795" s="163"/>
      <c r="L795" s="53"/>
      <c r="M795" s="53"/>
      <c r="N795" s="85"/>
    </row>
    <row r="796" spans="2:14" x14ac:dyDescent="0.25">
      <c r="B796" s="252"/>
      <c r="C796" s="8"/>
      <c r="D796" s="68"/>
      <c r="E796" s="28"/>
      <c r="F796" s="28"/>
      <c r="G796" s="28"/>
      <c r="H796" s="28"/>
      <c r="I796" s="85"/>
      <c r="J796" s="15"/>
      <c r="K796" s="163"/>
      <c r="L796" s="53"/>
      <c r="M796" s="53"/>
      <c r="N796" s="85"/>
    </row>
    <row r="797" spans="2:14" x14ac:dyDescent="0.25">
      <c r="B797" s="252"/>
      <c r="C797" s="8"/>
      <c r="D797" s="68"/>
      <c r="E797" s="28"/>
      <c r="F797" s="28"/>
      <c r="G797" s="28"/>
      <c r="H797" s="28"/>
      <c r="I797" s="85"/>
      <c r="J797" s="15"/>
      <c r="K797" s="163"/>
      <c r="L797" s="53"/>
      <c r="M797" s="53"/>
      <c r="N797" s="85"/>
    </row>
    <row r="798" spans="2:14" x14ac:dyDescent="0.25">
      <c r="B798" s="252"/>
      <c r="C798" s="8"/>
      <c r="D798" s="68"/>
      <c r="E798" s="28"/>
      <c r="F798" s="28"/>
      <c r="G798" s="28"/>
      <c r="H798" s="28"/>
      <c r="I798" s="85"/>
      <c r="J798" s="15"/>
      <c r="K798" s="163"/>
      <c r="L798" s="53"/>
      <c r="M798" s="53"/>
      <c r="N798" s="85"/>
    </row>
    <row r="799" spans="2:14" x14ac:dyDescent="0.25">
      <c r="B799" s="252"/>
      <c r="C799" s="8"/>
      <c r="D799" s="68"/>
      <c r="E799" s="28"/>
      <c r="F799" s="28"/>
      <c r="G799" s="28"/>
      <c r="H799" s="28"/>
      <c r="I799" s="85"/>
      <c r="J799" s="15"/>
      <c r="K799" s="163"/>
      <c r="L799" s="53"/>
      <c r="M799" s="53"/>
      <c r="N799" s="85"/>
    </row>
    <row r="800" spans="2:14" x14ac:dyDescent="0.25">
      <c r="B800" s="252"/>
      <c r="C800" s="8"/>
      <c r="D800" s="68"/>
      <c r="E800" s="28"/>
      <c r="F800" s="28"/>
      <c r="G800" s="28"/>
      <c r="H800" s="28"/>
      <c r="I800" s="85"/>
      <c r="J800" s="15"/>
      <c r="K800" s="163"/>
      <c r="L800" s="53"/>
      <c r="M800" s="53"/>
      <c r="N800" s="85"/>
    </row>
    <row r="801" spans="2:14" x14ac:dyDescent="0.25">
      <c r="B801" s="252"/>
      <c r="C801" s="8"/>
      <c r="D801" s="68"/>
      <c r="E801" s="28"/>
      <c r="F801" s="28"/>
      <c r="G801" s="28"/>
      <c r="H801" s="28"/>
      <c r="I801" s="85"/>
      <c r="J801" s="15"/>
      <c r="K801" s="163"/>
      <c r="L801" s="53"/>
      <c r="M801" s="53"/>
      <c r="N801" s="85"/>
    </row>
    <row r="802" spans="2:14" x14ac:dyDescent="0.25">
      <c r="B802" s="252"/>
      <c r="C802" s="8"/>
      <c r="D802" s="68"/>
      <c r="E802" s="28"/>
      <c r="F802" s="28"/>
      <c r="G802" s="28"/>
      <c r="H802" s="28"/>
      <c r="I802" s="85"/>
      <c r="J802" s="15"/>
      <c r="K802" s="163"/>
      <c r="L802" s="53"/>
      <c r="M802" s="53"/>
      <c r="N802" s="85"/>
    </row>
    <row r="803" spans="2:14" x14ac:dyDescent="0.25">
      <c r="B803" s="252"/>
      <c r="C803" s="8"/>
      <c r="D803" s="68"/>
      <c r="E803" s="28"/>
      <c r="F803" s="28"/>
      <c r="G803" s="28"/>
      <c r="H803" s="28"/>
      <c r="I803" s="85"/>
      <c r="J803" s="15"/>
      <c r="K803" s="163"/>
      <c r="L803" s="53"/>
      <c r="M803" s="53"/>
      <c r="N803" s="85"/>
    </row>
    <row r="804" spans="2:14" x14ac:dyDescent="0.25">
      <c r="B804" s="252"/>
      <c r="C804" s="8"/>
      <c r="D804" s="68"/>
      <c r="E804" s="28"/>
      <c r="F804" s="28"/>
      <c r="G804" s="28"/>
      <c r="H804" s="28"/>
      <c r="I804" s="85"/>
      <c r="J804" s="15"/>
      <c r="K804" s="163"/>
      <c r="L804" s="53"/>
      <c r="M804" s="53"/>
      <c r="N804" s="85"/>
    </row>
    <row r="805" spans="2:14" x14ac:dyDescent="0.25">
      <c r="B805" s="252"/>
      <c r="C805" s="8"/>
      <c r="D805" s="68"/>
      <c r="E805" s="28"/>
      <c r="F805" s="28"/>
      <c r="G805" s="28"/>
      <c r="H805" s="28"/>
      <c r="I805" s="85"/>
      <c r="J805" s="15"/>
      <c r="K805" s="163"/>
      <c r="L805" s="53"/>
      <c r="M805" s="53"/>
      <c r="N805" s="85"/>
    </row>
    <row r="806" spans="2:14" x14ac:dyDescent="0.25">
      <c r="B806" s="252"/>
      <c r="C806" s="8"/>
      <c r="D806" s="68"/>
      <c r="E806" s="28"/>
      <c r="F806" s="28"/>
      <c r="G806" s="28"/>
      <c r="H806" s="28"/>
      <c r="I806" s="85"/>
      <c r="J806" s="15"/>
      <c r="K806" s="163"/>
      <c r="L806" s="53"/>
      <c r="M806" s="53"/>
      <c r="N806" s="85"/>
    </row>
    <row r="807" spans="2:14" x14ac:dyDescent="0.25">
      <c r="B807" s="252"/>
      <c r="C807" s="8"/>
      <c r="D807" s="68"/>
      <c r="E807" s="28"/>
      <c r="F807" s="28"/>
      <c r="G807" s="28"/>
      <c r="H807" s="28"/>
      <c r="I807" s="85"/>
      <c r="J807" s="15"/>
      <c r="K807" s="163"/>
      <c r="L807" s="53"/>
      <c r="M807" s="53"/>
      <c r="N807" s="85"/>
    </row>
    <row r="808" spans="2:14" x14ac:dyDescent="0.25">
      <c r="B808" s="252"/>
      <c r="C808" s="8"/>
      <c r="D808" s="68"/>
      <c r="E808" s="28"/>
      <c r="F808" s="28"/>
      <c r="G808" s="28"/>
      <c r="H808" s="28"/>
      <c r="I808" s="85"/>
      <c r="J808" s="15"/>
      <c r="K808" s="163"/>
      <c r="L808" s="53"/>
      <c r="M808" s="53"/>
      <c r="N808" s="85"/>
    </row>
    <row r="809" spans="2:14" x14ac:dyDescent="0.25">
      <c r="B809" s="252"/>
      <c r="C809" s="8"/>
      <c r="D809" s="68"/>
      <c r="E809" s="28"/>
      <c r="F809" s="28"/>
      <c r="G809" s="28"/>
      <c r="H809" s="28"/>
      <c r="I809" s="85"/>
      <c r="J809" s="15"/>
      <c r="K809" s="163"/>
      <c r="L809" s="53"/>
      <c r="M809" s="53"/>
      <c r="N809" s="85"/>
    </row>
    <row r="810" spans="2:14" x14ac:dyDescent="0.25">
      <c r="B810" s="252"/>
      <c r="C810" s="8"/>
      <c r="D810" s="68"/>
      <c r="E810" s="28"/>
      <c r="F810" s="28"/>
      <c r="G810" s="28"/>
      <c r="H810" s="28"/>
      <c r="I810" s="85"/>
      <c r="J810" s="15"/>
      <c r="K810" s="163"/>
      <c r="L810" s="53"/>
      <c r="M810" s="53"/>
      <c r="N810" s="85"/>
    </row>
    <row r="811" spans="2:14" x14ac:dyDescent="0.25">
      <c r="B811" s="252"/>
      <c r="C811" s="8"/>
      <c r="D811" s="68"/>
      <c r="E811" s="28"/>
      <c r="F811" s="28"/>
      <c r="G811" s="28"/>
      <c r="H811" s="28"/>
      <c r="I811" s="85"/>
      <c r="J811" s="15"/>
      <c r="K811" s="163"/>
      <c r="L811" s="53"/>
      <c r="M811" s="53"/>
      <c r="N811" s="85"/>
    </row>
    <row r="812" spans="2:14" x14ac:dyDescent="0.25">
      <c r="B812" s="252"/>
      <c r="C812" s="8"/>
      <c r="D812" s="68"/>
      <c r="E812" s="28"/>
      <c r="F812" s="28"/>
      <c r="G812" s="28"/>
      <c r="H812" s="28"/>
      <c r="I812" s="85"/>
      <c r="J812" s="15"/>
      <c r="K812" s="163"/>
      <c r="L812" s="53"/>
      <c r="M812" s="53"/>
      <c r="N812" s="85"/>
    </row>
    <row r="813" spans="2:14" x14ac:dyDescent="0.25">
      <c r="B813" s="252"/>
      <c r="C813" s="8"/>
      <c r="D813" s="68"/>
      <c r="E813" s="28"/>
      <c r="F813" s="28"/>
      <c r="G813" s="28"/>
      <c r="H813" s="28"/>
      <c r="I813" s="85"/>
      <c r="J813" s="15"/>
      <c r="K813" s="163"/>
      <c r="L813" s="53"/>
      <c r="M813" s="53"/>
      <c r="N813" s="85"/>
    </row>
    <row r="814" spans="2:14" x14ac:dyDescent="0.25">
      <c r="B814" s="252"/>
      <c r="C814" s="8"/>
      <c r="D814" s="68"/>
      <c r="E814" s="28"/>
      <c r="F814" s="28"/>
      <c r="G814" s="28"/>
      <c r="H814" s="28"/>
      <c r="I814" s="85"/>
      <c r="J814" s="15"/>
      <c r="K814" s="163"/>
      <c r="L814" s="53"/>
      <c r="M814" s="53"/>
      <c r="N814" s="85"/>
    </row>
    <row r="815" spans="2:14" x14ac:dyDescent="0.25">
      <c r="B815" s="252"/>
      <c r="C815" s="8"/>
      <c r="D815" s="68"/>
      <c r="E815" s="28"/>
      <c r="F815" s="28"/>
      <c r="G815" s="28"/>
      <c r="H815" s="28"/>
      <c r="I815" s="85"/>
      <c r="J815" s="15"/>
      <c r="K815" s="163"/>
      <c r="L815" s="53"/>
      <c r="M815" s="53"/>
      <c r="N815" s="85"/>
    </row>
    <row r="816" spans="2:14" x14ac:dyDescent="0.25">
      <c r="B816" s="252"/>
      <c r="C816" s="8"/>
      <c r="D816" s="68"/>
      <c r="E816" s="28"/>
      <c r="F816" s="28"/>
      <c r="G816" s="28"/>
      <c r="H816" s="28"/>
      <c r="I816" s="85"/>
      <c r="J816" s="15"/>
      <c r="K816" s="163"/>
      <c r="L816" s="53"/>
      <c r="M816" s="53"/>
      <c r="N816" s="85"/>
    </row>
    <row r="817" spans="2:14" x14ac:dyDescent="0.25">
      <c r="B817" s="252"/>
      <c r="C817" s="8"/>
      <c r="D817" s="68"/>
      <c r="E817" s="28"/>
      <c r="F817" s="28"/>
      <c r="G817" s="28"/>
      <c r="H817" s="28"/>
      <c r="I817" s="85"/>
      <c r="J817" s="15"/>
      <c r="K817" s="163"/>
      <c r="L817" s="53"/>
      <c r="M817" s="53"/>
      <c r="N817" s="85"/>
    </row>
    <row r="818" spans="2:14" x14ac:dyDescent="0.25">
      <c r="B818" s="252"/>
      <c r="C818" s="8"/>
      <c r="D818" s="68"/>
      <c r="E818" s="28"/>
      <c r="F818" s="28"/>
      <c r="G818" s="28"/>
      <c r="H818" s="28"/>
      <c r="I818" s="85"/>
      <c r="J818" s="15"/>
      <c r="K818" s="163"/>
      <c r="L818" s="53"/>
      <c r="M818" s="53"/>
      <c r="N818" s="85"/>
    </row>
    <row r="819" spans="2:14" x14ac:dyDescent="0.25">
      <c r="B819" s="252"/>
      <c r="C819" s="8"/>
      <c r="D819" s="68"/>
      <c r="E819" s="28"/>
      <c r="F819" s="28"/>
      <c r="G819" s="28"/>
      <c r="H819" s="28"/>
      <c r="I819" s="85"/>
      <c r="J819" s="15"/>
      <c r="K819" s="163"/>
      <c r="L819" s="53"/>
      <c r="M819" s="53"/>
      <c r="N819" s="85"/>
    </row>
    <row r="820" spans="2:14" x14ac:dyDescent="0.25">
      <c r="B820" s="252"/>
      <c r="C820" s="8"/>
      <c r="D820" s="68"/>
      <c r="E820" s="28"/>
      <c r="F820" s="28"/>
      <c r="G820" s="28"/>
      <c r="H820" s="28"/>
      <c r="I820" s="85"/>
      <c r="J820" s="15"/>
      <c r="K820" s="163"/>
      <c r="L820" s="53"/>
      <c r="M820" s="53"/>
      <c r="N820" s="85"/>
    </row>
    <row r="821" spans="2:14" x14ac:dyDescent="0.25">
      <c r="B821" s="252"/>
      <c r="C821" s="8"/>
      <c r="D821" s="68"/>
      <c r="E821" s="28"/>
      <c r="F821" s="28"/>
      <c r="G821" s="28"/>
      <c r="H821" s="28"/>
      <c r="I821" s="85"/>
      <c r="J821" s="15"/>
      <c r="K821" s="163"/>
      <c r="L821" s="53"/>
      <c r="M821" s="53"/>
      <c r="N821" s="85"/>
    </row>
    <row r="822" spans="2:14" x14ac:dyDescent="0.25">
      <c r="B822" s="252"/>
      <c r="C822" s="8"/>
      <c r="D822" s="68"/>
      <c r="E822" s="28"/>
      <c r="F822" s="28"/>
      <c r="G822" s="28"/>
      <c r="H822" s="28"/>
      <c r="I822" s="85"/>
      <c r="J822" s="15"/>
      <c r="K822" s="163"/>
      <c r="L822" s="53"/>
      <c r="M822" s="53"/>
      <c r="N822" s="85"/>
    </row>
    <row r="823" spans="2:14" x14ac:dyDescent="0.25">
      <c r="B823" s="252"/>
      <c r="C823" s="8"/>
      <c r="D823" s="68"/>
      <c r="E823" s="28"/>
      <c r="F823" s="28"/>
      <c r="G823" s="28"/>
      <c r="H823" s="28"/>
      <c r="I823" s="85"/>
      <c r="J823" s="15"/>
      <c r="K823" s="163"/>
      <c r="L823" s="53"/>
      <c r="M823" s="53"/>
      <c r="N823" s="85"/>
    </row>
    <row r="824" spans="2:14" x14ac:dyDescent="0.25">
      <c r="B824" s="252"/>
      <c r="C824" s="8"/>
      <c r="D824" s="68"/>
      <c r="E824" s="28"/>
      <c r="F824" s="28"/>
      <c r="G824" s="28"/>
      <c r="H824" s="28"/>
      <c r="I824" s="85"/>
      <c r="J824" s="15"/>
      <c r="K824" s="163"/>
      <c r="L824" s="53"/>
      <c r="M824" s="53"/>
      <c r="N824" s="85"/>
    </row>
    <row r="825" spans="2:14" x14ac:dyDescent="0.25">
      <c r="B825" s="252"/>
      <c r="C825" s="8"/>
      <c r="D825" s="68"/>
      <c r="E825" s="28"/>
      <c r="F825" s="28"/>
      <c r="G825" s="28"/>
      <c r="H825" s="28"/>
      <c r="I825" s="85"/>
      <c r="J825" s="15"/>
      <c r="K825" s="163"/>
      <c r="L825" s="53"/>
      <c r="M825" s="53"/>
      <c r="N825" s="85"/>
    </row>
    <row r="826" spans="2:14" x14ac:dyDescent="0.25">
      <c r="B826" s="252"/>
      <c r="C826" s="8"/>
      <c r="D826" s="68"/>
      <c r="E826" s="28"/>
      <c r="F826" s="28"/>
      <c r="G826" s="28"/>
      <c r="H826" s="28"/>
      <c r="I826" s="85"/>
      <c r="J826" s="15"/>
      <c r="K826" s="163"/>
      <c r="L826" s="53"/>
      <c r="M826" s="53"/>
      <c r="N826" s="85"/>
    </row>
    <row r="827" spans="2:14" x14ac:dyDescent="0.25">
      <c r="B827" s="252"/>
      <c r="C827" s="8"/>
      <c r="D827" s="68"/>
      <c r="E827" s="28"/>
      <c r="F827" s="28"/>
      <c r="G827" s="28"/>
      <c r="H827" s="28"/>
      <c r="I827" s="85"/>
      <c r="J827" s="15"/>
      <c r="K827" s="163"/>
      <c r="L827" s="53"/>
      <c r="M827" s="53"/>
      <c r="N827" s="85"/>
    </row>
    <row r="828" spans="2:14" x14ac:dyDescent="0.25">
      <c r="B828" s="252"/>
      <c r="C828" s="8"/>
      <c r="D828" s="68"/>
      <c r="E828" s="28"/>
      <c r="F828" s="28"/>
      <c r="G828" s="28"/>
      <c r="H828" s="28"/>
      <c r="I828" s="85"/>
      <c r="J828" s="15"/>
      <c r="K828" s="163"/>
      <c r="L828" s="53"/>
      <c r="M828" s="53"/>
      <c r="N828" s="85"/>
    </row>
    <row r="829" spans="2:14" x14ac:dyDescent="0.25">
      <c r="B829" s="252"/>
      <c r="C829" s="8"/>
      <c r="D829" s="68"/>
      <c r="E829" s="28"/>
      <c r="F829" s="28"/>
      <c r="G829" s="28"/>
      <c r="H829" s="28"/>
      <c r="I829" s="85"/>
      <c r="J829" s="15"/>
      <c r="K829" s="163"/>
      <c r="L829" s="53"/>
      <c r="M829" s="53"/>
      <c r="N829" s="85"/>
    </row>
    <row r="830" spans="2:14" x14ac:dyDescent="0.25">
      <c r="B830" s="252"/>
      <c r="C830" s="8"/>
      <c r="D830" s="68"/>
      <c r="E830" s="28"/>
      <c r="F830" s="28"/>
      <c r="G830" s="28"/>
      <c r="H830" s="28"/>
      <c r="I830" s="85"/>
      <c r="J830" s="15"/>
      <c r="K830" s="163"/>
      <c r="L830" s="53"/>
      <c r="M830" s="53"/>
      <c r="N830" s="85"/>
    </row>
    <row r="831" spans="2:14" x14ac:dyDescent="0.25">
      <c r="B831" s="252"/>
      <c r="C831" s="8"/>
      <c r="D831" s="68"/>
      <c r="E831" s="28"/>
      <c r="F831" s="28"/>
      <c r="G831" s="28"/>
      <c r="H831" s="28"/>
      <c r="I831" s="85"/>
      <c r="J831" s="15"/>
      <c r="K831" s="163"/>
      <c r="L831" s="53"/>
      <c r="M831" s="53"/>
      <c r="N831" s="85"/>
    </row>
    <row r="832" spans="2:14" x14ac:dyDescent="0.25">
      <c r="B832" s="252"/>
      <c r="C832" s="8"/>
      <c r="D832" s="68"/>
      <c r="E832" s="28"/>
      <c r="F832" s="28"/>
      <c r="G832" s="28"/>
      <c r="H832" s="28"/>
      <c r="I832" s="85"/>
      <c r="J832" s="15"/>
      <c r="K832" s="163"/>
      <c r="L832" s="53"/>
      <c r="M832" s="53"/>
      <c r="N832" s="85"/>
    </row>
    <row r="833" spans="2:14" x14ac:dyDescent="0.25">
      <c r="B833" s="252"/>
      <c r="C833" s="8"/>
      <c r="D833" s="68"/>
      <c r="E833" s="28"/>
      <c r="F833" s="28"/>
      <c r="G833" s="28"/>
      <c r="H833" s="28"/>
      <c r="I833" s="85"/>
      <c r="J833" s="15"/>
      <c r="K833" s="163"/>
      <c r="L833" s="53"/>
      <c r="M833" s="53"/>
      <c r="N833" s="85"/>
    </row>
    <row r="834" spans="2:14" x14ac:dyDescent="0.25">
      <c r="B834" s="252"/>
      <c r="C834" s="8"/>
      <c r="D834" s="68"/>
      <c r="E834" s="28"/>
      <c r="F834" s="28"/>
      <c r="G834" s="28"/>
      <c r="H834" s="28"/>
      <c r="I834" s="85"/>
      <c r="J834" s="15"/>
      <c r="K834" s="163"/>
      <c r="L834" s="53"/>
      <c r="M834" s="53"/>
      <c r="N834" s="85"/>
    </row>
    <row r="835" spans="2:14" x14ac:dyDescent="0.25">
      <c r="B835" s="252"/>
      <c r="C835" s="8"/>
      <c r="D835" s="68"/>
      <c r="E835" s="28"/>
      <c r="F835" s="28"/>
      <c r="G835" s="28"/>
      <c r="H835" s="28"/>
      <c r="I835" s="85"/>
      <c r="J835" s="15"/>
      <c r="K835" s="163"/>
      <c r="L835" s="53"/>
      <c r="M835" s="53"/>
      <c r="N835" s="85"/>
    </row>
    <row r="836" spans="2:14" x14ac:dyDescent="0.25">
      <c r="B836" s="252"/>
      <c r="C836" s="8"/>
      <c r="D836" s="68"/>
      <c r="E836" s="28"/>
      <c r="F836" s="28"/>
      <c r="G836" s="28"/>
      <c r="H836" s="28"/>
      <c r="I836" s="85"/>
      <c r="J836" s="15"/>
      <c r="K836" s="163"/>
      <c r="L836" s="53"/>
      <c r="M836" s="53"/>
      <c r="N836" s="85"/>
    </row>
    <row r="837" spans="2:14" x14ac:dyDescent="0.25">
      <c r="B837" s="252"/>
      <c r="C837" s="8"/>
      <c r="D837" s="68"/>
      <c r="E837" s="28"/>
      <c r="F837" s="28"/>
      <c r="G837" s="28"/>
      <c r="H837" s="28"/>
      <c r="I837" s="85"/>
      <c r="J837" s="15"/>
      <c r="K837" s="163"/>
      <c r="L837" s="53"/>
      <c r="M837" s="53"/>
      <c r="N837" s="85"/>
    </row>
    <row r="838" spans="2:14" x14ac:dyDescent="0.25">
      <c r="B838" s="252"/>
      <c r="C838" s="8"/>
      <c r="D838" s="68"/>
      <c r="E838" s="28"/>
      <c r="F838" s="28"/>
      <c r="G838" s="28"/>
      <c r="H838" s="28"/>
      <c r="I838" s="85"/>
      <c r="J838" s="15"/>
      <c r="K838" s="163"/>
      <c r="L838" s="53"/>
      <c r="M838" s="53"/>
      <c r="N838" s="85"/>
    </row>
    <row r="839" spans="2:14" x14ac:dyDescent="0.25">
      <c r="B839" s="252"/>
      <c r="C839" s="8"/>
      <c r="D839" s="68"/>
      <c r="E839" s="28"/>
      <c r="F839" s="28"/>
      <c r="G839" s="28"/>
      <c r="H839" s="28"/>
      <c r="I839" s="85"/>
      <c r="J839" s="15"/>
      <c r="K839" s="163"/>
      <c r="L839" s="53"/>
      <c r="M839" s="53"/>
      <c r="N839" s="85"/>
    </row>
    <row r="840" spans="2:14" x14ac:dyDescent="0.25">
      <c r="B840" s="252"/>
      <c r="C840" s="8"/>
      <c r="D840" s="68"/>
      <c r="E840" s="28"/>
      <c r="F840" s="28"/>
      <c r="G840" s="28"/>
      <c r="H840" s="28"/>
      <c r="I840" s="85"/>
      <c r="J840" s="15"/>
      <c r="K840" s="163"/>
      <c r="L840" s="53"/>
      <c r="M840" s="53"/>
      <c r="N840" s="85"/>
    </row>
    <row r="841" spans="2:14" x14ac:dyDescent="0.25">
      <c r="B841" s="252"/>
      <c r="C841" s="8"/>
      <c r="D841" s="68"/>
      <c r="E841" s="28"/>
      <c r="F841" s="28"/>
      <c r="G841" s="28"/>
      <c r="H841" s="28"/>
      <c r="I841" s="85"/>
      <c r="J841" s="15"/>
      <c r="K841" s="163"/>
      <c r="L841" s="53"/>
      <c r="M841" s="53"/>
      <c r="N841" s="85"/>
    </row>
    <row r="842" spans="2:14" x14ac:dyDescent="0.25">
      <c r="B842" s="252"/>
      <c r="C842" s="8"/>
      <c r="D842" s="68"/>
      <c r="E842" s="28"/>
      <c r="F842" s="28"/>
      <c r="G842" s="28"/>
      <c r="H842" s="28"/>
      <c r="I842" s="85"/>
      <c r="J842" s="15"/>
      <c r="K842" s="163"/>
      <c r="L842" s="53"/>
      <c r="M842" s="53"/>
      <c r="N842" s="85"/>
    </row>
    <row r="843" spans="2:14" x14ac:dyDescent="0.25">
      <c r="B843" s="252"/>
      <c r="C843" s="8"/>
      <c r="D843" s="68"/>
      <c r="E843" s="28"/>
      <c r="F843" s="28"/>
      <c r="G843" s="28"/>
      <c r="H843" s="28"/>
      <c r="I843" s="85"/>
      <c r="J843" s="15"/>
      <c r="K843" s="163"/>
      <c r="L843" s="53"/>
      <c r="M843" s="53"/>
      <c r="N843" s="85"/>
    </row>
    <row r="844" spans="2:14" x14ac:dyDescent="0.25">
      <c r="B844" s="252"/>
      <c r="C844" s="8"/>
      <c r="D844" s="68"/>
      <c r="E844" s="28"/>
      <c r="F844" s="28"/>
      <c r="G844" s="28"/>
      <c r="H844" s="28"/>
      <c r="I844" s="85"/>
      <c r="J844" s="15"/>
      <c r="K844" s="163"/>
      <c r="L844" s="53"/>
      <c r="M844" s="53"/>
      <c r="N844" s="85"/>
    </row>
    <row r="845" spans="2:14" x14ac:dyDescent="0.25">
      <c r="B845" s="252"/>
      <c r="C845" s="8"/>
      <c r="D845" s="68"/>
      <c r="E845" s="28"/>
      <c r="F845" s="28"/>
      <c r="G845" s="28"/>
      <c r="H845" s="28"/>
      <c r="I845" s="85"/>
      <c r="J845" s="15"/>
      <c r="K845" s="163"/>
      <c r="L845" s="53"/>
      <c r="M845" s="53"/>
      <c r="N845" s="85"/>
    </row>
    <row r="846" spans="2:14" x14ac:dyDescent="0.25">
      <c r="B846" s="252"/>
      <c r="C846" s="8"/>
      <c r="D846" s="68"/>
      <c r="E846" s="28"/>
      <c r="F846" s="28"/>
      <c r="G846" s="28"/>
      <c r="H846" s="28"/>
      <c r="I846" s="85"/>
      <c r="J846" s="15"/>
      <c r="K846" s="163"/>
      <c r="L846" s="53"/>
      <c r="M846" s="53"/>
      <c r="N846" s="85"/>
    </row>
    <row r="847" spans="2:14" x14ac:dyDescent="0.25">
      <c r="B847" s="252"/>
      <c r="C847" s="8"/>
      <c r="D847" s="68"/>
      <c r="E847" s="28"/>
      <c r="F847" s="28"/>
      <c r="G847" s="28"/>
      <c r="H847" s="28"/>
      <c r="I847" s="85"/>
      <c r="J847" s="15"/>
      <c r="K847" s="163"/>
      <c r="L847" s="53"/>
      <c r="M847" s="53"/>
      <c r="N847" s="85"/>
    </row>
    <row r="848" spans="2:14" x14ac:dyDescent="0.25">
      <c r="B848" s="252"/>
      <c r="C848" s="8"/>
      <c r="D848" s="68"/>
      <c r="E848" s="28"/>
      <c r="F848" s="28"/>
      <c r="G848" s="28"/>
      <c r="H848" s="28"/>
      <c r="I848" s="85"/>
      <c r="J848" s="15"/>
      <c r="K848" s="163"/>
      <c r="L848" s="53"/>
      <c r="M848" s="53"/>
      <c r="N848" s="85"/>
    </row>
    <row r="849" spans="2:14" x14ac:dyDescent="0.25">
      <c r="B849" s="252"/>
      <c r="C849" s="8"/>
      <c r="D849" s="68"/>
      <c r="E849" s="28"/>
      <c r="F849" s="28"/>
      <c r="G849" s="28"/>
      <c r="H849" s="28"/>
      <c r="I849" s="85"/>
      <c r="J849" s="15"/>
      <c r="K849" s="163"/>
      <c r="L849" s="53"/>
      <c r="M849" s="53"/>
      <c r="N849" s="85"/>
    </row>
    <row r="850" spans="2:14" x14ac:dyDescent="0.25">
      <c r="B850" s="252"/>
      <c r="C850" s="8"/>
      <c r="D850" s="68"/>
      <c r="E850" s="28"/>
      <c r="F850" s="28"/>
      <c r="G850" s="28"/>
      <c r="H850" s="28"/>
      <c r="I850" s="85"/>
      <c r="J850" s="15"/>
      <c r="K850" s="163"/>
      <c r="L850" s="53"/>
      <c r="M850" s="53"/>
      <c r="N850" s="85"/>
    </row>
    <row r="851" spans="2:14" x14ac:dyDescent="0.25">
      <c r="B851" s="252"/>
      <c r="C851" s="8"/>
      <c r="D851" s="68"/>
      <c r="E851" s="28"/>
      <c r="F851" s="28"/>
      <c r="G851" s="28"/>
      <c r="H851" s="28"/>
      <c r="I851" s="85"/>
      <c r="J851" s="15"/>
      <c r="K851" s="163"/>
      <c r="L851" s="53"/>
      <c r="M851" s="53"/>
      <c r="N851" s="85"/>
    </row>
    <row r="852" spans="2:14" x14ac:dyDescent="0.25">
      <c r="B852" s="252"/>
      <c r="C852" s="8"/>
      <c r="D852" s="68"/>
      <c r="E852" s="28"/>
      <c r="F852" s="28"/>
      <c r="G852" s="28"/>
      <c r="H852" s="28"/>
      <c r="I852" s="85"/>
      <c r="J852" s="15"/>
      <c r="K852" s="163"/>
      <c r="L852" s="53"/>
      <c r="M852" s="53"/>
      <c r="N852" s="85"/>
    </row>
    <row r="853" spans="2:14" x14ac:dyDescent="0.25">
      <c r="B853" s="252"/>
      <c r="C853" s="8"/>
      <c r="D853" s="68"/>
      <c r="E853" s="28"/>
      <c r="F853" s="28"/>
      <c r="G853" s="28"/>
      <c r="H853" s="28"/>
      <c r="I853" s="85"/>
      <c r="J853" s="15"/>
      <c r="K853" s="163"/>
      <c r="L853" s="53"/>
      <c r="M853" s="53"/>
      <c r="N853" s="85"/>
    </row>
    <row r="854" spans="2:14" x14ac:dyDescent="0.25">
      <c r="B854" s="252"/>
      <c r="C854" s="8"/>
      <c r="D854" s="68"/>
      <c r="E854" s="28"/>
      <c r="F854" s="28"/>
      <c r="G854" s="28"/>
      <c r="H854" s="28"/>
      <c r="I854" s="85"/>
      <c r="J854" s="15"/>
      <c r="K854" s="163"/>
      <c r="L854" s="53"/>
      <c r="M854" s="53"/>
      <c r="N854" s="85"/>
    </row>
    <row r="855" spans="2:14" x14ac:dyDescent="0.25">
      <c r="B855" s="252"/>
      <c r="C855" s="8"/>
      <c r="D855" s="68"/>
      <c r="E855" s="28"/>
      <c r="F855" s="28"/>
      <c r="G855" s="28"/>
      <c r="H855" s="28"/>
      <c r="I855" s="85"/>
      <c r="J855" s="15"/>
      <c r="K855" s="163"/>
      <c r="L855" s="53"/>
      <c r="M855" s="53"/>
      <c r="N855" s="85"/>
    </row>
    <row r="856" spans="2:14" x14ac:dyDescent="0.25">
      <c r="B856" s="252"/>
      <c r="C856" s="8"/>
      <c r="D856" s="68"/>
      <c r="E856" s="28"/>
      <c r="F856" s="28"/>
      <c r="G856" s="28"/>
      <c r="H856" s="28"/>
      <c r="I856" s="85"/>
      <c r="J856" s="15"/>
      <c r="K856" s="163"/>
      <c r="L856" s="53"/>
      <c r="M856" s="53"/>
      <c r="N856" s="85"/>
    </row>
    <row r="857" spans="2:14" x14ac:dyDescent="0.25">
      <c r="B857" s="252"/>
      <c r="C857" s="8"/>
      <c r="D857" s="68"/>
      <c r="E857" s="28"/>
      <c r="F857" s="28"/>
      <c r="G857" s="28"/>
      <c r="H857" s="28"/>
      <c r="I857" s="85"/>
      <c r="J857" s="15"/>
      <c r="K857" s="163"/>
      <c r="L857" s="53"/>
      <c r="M857" s="53"/>
      <c r="N857" s="85"/>
    </row>
    <row r="858" spans="2:14" x14ac:dyDescent="0.25">
      <c r="B858" s="252"/>
      <c r="C858" s="8"/>
      <c r="D858" s="68"/>
      <c r="E858" s="28"/>
      <c r="F858" s="28"/>
      <c r="G858" s="28"/>
      <c r="H858" s="28"/>
      <c r="I858" s="85"/>
      <c r="J858" s="15"/>
      <c r="K858" s="163"/>
      <c r="L858" s="53"/>
      <c r="M858" s="53"/>
      <c r="N858" s="85"/>
    </row>
    <row r="859" spans="2:14" x14ac:dyDescent="0.25">
      <c r="B859" s="252"/>
      <c r="C859" s="8"/>
      <c r="D859" s="68"/>
      <c r="E859" s="28"/>
      <c r="F859" s="28"/>
      <c r="G859" s="28"/>
      <c r="H859" s="28"/>
      <c r="I859" s="85"/>
      <c r="J859" s="15"/>
      <c r="K859" s="163"/>
      <c r="L859" s="53"/>
      <c r="M859" s="53"/>
      <c r="N859" s="85"/>
    </row>
    <row r="860" spans="2:14" x14ac:dyDescent="0.25">
      <c r="B860" s="252"/>
      <c r="C860" s="8"/>
      <c r="D860" s="68"/>
      <c r="E860" s="28"/>
      <c r="F860" s="28"/>
      <c r="G860" s="28"/>
      <c r="H860" s="28"/>
      <c r="I860" s="85"/>
      <c r="J860" s="15"/>
      <c r="K860" s="163"/>
      <c r="L860" s="53"/>
      <c r="M860" s="53"/>
      <c r="N860" s="85"/>
    </row>
    <row r="861" spans="2:14" x14ac:dyDescent="0.25">
      <c r="B861" s="252"/>
      <c r="C861" s="8"/>
      <c r="D861" s="68"/>
      <c r="E861" s="28"/>
      <c r="F861" s="28"/>
      <c r="G861" s="28"/>
      <c r="H861" s="28"/>
      <c r="I861" s="85"/>
      <c r="J861" s="15"/>
      <c r="K861" s="163"/>
      <c r="L861" s="53"/>
      <c r="M861" s="53"/>
      <c r="N861" s="85"/>
    </row>
    <row r="862" spans="2:14" x14ac:dyDescent="0.25">
      <c r="B862" s="252"/>
      <c r="C862" s="8"/>
      <c r="D862" s="68"/>
      <c r="E862" s="28"/>
      <c r="F862" s="28"/>
      <c r="G862" s="28"/>
      <c r="H862" s="28"/>
      <c r="I862" s="85"/>
      <c r="J862" s="15"/>
      <c r="K862" s="163"/>
      <c r="L862" s="53"/>
      <c r="M862" s="53"/>
      <c r="N862" s="85"/>
    </row>
    <row r="863" spans="2:14" x14ac:dyDescent="0.25">
      <c r="B863" s="252"/>
      <c r="C863" s="8"/>
      <c r="D863" s="68"/>
      <c r="E863" s="28"/>
      <c r="F863" s="28"/>
      <c r="G863" s="28"/>
      <c r="H863" s="28"/>
      <c r="I863" s="85"/>
      <c r="J863" s="15"/>
      <c r="K863" s="163"/>
      <c r="L863" s="53"/>
      <c r="M863" s="53"/>
      <c r="N863" s="85"/>
    </row>
    <row r="864" spans="2:14" x14ac:dyDescent="0.25">
      <c r="B864" s="252"/>
      <c r="C864" s="8"/>
      <c r="D864" s="68"/>
      <c r="E864" s="28"/>
      <c r="F864" s="28"/>
      <c r="G864" s="28"/>
      <c r="H864" s="28"/>
      <c r="I864" s="85"/>
      <c r="J864" s="15"/>
      <c r="K864" s="163"/>
      <c r="L864" s="53"/>
      <c r="M864" s="53"/>
      <c r="N864" s="85"/>
    </row>
    <row r="865" spans="2:14" x14ac:dyDescent="0.25">
      <c r="B865" s="252"/>
      <c r="C865" s="8"/>
      <c r="D865" s="68"/>
      <c r="E865" s="28"/>
      <c r="F865" s="28"/>
      <c r="G865" s="28"/>
      <c r="H865" s="28"/>
      <c r="I865" s="85"/>
      <c r="J865" s="15"/>
      <c r="K865" s="163"/>
      <c r="L865" s="53"/>
      <c r="M865" s="53"/>
      <c r="N865" s="85"/>
    </row>
    <row r="866" spans="2:14" x14ac:dyDescent="0.25">
      <c r="B866" s="252"/>
      <c r="C866" s="8"/>
      <c r="D866" s="68"/>
      <c r="E866" s="28"/>
      <c r="F866" s="28"/>
      <c r="G866" s="28"/>
      <c r="H866" s="28"/>
      <c r="I866" s="85"/>
      <c r="J866" s="15"/>
      <c r="K866" s="163"/>
      <c r="L866" s="53"/>
      <c r="M866" s="53"/>
      <c r="N866" s="85"/>
    </row>
    <row r="867" spans="2:14" x14ac:dyDescent="0.25">
      <c r="B867" s="252"/>
      <c r="C867" s="8"/>
      <c r="D867" s="68"/>
      <c r="E867" s="28"/>
      <c r="F867" s="28"/>
      <c r="G867" s="28"/>
      <c r="H867" s="28"/>
      <c r="I867" s="85"/>
      <c r="J867" s="15"/>
      <c r="K867" s="163"/>
      <c r="L867" s="53"/>
      <c r="M867" s="53"/>
      <c r="N867" s="85"/>
    </row>
    <row r="868" spans="2:14" x14ac:dyDescent="0.25">
      <c r="B868" s="252"/>
      <c r="C868" s="8"/>
      <c r="D868" s="68"/>
      <c r="E868" s="28"/>
      <c r="F868" s="28"/>
      <c r="G868" s="28"/>
      <c r="H868" s="28"/>
      <c r="I868" s="85"/>
      <c r="J868" s="15"/>
      <c r="K868" s="163"/>
      <c r="L868" s="53"/>
      <c r="M868" s="53"/>
      <c r="N868" s="85"/>
    </row>
    <row r="869" spans="2:14" x14ac:dyDescent="0.25">
      <c r="B869" s="252"/>
      <c r="C869" s="8"/>
      <c r="D869" s="68"/>
      <c r="E869" s="28"/>
      <c r="F869" s="28"/>
      <c r="G869" s="28"/>
      <c r="H869" s="28"/>
      <c r="I869" s="85"/>
      <c r="J869" s="15"/>
      <c r="K869" s="163"/>
      <c r="L869" s="53"/>
      <c r="M869" s="53"/>
      <c r="N869" s="85"/>
    </row>
    <row r="870" spans="2:14" x14ac:dyDescent="0.25">
      <c r="B870" s="252"/>
      <c r="C870" s="8"/>
      <c r="D870" s="68"/>
      <c r="E870" s="28"/>
      <c r="F870" s="28"/>
      <c r="G870" s="28"/>
      <c r="H870" s="28"/>
      <c r="I870" s="85"/>
      <c r="J870" s="15"/>
      <c r="K870" s="163"/>
      <c r="L870" s="53"/>
      <c r="M870" s="53"/>
      <c r="N870" s="85"/>
    </row>
    <row r="871" spans="2:14" x14ac:dyDescent="0.25">
      <c r="B871" s="252"/>
      <c r="C871" s="8"/>
      <c r="D871" s="68"/>
      <c r="E871" s="28"/>
      <c r="F871" s="28"/>
      <c r="G871" s="28"/>
      <c r="H871" s="28"/>
      <c r="I871" s="85"/>
      <c r="J871" s="15"/>
      <c r="K871" s="163"/>
      <c r="L871" s="53"/>
      <c r="M871" s="53"/>
      <c r="N871" s="85"/>
    </row>
    <row r="872" spans="2:14" x14ac:dyDescent="0.25">
      <c r="B872" s="252"/>
      <c r="C872" s="8"/>
      <c r="D872" s="68"/>
      <c r="E872" s="28"/>
      <c r="F872" s="28"/>
      <c r="G872" s="28"/>
      <c r="H872" s="28"/>
      <c r="I872" s="85"/>
      <c r="J872" s="15"/>
      <c r="K872" s="163"/>
      <c r="L872" s="53"/>
      <c r="M872" s="53"/>
      <c r="N872" s="85"/>
    </row>
    <row r="873" spans="2:14" x14ac:dyDescent="0.25">
      <c r="B873" s="252"/>
      <c r="C873" s="8"/>
      <c r="D873" s="68"/>
      <c r="E873" s="28"/>
      <c r="F873" s="28"/>
      <c r="G873" s="28"/>
      <c r="H873" s="28"/>
      <c r="I873" s="85"/>
      <c r="J873" s="15"/>
      <c r="K873" s="163"/>
      <c r="L873" s="53"/>
      <c r="M873" s="53"/>
      <c r="N873" s="85"/>
    </row>
    <row r="874" spans="2:14" x14ac:dyDescent="0.25">
      <c r="B874" s="252"/>
      <c r="C874" s="8"/>
      <c r="D874" s="68"/>
      <c r="E874" s="28"/>
      <c r="F874" s="28"/>
      <c r="G874" s="28"/>
      <c r="H874" s="28"/>
      <c r="I874" s="85"/>
      <c r="J874" s="15"/>
      <c r="K874" s="163"/>
      <c r="L874" s="53"/>
      <c r="M874" s="53"/>
      <c r="N874" s="85"/>
    </row>
    <row r="875" spans="2:14" x14ac:dyDescent="0.25">
      <c r="B875" s="252"/>
      <c r="C875" s="8"/>
      <c r="D875" s="68"/>
      <c r="E875" s="28"/>
      <c r="F875" s="28"/>
      <c r="G875" s="28"/>
      <c r="H875" s="28"/>
      <c r="I875" s="85"/>
      <c r="J875" s="15"/>
      <c r="K875" s="163"/>
      <c r="L875" s="53"/>
      <c r="M875" s="53"/>
      <c r="N875" s="85"/>
    </row>
    <row r="876" spans="2:14" x14ac:dyDescent="0.25">
      <c r="B876" s="252"/>
      <c r="C876" s="8"/>
      <c r="D876" s="68"/>
      <c r="E876" s="28"/>
      <c r="F876" s="28"/>
      <c r="G876" s="28"/>
      <c r="H876" s="28"/>
      <c r="I876" s="85"/>
      <c r="J876" s="15"/>
      <c r="K876" s="163"/>
      <c r="L876" s="53"/>
      <c r="M876" s="53"/>
      <c r="N876" s="85"/>
    </row>
    <row r="877" spans="2:14" x14ac:dyDescent="0.25">
      <c r="B877" s="252"/>
      <c r="C877" s="8"/>
      <c r="D877" s="68"/>
      <c r="E877" s="28"/>
      <c r="F877" s="28"/>
      <c r="G877" s="28"/>
      <c r="H877" s="28"/>
      <c r="I877" s="85"/>
      <c r="J877" s="15"/>
      <c r="K877" s="163"/>
      <c r="L877" s="53"/>
      <c r="M877" s="53"/>
      <c r="N877" s="85"/>
    </row>
    <row r="878" spans="2:14" x14ac:dyDescent="0.25">
      <c r="B878" s="252"/>
      <c r="C878" s="8"/>
      <c r="D878" s="68"/>
      <c r="E878" s="28"/>
      <c r="F878" s="28"/>
      <c r="G878" s="28"/>
      <c r="H878" s="28"/>
      <c r="I878" s="85"/>
      <c r="J878" s="15"/>
      <c r="K878" s="163"/>
      <c r="L878" s="53"/>
      <c r="M878" s="53"/>
      <c r="N878" s="85"/>
    </row>
    <row r="879" spans="2:14" x14ac:dyDescent="0.25">
      <c r="B879" s="252"/>
      <c r="C879" s="8"/>
      <c r="D879" s="68"/>
      <c r="E879" s="28"/>
      <c r="F879" s="28"/>
      <c r="G879" s="28"/>
      <c r="H879" s="28"/>
      <c r="I879" s="85"/>
      <c r="J879" s="15"/>
      <c r="K879" s="163"/>
      <c r="L879" s="53"/>
      <c r="M879" s="53"/>
      <c r="N879" s="85"/>
    </row>
    <row r="880" spans="2:14" x14ac:dyDescent="0.25">
      <c r="B880" s="252"/>
      <c r="C880" s="8"/>
      <c r="D880" s="68"/>
      <c r="E880" s="28"/>
      <c r="F880" s="28"/>
      <c r="G880" s="28"/>
      <c r="H880" s="28"/>
      <c r="I880" s="85"/>
      <c r="J880" s="15"/>
      <c r="K880" s="163"/>
      <c r="L880" s="53"/>
      <c r="M880" s="53"/>
      <c r="N880" s="85"/>
    </row>
    <row r="881" spans="2:14" x14ac:dyDescent="0.25">
      <c r="B881" s="252"/>
      <c r="C881" s="8"/>
      <c r="D881" s="68"/>
      <c r="E881" s="28"/>
      <c r="F881" s="28"/>
      <c r="G881" s="28"/>
      <c r="H881" s="28"/>
      <c r="I881" s="85"/>
      <c r="J881" s="15"/>
      <c r="K881" s="163"/>
      <c r="L881" s="53"/>
      <c r="M881" s="53"/>
      <c r="N881" s="85"/>
    </row>
    <row r="882" spans="2:14" x14ac:dyDescent="0.25">
      <c r="B882" s="252"/>
      <c r="C882" s="8"/>
      <c r="D882" s="68"/>
      <c r="E882" s="28"/>
      <c r="F882" s="28"/>
      <c r="G882" s="28"/>
      <c r="H882" s="28"/>
      <c r="I882" s="85"/>
      <c r="J882" s="15"/>
      <c r="K882" s="163"/>
      <c r="L882" s="53"/>
      <c r="M882" s="53"/>
      <c r="N882" s="85"/>
    </row>
    <row r="883" spans="2:14" x14ac:dyDescent="0.25">
      <c r="B883" s="252"/>
      <c r="C883" s="8"/>
      <c r="D883" s="68"/>
      <c r="E883" s="28"/>
      <c r="F883" s="28"/>
      <c r="G883" s="28"/>
      <c r="H883" s="28"/>
      <c r="I883" s="85"/>
      <c r="J883" s="15"/>
      <c r="K883" s="163"/>
      <c r="L883" s="53"/>
      <c r="M883" s="53"/>
      <c r="N883" s="85"/>
    </row>
    <row r="884" spans="2:14" x14ac:dyDescent="0.25">
      <c r="B884" s="252"/>
      <c r="C884" s="8"/>
      <c r="D884" s="68"/>
      <c r="E884" s="28"/>
      <c r="F884" s="28"/>
      <c r="G884" s="28"/>
      <c r="H884" s="28"/>
      <c r="I884" s="85"/>
      <c r="J884" s="15"/>
      <c r="K884" s="163"/>
      <c r="L884" s="53"/>
      <c r="M884" s="53"/>
      <c r="N884" s="85"/>
    </row>
    <row r="885" spans="2:14" x14ac:dyDescent="0.25">
      <c r="B885" s="252"/>
      <c r="C885" s="8"/>
      <c r="D885" s="68"/>
      <c r="E885" s="28"/>
      <c r="F885" s="28"/>
      <c r="G885" s="28"/>
      <c r="H885" s="28"/>
      <c r="I885" s="85"/>
      <c r="J885" s="15"/>
      <c r="K885" s="163"/>
      <c r="L885" s="53"/>
      <c r="M885" s="53"/>
      <c r="N885" s="85"/>
    </row>
    <row r="886" spans="2:14" x14ac:dyDescent="0.25">
      <c r="B886" s="252"/>
      <c r="C886" s="8"/>
      <c r="D886" s="68"/>
      <c r="E886" s="28"/>
      <c r="F886" s="28"/>
      <c r="G886" s="28"/>
      <c r="H886" s="28"/>
      <c r="I886" s="85"/>
      <c r="J886" s="15"/>
      <c r="K886" s="163"/>
      <c r="L886" s="53"/>
      <c r="M886" s="53"/>
      <c r="N886" s="85"/>
    </row>
    <row r="887" spans="2:14" x14ac:dyDescent="0.25">
      <c r="B887" s="252"/>
      <c r="C887" s="8"/>
      <c r="D887" s="68"/>
      <c r="E887" s="28"/>
      <c r="F887" s="28"/>
      <c r="G887" s="28"/>
      <c r="H887" s="28"/>
      <c r="I887" s="85"/>
      <c r="J887" s="15"/>
      <c r="K887" s="163"/>
      <c r="L887" s="53"/>
      <c r="M887" s="53"/>
      <c r="N887" s="85"/>
    </row>
    <row r="888" spans="2:14" x14ac:dyDescent="0.25">
      <c r="B888" s="252"/>
      <c r="C888" s="8"/>
      <c r="D888" s="68"/>
      <c r="E888" s="28"/>
      <c r="F888" s="28"/>
      <c r="G888" s="28"/>
      <c r="H888" s="28"/>
      <c r="I888" s="85"/>
      <c r="J888" s="15"/>
      <c r="K888" s="163"/>
      <c r="L888" s="53"/>
      <c r="M888" s="53"/>
      <c r="N888" s="85"/>
    </row>
    <row r="889" spans="2:14" x14ac:dyDescent="0.25">
      <c r="B889" s="252"/>
      <c r="C889" s="8"/>
      <c r="D889" s="68"/>
      <c r="E889" s="28"/>
      <c r="F889" s="28"/>
      <c r="G889" s="28"/>
      <c r="H889" s="28"/>
      <c r="I889" s="85"/>
      <c r="J889" s="15"/>
      <c r="K889" s="163"/>
      <c r="L889" s="53"/>
      <c r="M889" s="53"/>
      <c r="N889" s="85"/>
    </row>
    <row r="890" spans="2:14" x14ac:dyDescent="0.25">
      <c r="B890" s="252"/>
      <c r="C890" s="8"/>
      <c r="D890" s="68"/>
      <c r="E890" s="28"/>
      <c r="F890" s="28"/>
      <c r="G890" s="28"/>
      <c r="H890" s="28"/>
      <c r="I890" s="85"/>
      <c r="J890" s="15"/>
      <c r="K890" s="163"/>
      <c r="L890" s="53"/>
      <c r="M890" s="53"/>
      <c r="N890" s="85"/>
    </row>
    <row r="891" spans="2:14" x14ac:dyDescent="0.25">
      <c r="B891" s="252"/>
      <c r="C891" s="8"/>
      <c r="D891" s="68"/>
      <c r="E891" s="28"/>
      <c r="F891" s="28"/>
      <c r="G891" s="28"/>
      <c r="H891" s="28"/>
      <c r="I891" s="85"/>
      <c r="J891" s="15"/>
      <c r="K891" s="163"/>
      <c r="L891" s="53"/>
      <c r="M891" s="53"/>
      <c r="N891" s="85"/>
    </row>
    <row r="892" spans="2:14" x14ac:dyDescent="0.25">
      <c r="B892" s="252"/>
      <c r="C892" s="8"/>
      <c r="D892" s="68"/>
      <c r="E892" s="28"/>
      <c r="F892" s="28"/>
      <c r="G892" s="28"/>
      <c r="H892" s="28"/>
      <c r="I892" s="85"/>
      <c r="J892" s="15"/>
      <c r="K892" s="163"/>
      <c r="L892" s="53"/>
      <c r="M892" s="53"/>
      <c r="N892" s="85"/>
    </row>
    <row r="893" spans="2:14" x14ac:dyDescent="0.25">
      <c r="B893" s="252"/>
      <c r="C893" s="8"/>
      <c r="D893" s="68"/>
      <c r="E893" s="28"/>
      <c r="F893" s="28"/>
      <c r="G893" s="28"/>
      <c r="H893" s="28"/>
      <c r="I893" s="85"/>
      <c r="J893" s="15"/>
      <c r="K893" s="163"/>
      <c r="L893" s="53"/>
      <c r="M893" s="53"/>
      <c r="N893" s="85"/>
    </row>
    <row r="894" spans="2:14" x14ac:dyDescent="0.25">
      <c r="B894" s="252"/>
      <c r="C894" s="8"/>
      <c r="D894" s="68"/>
      <c r="E894" s="28"/>
      <c r="F894" s="28"/>
      <c r="G894" s="28"/>
      <c r="H894" s="28"/>
      <c r="I894" s="85"/>
      <c r="J894" s="15"/>
      <c r="K894" s="163"/>
      <c r="L894" s="53"/>
      <c r="M894" s="53"/>
      <c r="N894" s="85"/>
    </row>
    <row r="895" spans="2:14" x14ac:dyDescent="0.25">
      <c r="B895" s="252"/>
      <c r="C895" s="8"/>
      <c r="D895" s="68"/>
      <c r="E895" s="28"/>
      <c r="F895" s="28"/>
      <c r="G895" s="28"/>
      <c r="H895" s="28"/>
      <c r="I895" s="85"/>
      <c r="J895" s="15"/>
      <c r="K895" s="163"/>
      <c r="L895" s="53"/>
      <c r="M895" s="53"/>
      <c r="N895" s="85"/>
    </row>
    <row r="896" spans="2:14" x14ac:dyDescent="0.25">
      <c r="B896" s="252"/>
      <c r="C896" s="8"/>
      <c r="D896" s="68"/>
      <c r="E896" s="28"/>
      <c r="F896" s="28"/>
      <c r="G896" s="28"/>
      <c r="H896" s="28"/>
      <c r="I896" s="85"/>
      <c r="J896" s="15"/>
      <c r="K896" s="163"/>
      <c r="L896" s="53"/>
      <c r="M896" s="53"/>
      <c r="N896" s="85"/>
    </row>
    <row r="897" spans="2:14" x14ac:dyDescent="0.25">
      <c r="B897" s="252"/>
      <c r="C897" s="8"/>
      <c r="D897" s="68"/>
      <c r="E897" s="28"/>
      <c r="F897" s="28"/>
      <c r="G897" s="28"/>
      <c r="H897" s="28"/>
      <c r="I897" s="85"/>
      <c r="J897" s="15"/>
      <c r="K897" s="163"/>
      <c r="L897" s="53"/>
      <c r="M897" s="53"/>
      <c r="N897" s="85"/>
    </row>
    <row r="898" spans="2:14" x14ac:dyDescent="0.25">
      <c r="B898" s="252"/>
      <c r="C898" s="8"/>
      <c r="D898" s="68"/>
      <c r="E898" s="28"/>
      <c r="F898" s="28"/>
      <c r="G898" s="28"/>
      <c r="H898" s="28"/>
      <c r="I898" s="85"/>
      <c r="J898" s="15"/>
      <c r="K898" s="163"/>
      <c r="L898" s="53"/>
      <c r="M898" s="53"/>
      <c r="N898" s="85"/>
    </row>
    <row r="899" spans="2:14" x14ac:dyDescent="0.25">
      <c r="B899" s="252"/>
      <c r="C899" s="8"/>
      <c r="D899" s="68"/>
      <c r="E899" s="28"/>
      <c r="F899" s="28"/>
      <c r="G899" s="28"/>
      <c r="H899" s="28"/>
      <c r="I899" s="85"/>
      <c r="J899" s="15"/>
      <c r="K899" s="163"/>
      <c r="L899" s="53"/>
      <c r="M899" s="53"/>
      <c r="N899" s="85"/>
    </row>
    <row r="900" spans="2:14" x14ac:dyDescent="0.25">
      <c r="B900" s="252"/>
      <c r="C900" s="8"/>
      <c r="D900" s="68"/>
      <c r="E900" s="28"/>
      <c r="F900" s="28"/>
      <c r="G900" s="28"/>
      <c r="H900" s="28"/>
      <c r="I900" s="85"/>
      <c r="J900" s="15"/>
      <c r="K900" s="163"/>
      <c r="L900" s="53"/>
      <c r="M900" s="53"/>
      <c r="N900" s="85"/>
    </row>
    <row r="901" spans="2:14" x14ac:dyDescent="0.25">
      <c r="B901" s="252"/>
      <c r="C901" s="8"/>
      <c r="D901" s="68"/>
      <c r="E901" s="28"/>
      <c r="F901" s="28"/>
      <c r="G901" s="28"/>
      <c r="H901" s="28"/>
      <c r="I901" s="85"/>
      <c r="J901" s="15"/>
      <c r="K901" s="163"/>
      <c r="L901" s="53"/>
      <c r="M901" s="53"/>
      <c r="N901" s="85"/>
    </row>
    <row r="902" spans="2:14" x14ac:dyDescent="0.25">
      <c r="B902" s="252"/>
      <c r="C902" s="8"/>
      <c r="D902" s="68"/>
      <c r="E902" s="28"/>
      <c r="F902" s="28"/>
      <c r="G902" s="28"/>
      <c r="H902" s="28"/>
      <c r="I902" s="85"/>
      <c r="J902" s="15"/>
      <c r="K902" s="163"/>
      <c r="L902" s="53"/>
      <c r="M902" s="53"/>
      <c r="N902" s="85"/>
    </row>
    <row r="903" spans="2:14" x14ac:dyDescent="0.25">
      <c r="B903" s="252"/>
      <c r="C903" s="8"/>
      <c r="D903" s="68"/>
      <c r="E903" s="28"/>
      <c r="F903" s="28"/>
      <c r="G903" s="28"/>
      <c r="H903" s="28"/>
      <c r="I903" s="85"/>
      <c r="J903" s="15"/>
      <c r="K903" s="163"/>
      <c r="L903" s="53"/>
      <c r="M903" s="53"/>
      <c r="N903" s="85"/>
    </row>
    <row r="904" spans="2:14" x14ac:dyDescent="0.25">
      <c r="B904" s="252"/>
      <c r="C904" s="8"/>
      <c r="D904" s="68"/>
      <c r="E904" s="28"/>
      <c r="F904" s="28"/>
      <c r="G904" s="28"/>
      <c r="H904" s="28"/>
      <c r="I904" s="85"/>
      <c r="J904" s="15"/>
      <c r="K904" s="163"/>
      <c r="L904" s="53"/>
      <c r="M904" s="53"/>
      <c r="N904" s="85"/>
    </row>
    <row r="905" spans="2:14" x14ac:dyDescent="0.25">
      <c r="B905" s="252"/>
      <c r="C905" s="8"/>
      <c r="D905" s="68"/>
      <c r="E905" s="28"/>
      <c r="F905" s="28"/>
      <c r="G905" s="28"/>
      <c r="H905" s="28"/>
      <c r="I905" s="85"/>
      <c r="J905" s="15"/>
      <c r="K905" s="163"/>
      <c r="L905" s="53"/>
      <c r="M905" s="53"/>
      <c r="N905" s="85"/>
    </row>
    <row r="906" spans="2:14" x14ac:dyDescent="0.25">
      <c r="B906" s="252"/>
      <c r="C906" s="8"/>
      <c r="D906" s="68"/>
      <c r="E906" s="28"/>
      <c r="F906" s="28"/>
      <c r="G906" s="28"/>
      <c r="H906" s="28"/>
      <c r="I906" s="85"/>
      <c r="J906" s="15"/>
      <c r="K906" s="163"/>
      <c r="L906" s="53"/>
      <c r="M906" s="53"/>
      <c r="N906" s="85"/>
    </row>
    <row r="907" spans="2:14" x14ac:dyDescent="0.25">
      <c r="B907" s="252"/>
      <c r="C907" s="8"/>
      <c r="D907" s="68"/>
      <c r="E907" s="28"/>
      <c r="F907" s="28"/>
      <c r="G907" s="28"/>
      <c r="H907" s="28"/>
      <c r="I907" s="85"/>
      <c r="J907" s="15"/>
      <c r="K907" s="163"/>
      <c r="L907" s="53"/>
      <c r="M907" s="53"/>
      <c r="N907" s="85"/>
    </row>
    <row r="908" spans="2:14" x14ac:dyDescent="0.25">
      <c r="B908" s="252"/>
      <c r="C908" s="8"/>
      <c r="D908" s="68"/>
      <c r="E908" s="28"/>
      <c r="F908" s="28"/>
      <c r="G908" s="28"/>
      <c r="H908" s="28"/>
      <c r="I908" s="85"/>
      <c r="J908" s="15"/>
      <c r="K908" s="163"/>
      <c r="L908" s="53"/>
      <c r="M908" s="53"/>
      <c r="N908" s="85"/>
    </row>
    <row r="909" spans="2:14" x14ac:dyDescent="0.25">
      <c r="B909" s="252"/>
      <c r="C909" s="8"/>
      <c r="D909" s="68"/>
      <c r="E909" s="28"/>
      <c r="F909" s="28"/>
      <c r="G909" s="28"/>
      <c r="H909" s="28"/>
      <c r="I909" s="85"/>
      <c r="J909" s="15"/>
      <c r="K909" s="163"/>
      <c r="L909" s="53"/>
      <c r="M909" s="53"/>
      <c r="N909" s="85"/>
    </row>
    <row r="910" spans="2:14" x14ac:dyDescent="0.25">
      <c r="B910" s="252"/>
      <c r="C910" s="8"/>
      <c r="D910" s="68"/>
      <c r="E910" s="28"/>
      <c r="F910" s="28"/>
      <c r="G910" s="28"/>
      <c r="H910" s="28"/>
      <c r="I910" s="85"/>
      <c r="J910" s="15"/>
      <c r="K910" s="163"/>
      <c r="L910" s="53"/>
      <c r="M910" s="53"/>
      <c r="N910" s="85"/>
    </row>
    <row r="911" spans="2:14" x14ac:dyDescent="0.25">
      <c r="B911" s="252"/>
      <c r="C911" s="8"/>
      <c r="D911" s="68"/>
      <c r="E911" s="28"/>
      <c r="F911" s="28"/>
      <c r="G911" s="28"/>
      <c r="H911" s="28"/>
      <c r="I911" s="85"/>
      <c r="J911" s="15"/>
      <c r="K911" s="163"/>
      <c r="L911" s="53"/>
      <c r="M911" s="53"/>
      <c r="N911" s="85"/>
    </row>
    <row r="912" spans="2:14" x14ac:dyDescent="0.25">
      <c r="B912" s="252"/>
      <c r="C912" s="8"/>
      <c r="D912" s="68"/>
      <c r="E912" s="28"/>
      <c r="F912" s="28"/>
      <c r="G912" s="28"/>
      <c r="H912" s="28"/>
      <c r="I912" s="85"/>
      <c r="J912" s="15"/>
      <c r="K912" s="163"/>
      <c r="L912" s="53"/>
      <c r="M912" s="53"/>
      <c r="N912" s="85"/>
    </row>
    <row r="913" spans="2:14" x14ac:dyDescent="0.25">
      <c r="B913" s="252"/>
      <c r="C913" s="8"/>
      <c r="D913" s="68"/>
      <c r="E913" s="28"/>
      <c r="F913" s="28"/>
      <c r="G913" s="28"/>
      <c r="H913" s="28"/>
      <c r="I913" s="85"/>
      <c r="J913" s="15"/>
      <c r="K913" s="163"/>
      <c r="L913" s="53"/>
      <c r="M913" s="53"/>
      <c r="N913" s="85"/>
    </row>
    <row r="914" spans="2:14" x14ac:dyDescent="0.25">
      <c r="B914" s="252"/>
      <c r="C914" s="8"/>
      <c r="D914" s="68"/>
      <c r="E914" s="28"/>
      <c r="F914" s="28"/>
      <c r="G914" s="28"/>
      <c r="H914" s="28"/>
      <c r="I914" s="85"/>
      <c r="J914" s="15"/>
      <c r="K914" s="163"/>
      <c r="L914" s="53"/>
      <c r="M914" s="53"/>
      <c r="N914" s="85"/>
    </row>
    <row r="915" spans="2:14" x14ac:dyDescent="0.25">
      <c r="B915" s="252"/>
      <c r="C915" s="8"/>
      <c r="D915" s="68"/>
      <c r="E915" s="28"/>
      <c r="F915" s="28"/>
      <c r="G915" s="28"/>
      <c r="H915" s="28"/>
      <c r="I915" s="85"/>
      <c r="J915" s="15"/>
      <c r="K915" s="163"/>
      <c r="L915" s="53"/>
      <c r="M915" s="53"/>
      <c r="N915" s="85"/>
    </row>
    <row r="916" spans="2:14" x14ac:dyDescent="0.25">
      <c r="B916" s="252"/>
      <c r="C916" s="8"/>
      <c r="D916" s="68"/>
      <c r="E916" s="28"/>
      <c r="F916" s="28"/>
      <c r="G916" s="28"/>
      <c r="H916" s="28"/>
      <c r="I916" s="85"/>
      <c r="J916" s="15"/>
      <c r="K916" s="163"/>
      <c r="L916" s="53"/>
      <c r="M916" s="53"/>
      <c r="N916" s="85"/>
    </row>
    <row r="917" spans="2:14" x14ac:dyDescent="0.25">
      <c r="B917" s="252"/>
      <c r="C917" s="8"/>
      <c r="D917" s="68"/>
      <c r="E917" s="28"/>
      <c r="F917" s="28"/>
      <c r="G917" s="28"/>
      <c r="H917" s="28"/>
      <c r="I917" s="85"/>
      <c r="J917" s="15"/>
      <c r="K917" s="163"/>
      <c r="L917" s="53"/>
      <c r="M917" s="53"/>
      <c r="N917" s="85"/>
    </row>
    <row r="918" spans="2:14" x14ac:dyDescent="0.25">
      <c r="B918" s="252"/>
      <c r="C918" s="8"/>
      <c r="D918" s="68"/>
      <c r="E918" s="28"/>
      <c r="F918" s="28"/>
      <c r="G918" s="28"/>
      <c r="H918" s="28"/>
      <c r="I918" s="85"/>
      <c r="J918" s="15"/>
      <c r="K918" s="163"/>
      <c r="L918" s="53"/>
      <c r="M918" s="53"/>
      <c r="N918" s="85"/>
    </row>
    <row r="919" spans="2:14" x14ac:dyDescent="0.25">
      <c r="B919" s="252"/>
      <c r="C919" s="8"/>
      <c r="D919" s="68"/>
      <c r="E919" s="28"/>
      <c r="F919" s="28"/>
      <c r="G919" s="28"/>
      <c r="H919" s="28"/>
      <c r="I919" s="85"/>
      <c r="J919" s="15"/>
      <c r="K919" s="163"/>
      <c r="L919" s="53"/>
      <c r="M919" s="53"/>
      <c r="N919" s="85"/>
    </row>
    <row r="920" spans="2:14" x14ac:dyDescent="0.25">
      <c r="B920" s="252"/>
      <c r="C920" s="8"/>
      <c r="D920" s="68"/>
      <c r="E920" s="28"/>
      <c r="F920" s="28"/>
      <c r="G920" s="28"/>
      <c r="H920" s="28"/>
      <c r="I920" s="85"/>
      <c r="J920" s="15"/>
      <c r="K920" s="163"/>
      <c r="L920" s="53"/>
      <c r="M920" s="53"/>
      <c r="N920" s="85"/>
    </row>
    <row r="921" spans="2:14" x14ac:dyDescent="0.25">
      <c r="B921" s="252"/>
      <c r="C921" s="8"/>
      <c r="D921" s="68"/>
      <c r="E921" s="28"/>
      <c r="F921" s="28"/>
      <c r="G921" s="28"/>
      <c r="H921" s="28"/>
      <c r="I921" s="85"/>
      <c r="J921" s="15"/>
      <c r="K921" s="163"/>
      <c r="L921" s="53"/>
      <c r="M921" s="53"/>
      <c r="N921" s="85"/>
    </row>
    <row r="922" spans="2:14" x14ac:dyDescent="0.25">
      <c r="B922" s="252"/>
      <c r="C922" s="8"/>
      <c r="D922" s="68"/>
      <c r="E922" s="28"/>
      <c r="F922" s="28"/>
      <c r="G922" s="28"/>
      <c r="H922" s="28"/>
      <c r="I922" s="85"/>
      <c r="J922" s="15"/>
      <c r="K922" s="163"/>
      <c r="L922" s="53"/>
      <c r="M922" s="53"/>
      <c r="N922" s="85"/>
    </row>
    <row r="923" spans="2:14" x14ac:dyDescent="0.25">
      <c r="B923" s="252"/>
      <c r="C923" s="8"/>
      <c r="D923" s="68"/>
      <c r="E923" s="28"/>
      <c r="F923" s="28"/>
      <c r="G923" s="28"/>
      <c r="H923" s="28"/>
      <c r="I923" s="85"/>
      <c r="J923" s="15"/>
      <c r="K923" s="163"/>
      <c r="L923" s="53"/>
      <c r="M923" s="53"/>
      <c r="N923" s="85"/>
    </row>
    <row r="924" spans="2:14" x14ac:dyDescent="0.25">
      <c r="B924" s="252"/>
      <c r="C924" s="8"/>
      <c r="D924" s="68"/>
      <c r="E924" s="28"/>
      <c r="F924" s="28"/>
      <c r="G924" s="28"/>
      <c r="H924" s="28"/>
      <c r="I924" s="85"/>
      <c r="J924" s="15"/>
      <c r="K924" s="163"/>
      <c r="L924" s="53"/>
      <c r="M924" s="53"/>
      <c r="N924" s="85"/>
    </row>
    <row r="925" spans="2:14" x14ac:dyDescent="0.25">
      <c r="B925" s="252"/>
      <c r="C925" s="8"/>
      <c r="D925" s="68"/>
      <c r="E925" s="28"/>
      <c r="F925" s="28"/>
      <c r="G925" s="28"/>
      <c r="H925" s="28"/>
      <c r="I925" s="85"/>
      <c r="J925" s="15"/>
      <c r="K925" s="163"/>
      <c r="L925" s="53"/>
      <c r="M925" s="53"/>
      <c r="N925" s="85"/>
    </row>
    <row r="926" spans="2:14" x14ac:dyDescent="0.25">
      <c r="B926" s="252"/>
      <c r="C926" s="8"/>
      <c r="D926" s="68"/>
      <c r="E926" s="28"/>
      <c r="F926" s="28"/>
      <c r="G926" s="28"/>
      <c r="H926" s="28"/>
      <c r="I926" s="85"/>
      <c r="J926" s="15"/>
      <c r="K926" s="163"/>
      <c r="L926" s="53"/>
      <c r="M926" s="53"/>
      <c r="N926" s="85"/>
    </row>
    <row r="927" spans="2:14" x14ac:dyDescent="0.25">
      <c r="B927" s="252"/>
      <c r="C927" s="8"/>
      <c r="D927" s="68"/>
      <c r="E927" s="28"/>
      <c r="F927" s="28"/>
      <c r="G927" s="28"/>
      <c r="H927" s="28"/>
      <c r="I927" s="85"/>
      <c r="J927" s="15"/>
      <c r="K927" s="163"/>
      <c r="L927" s="53"/>
      <c r="M927" s="53"/>
      <c r="N927" s="85"/>
    </row>
    <row r="928" spans="2:14" x14ac:dyDescent="0.25">
      <c r="B928" s="252"/>
      <c r="C928" s="8"/>
      <c r="D928" s="68"/>
      <c r="E928" s="28"/>
      <c r="F928" s="28"/>
      <c r="G928" s="28"/>
      <c r="H928" s="28"/>
      <c r="I928" s="85"/>
      <c r="J928" s="15"/>
      <c r="K928" s="163"/>
      <c r="L928" s="53"/>
      <c r="M928" s="53"/>
      <c r="N928" s="85"/>
    </row>
    <row r="929" spans="2:14" x14ac:dyDescent="0.25">
      <c r="B929" s="252"/>
      <c r="C929" s="8"/>
      <c r="D929" s="68"/>
      <c r="E929" s="28"/>
      <c r="F929" s="28"/>
      <c r="G929" s="28"/>
      <c r="H929" s="28"/>
      <c r="I929" s="85"/>
      <c r="J929" s="15"/>
      <c r="K929" s="163"/>
      <c r="L929" s="53"/>
      <c r="M929" s="53"/>
      <c r="N929" s="85"/>
    </row>
    <row r="930" spans="2:14" x14ac:dyDescent="0.25">
      <c r="B930" s="252"/>
      <c r="C930" s="8"/>
      <c r="D930" s="68"/>
      <c r="E930" s="28"/>
      <c r="F930" s="28"/>
      <c r="G930" s="28"/>
      <c r="H930" s="28"/>
      <c r="I930" s="85"/>
      <c r="J930" s="15"/>
      <c r="K930" s="163"/>
      <c r="L930" s="53"/>
      <c r="M930" s="53"/>
      <c r="N930" s="85"/>
    </row>
    <row r="931" spans="2:14" x14ac:dyDescent="0.25">
      <c r="B931" s="252"/>
      <c r="C931" s="8"/>
      <c r="D931" s="68"/>
      <c r="E931" s="28"/>
      <c r="F931" s="28"/>
      <c r="G931" s="28"/>
      <c r="H931" s="28"/>
      <c r="I931" s="85"/>
      <c r="J931" s="15"/>
      <c r="K931" s="163"/>
      <c r="L931" s="53"/>
      <c r="M931" s="53"/>
      <c r="N931" s="85"/>
    </row>
    <row r="932" spans="2:14" x14ac:dyDescent="0.25">
      <c r="B932" s="252"/>
      <c r="C932" s="8"/>
      <c r="D932" s="68"/>
      <c r="E932" s="28"/>
      <c r="F932" s="28"/>
      <c r="G932" s="28"/>
      <c r="H932" s="28"/>
      <c r="I932" s="85"/>
      <c r="J932" s="15"/>
      <c r="K932" s="163"/>
      <c r="L932" s="53"/>
      <c r="M932" s="53"/>
      <c r="N932" s="85"/>
    </row>
    <row r="933" spans="2:14" x14ac:dyDescent="0.25">
      <c r="B933" s="252"/>
      <c r="C933" s="8"/>
      <c r="D933" s="68"/>
      <c r="E933" s="28"/>
      <c r="F933" s="28"/>
      <c r="G933" s="28"/>
      <c r="H933" s="28"/>
      <c r="I933" s="85"/>
      <c r="J933" s="15"/>
      <c r="K933" s="163"/>
      <c r="L933" s="53"/>
      <c r="M933" s="53"/>
      <c r="N933" s="85"/>
    </row>
    <row r="934" spans="2:14" x14ac:dyDescent="0.25">
      <c r="B934" s="252"/>
      <c r="C934" s="8"/>
      <c r="D934" s="68"/>
      <c r="E934" s="28"/>
      <c r="F934" s="28"/>
      <c r="G934" s="28"/>
      <c r="H934" s="28"/>
      <c r="I934" s="85"/>
      <c r="J934" s="15"/>
      <c r="K934" s="163"/>
      <c r="L934" s="53"/>
      <c r="M934" s="53"/>
      <c r="N934" s="85"/>
    </row>
    <row r="935" spans="2:14" x14ac:dyDescent="0.25">
      <c r="B935" s="252"/>
      <c r="C935" s="8"/>
      <c r="D935" s="68"/>
      <c r="E935" s="28"/>
      <c r="F935" s="28"/>
      <c r="G935" s="28"/>
      <c r="H935" s="28"/>
      <c r="I935" s="85"/>
      <c r="J935" s="15"/>
      <c r="K935" s="163"/>
      <c r="L935" s="53"/>
      <c r="M935" s="53"/>
      <c r="N935" s="85"/>
    </row>
    <row r="936" spans="2:14" x14ac:dyDescent="0.25">
      <c r="B936" s="252"/>
      <c r="C936" s="8"/>
      <c r="D936" s="68"/>
      <c r="E936" s="28"/>
      <c r="F936" s="28"/>
      <c r="G936" s="28"/>
      <c r="H936" s="28"/>
      <c r="I936" s="85"/>
      <c r="J936" s="15"/>
      <c r="K936" s="163"/>
      <c r="L936" s="53"/>
      <c r="M936" s="53"/>
      <c r="N936" s="85"/>
    </row>
    <row r="937" spans="2:14" x14ac:dyDescent="0.25">
      <c r="B937" s="252"/>
      <c r="C937" s="8"/>
      <c r="D937" s="68"/>
      <c r="E937" s="28"/>
      <c r="F937" s="28"/>
      <c r="G937" s="28"/>
      <c r="H937" s="28"/>
      <c r="I937" s="85"/>
      <c r="J937" s="15"/>
      <c r="K937" s="163"/>
      <c r="L937" s="53"/>
      <c r="M937" s="53"/>
      <c r="N937" s="85"/>
    </row>
    <row r="938" spans="2:14" x14ac:dyDescent="0.25">
      <c r="B938" s="252"/>
      <c r="C938" s="8"/>
      <c r="D938" s="68"/>
      <c r="E938" s="28"/>
      <c r="F938" s="28"/>
      <c r="G938" s="28"/>
      <c r="H938" s="28"/>
      <c r="I938" s="85"/>
      <c r="J938" s="15"/>
      <c r="K938" s="163"/>
      <c r="L938" s="53"/>
      <c r="M938" s="53"/>
      <c r="N938" s="85"/>
    </row>
    <row r="939" spans="2:14" x14ac:dyDescent="0.25">
      <c r="B939" s="252"/>
      <c r="C939" s="8"/>
      <c r="D939" s="68"/>
      <c r="E939" s="28"/>
      <c r="F939" s="28"/>
      <c r="G939" s="28"/>
      <c r="H939" s="28"/>
      <c r="I939" s="85"/>
      <c r="J939" s="15"/>
      <c r="K939" s="163"/>
      <c r="L939" s="53"/>
      <c r="M939" s="53"/>
      <c r="N939" s="85"/>
    </row>
    <row r="940" spans="2:14" x14ac:dyDescent="0.25">
      <c r="B940" s="252"/>
      <c r="C940" s="8"/>
      <c r="D940" s="68"/>
      <c r="E940" s="28"/>
      <c r="F940" s="28"/>
      <c r="G940" s="28"/>
      <c r="H940" s="28"/>
      <c r="I940" s="85"/>
      <c r="J940" s="15"/>
      <c r="K940" s="163"/>
      <c r="L940" s="53"/>
      <c r="M940" s="53"/>
      <c r="N940" s="85"/>
    </row>
    <row r="941" spans="2:14" x14ac:dyDescent="0.25">
      <c r="B941" s="252"/>
      <c r="C941" s="8"/>
      <c r="D941" s="68"/>
      <c r="E941" s="28"/>
      <c r="F941" s="28"/>
      <c r="G941" s="28"/>
      <c r="H941" s="28"/>
      <c r="I941" s="85"/>
      <c r="J941" s="15"/>
      <c r="K941" s="163"/>
      <c r="L941" s="53"/>
      <c r="M941" s="53"/>
      <c r="N941" s="85"/>
    </row>
    <row r="942" spans="2:14" x14ac:dyDescent="0.25">
      <c r="B942" s="252"/>
      <c r="C942" s="8"/>
      <c r="D942" s="68"/>
      <c r="E942" s="28"/>
      <c r="F942" s="28"/>
      <c r="G942" s="28"/>
      <c r="H942" s="28"/>
      <c r="I942" s="85"/>
      <c r="J942" s="15"/>
      <c r="K942" s="163"/>
      <c r="L942" s="53"/>
      <c r="M942" s="53"/>
      <c r="N942" s="85"/>
    </row>
    <row r="943" spans="2:14" x14ac:dyDescent="0.25">
      <c r="B943" s="252"/>
      <c r="C943" s="8"/>
      <c r="D943" s="68"/>
      <c r="E943" s="28"/>
      <c r="F943" s="28"/>
      <c r="G943" s="28"/>
      <c r="H943" s="28"/>
      <c r="I943" s="85"/>
      <c r="J943" s="15"/>
      <c r="K943" s="163"/>
      <c r="L943" s="53"/>
      <c r="M943" s="53"/>
      <c r="N943" s="85"/>
    </row>
    <row r="944" spans="2:14" x14ac:dyDescent="0.25">
      <c r="B944" s="252"/>
      <c r="C944" s="8"/>
      <c r="D944" s="68"/>
      <c r="E944" s="28"/>
      <c r="F944" s="28"/>
      <c r="G944" s="28"/>
      <c r="H944" s="28"/>
      <c r="I944" s="85"/>
      <c r="J944" s="15"/>
      <c r="K944" s="163"/>
      <c r="L944" s="53"/>
      <c r="M944" s="53"/>
      <c r="N944" s="85"/>
    </row>
    <row r="945" spans="2:14" x14ac:dyDescent="0.25">
      <c r="B945" s="252"/>
      <c r="C945" s="8"/>
      <c r="D945" s="68"/>
      <c r="E945" s="28"/>
      <c r="F945" s="28"/>
      <c r="G945" s="28"/>
      <c r="H945" s="28"/>
      <c r="I945" s="85"/>
      <c r="J945" s="15"/>
      <c r="K945" s="163"/>
      <c r="L945" s="53"/>
      <c r="M945" s="53"/>
      <c r="N945" s="85"/>
    </row>
    <row r="946" spans="2:14" x14ac:dyDescent="0.25">
      <c r="B946" s="252"/>
      <c r="C946" s="8"/>
      <c r="D946" s="68"/>
      <c r="E946" s="28"/>
      <c r="F946" s="28"/>
      <c r="G946" s="28"/>
      <c r="H946" s="28"/>
      <c r="I946" s="85"/>
      <c r="J946" s="15"/>
      <c r="K946" s="163"/>
      <c r="L946" s="53"/>
      <c r="M946" s="53"/>
      <c r="N946" s="85"/>
    </row>
    <row r="947" spans="2:14" x14ac:dyDescent="0.25">
      <c r="B947" s="252"/>
      <c r="C947" s="8"/>
      <c r="D947" s="68"/>
      <c r="E947" s="28"/>
      <c r="F947" s="28"/>
      <c r="G947" s="28"/>
      <c r="H947" s="28"/>
      <c r="I947" s="85"/>
      <c r="J947" s="15"/>
      <c r="K947" s="163"/>
      <c r="L947" s="53"/>
      <c r="M947" s="53"/>
      <c r="N947" s="85"/>
    </row>
    <row r="948" spans="2:14" x14ac:dyDescent="0.25">
      <c r="B948" s="252"/>
      <c r="C948" s="8"/>
      <c r="D948" s="68"/>
      <c r="E948" s="28"/>
      <c r="F948" s="28"/>
      <c r="G948" s="28"/>
      <c r="H948" s="28"/>
      <c r="I948" s="85"/>
      <c r="J948" s="15"/>
      <c r="K948" s="163"/>
      <c r="L948" s="53"/>
      <c r="M948" s="53"/>
      <c r="N948" s="85"/>
    </row>
    <row r="949" spans="2:14" x14ac:dyDescent="0.25">
      <c r="B949" s="252"/>
      <c r="C949" s="8"/>
      <c r="D949" s="68"/>
      <c r="E949" s="28"/>
      <c r="F949" s="28"/>
      <c r="G949" s="28"/>
      <c r="H949" s="28"/>
      <c r="I949" s="85"/>
      <c r="J949" s="15"/>
      <c r="K949" s="163"/>
      <c r="L949" s="53"/>
      <c r="M949" s="53"/>
      <c r="N949" s="85"/>
    </row>
    <row r="950" spans="2:14" x14ac:dyDescent="0.25">
      <c r="B950" s="252"/>
      <c r="C950" s="8"/>
      <c r="D950" s="68"/>
      <c r="E950" s="28"/>
      <c r="F950" s="28"/>
      <c r="G950" s="28"/>
      <c r="H950" s="28"/>
      <c r="I950" s="85"/>
      <c r="J950" s="15"/>
      <c r="K950" s="163"/>
      <c r="L950" s="53"/>
      <c r="M950" s="53"/>
      <c r="N950" s="85"/>
    </row>
    <row r="951" spans="2:14" x14ac:dyDescent="0.25">
      <c r="B951" s="252"/>
      <c r="C951" s="8"/>
      <c r="D951" s="68"/>
      <c r="E951" s="28"/>
      <c r="F951" s="28"/>
      <c r="G951" s="28"/>
      <c r="H951" s="28"/>
      <c r="I951" s="85"/>
      <c r="J951" s="15"/>
      <c r="K951" s="163"/>
      <c r="L951" s="53"/>
      <c r="M951" s="53"/>
      <c r="N951" s="85"/>
    </row>
    <row r="952" spans="2:14" x14ac:dyDescent="0.25">
      <c r="B952" s="252"/>
      <c r="C952" s="8"/>
      <c r="D952" s="68"/>
      <c r="E952" s="28"/>
      <c r="F952" s="28"/>
      <c r="G952" s="28"/>
      <c r="H952" s="28"/>
      <c r="I952" s="85"/>
      <c r="J952" s="15"/>
      <c r="K952" s="163"/>
      <c r="L952" s="53"/>
      <c r="M952" s="53"/>
      <c r="N952" s="85"/>
    </row>
    <row r="953" spans="2:14" x14ac:dyDescent="0.25">
      <c r="B953" s="252"/>
      <c r="C953" s="8"/>
      <c r="D953" s="68"/>
      <c r="E953" s="28"/>
      <c r="F953" s="28"/>
      <c r="G953" s="28"/>
      <c r="H953" s="28"/>
      <c r="I953" s="85"/>
      <c r="J953" s="15"/>
      <c r="K953" s="163"/>
      <c r="L953" s="53"/>
      <c r="M953" s="53"/>
      <c r="N953" s="85"/>
    </row>
    <row r="954" spans="2:14" x14ac:dyDescent="0.25">
      <c r="B954" s="252"/>
      <c r="C954" s="8"/>
      <c r="D954" s="68"/>
      <c r="E954" s="28"/>
      <c r="F954" s="28"/>
      <c r="G954" s="28"/>
      <c r="H954" s="28"/>
      <c r="I954" s="85"/>
      <c r="J954" s="15"/>
      <c r="K954" s="163"/>
      <c r="L954" s="53"/>
      <c r="M954" s="53"/>
      <c r="N954" s="85"/>
    </row>
    <row r="955" spans="2:14" x14ac:dyDescent="0.25">
      <c r="B955" s="252"/>
      <c r="C955" s="8"/>
      <c r="D955" s="68"/>
      <c r="E955" s="28"/>
      <c r="F955" s="28"/>
      <c r="G955" s="28"/>
      <c r="H955" s="28"/>
      <c r="I955" s="85"/>
      <c r="J955" s="15"/>
      <c r="K955" s="163"/>
      <c r="L955" s="53"/>
      <c r="M955" s="53"/>
      <c r="N955" s="85"/>
    </row>
    <row r="956" spans="2:14" x14ac:dyDescent="0.25">
      <c r="B956" s="252"/>
      <c r="C956" s="8"/>
      <c r="D956" s="68"/>
      <c r="E956" s="28"/>
      <c r="F956" s="28"/>
      <c r="G956" s="28"/>
      <c r="H956" s="28"/>
      <c r="I956" s="85"/>
      <c r="J956" s="15"/>
      <c r="K956" s="163"/>
      <c r="L956" s="53"/>
      <c r="M956" s="53"/>
      <c r="N956" s="85"/>
    </row>
    <row r="957" spans="2:14" x14ac:dyDescent="0.25">
      <c r="B957" s="252"/>
      <c r="C957" s="8"/>
      <c r="D957" s="68"/>
      <c r="E957" s="28"/>
      <c r="F957" s="28"/>
      <c r="G957" s="28"/>
      <c r="H957" s="28"/>
      <c r="I957" s="85"/>
      <c r="J957" s="15"/>
      <c r="K957" s="163"/>
      <c r="L957" s="53"/>
      <c r="M957" s="53"/>
      <c r="N957" s="85"/>
    </row>
    <row r="958" spans="2:14" x14ac:dyDescent="0.25">
      <c r="B958" s="252"/>
      <c r="C958" s="8"/>
      <c r="D958" s="68"/>
      <c r="E958" s="28"/>
      <c r="F958" s="28"/>
      <c r="G958" s="28"/>
      <c r="H958" s="28"/>
      <c r="I958" s="85"/>
      <c r="J958" s="15"/>
      <c r="K958" s="163"/>
      <c r="L958" s="53"/>
      <c r="M958" s="53"/>
      <c r="N958" s="85"/>
    </row>
    <row r="959" spans="2:14" x14ac:dyDescent="0.25">
      <c r="B959" s="252"/>
      <c r="C959" s="8"/>
      <c r="D959" s="68"/>
      <c r="E959" s="28"/>
      <c r="F959" s="28"/>
      <c r="G959" s="28"/>
      <c r="H959" s="28"/>
      <c r="I959" s="85"/>
      <c r="J959" s="15"/>
      <c r="K959" s="163"/>
      <c r="L959" s="53"/>
      <c r="M959" s="53"/>
      <c r="N959" s="85"/>
    </row>
    <row r="960" spans="2:14" x14ac:dyDescent="0.25">
      <c r="B960" s="252"/>
      <c r="C960" s="8"/>
      <c r="D960" s="68"/>
      <c r="E960" s="28"/>
      <c r="F960" s="28"/>
      <c r="G960" s="28"/>
      <c r="H960" s="28"/>
      <c r="I960" s="85"/>
      <c r="J960" s="15"/>
      <c r="K960" s="163"/>
      <c r="L960" s="53"/>
      <c r="M960" s="53"/>
      <c r="N960" s="85"/>
    </row>
    <row r="961" spans="2:14" x14ac:dyDescent="0.25">
      <c r="B961" s="252"/>
      <c r="C961" s="8"/>
      <c r="D961" s="68"/>
      <c r="E961" s="28"/>
      <c r="F961" s="28"/>
      <c r="G961" s="28"/>
      <c r="H961" s="28"/>
      <c r="I961" s="85"/>
      <c r="J961" s="15"/>
      <c r="K961" s="163"/>
      <c r="L961" s="53"/>
      <c r="M961" s="53"/>
      <c r="N961" s="85"/>
    </row>
    <row r="962" spans="2:14" x14ac:dyDescent="0.25">
      <c r="B962" s="252"/>
      <c r="C962" s="8"/>
      <c r="D962" s="68"/>
      <c r="E962" s="28"/>
      <c r="F962" s="28"/>
      <c r="G962" s="28"/>
      <c r="H962" s="28"/>
      <c r="I962" s="85"/>
      <c r="J962" s="15"/>
      <c r="K962" s="163"/>
      <c r="L962" s="53"/>
      <c r="M962" s="53"/>
      <c r="N962" s="85"/>
    </row>
    <row r="963" spans="2:14" x14ac:dyDescent="0.25">
      <c r="B963" s="252"/>
      <c r="C963" s="8"/>
      <c r="D963" s="68"/>
      <c r="E963" s="28"/>
      <c r="F963" s="28"/>
      <c r="G963" s="28"/>
      <c r="H963" s="28"/>
      <c r="I963" s="85"/>
      <c r="J963" s="15"/>
      <c r="K963" s="163"/>
      <c r="L963" s="53"/>
      <c r="M963" s="53"/>
      <c r="N963" s="85"/>
    </row>
    <row r="964" spans="2:14" x14ac:dyDescent="0.25">
      <c r="B964" s="252"/>
      <c r="C964" s="8"/>
      <c r="D964" s="68"/>
      <c r="E964" s="28"/>
      <c r="F964" s="28"/>
      <c r="G964" s="28"/>
      <c r="H964" s="28"/>
      <c r="I964" s="85"/>
      <c r="J964" s="15"/>
      <c r="K964" s="163"/>
      <c r="L964" s="53"/>
      <c r="M964" s="53"/>
      <c r="N964" s="85"/>
    </row>
    <row r="965" spans="2:14" x14ac:dyDescent="0.25">
      <c r="B965" s="252"/>
      <c r="C965" s="8"/>
      <c r="D965" s="68"/>
      <c r="E965" s="28"/>
      <c r="F965" s="28"/>
      <c r="G965" s="28"/>
      <c r="H965" s="28"/>
      <c r="I965" s="85"/>
      <c r="J965" s="15"/>
      <c r="K965" s="163"/>
      <c r="L965" s="53"/>
      <c r="M965" s="53"/>
      <c r="N965" s="85"/>
    </row>
    <row r="966" spans="2:14" x14ac:dyDescent="0.25">
      <c r="B966" s="252"/>
      <c r="C966" s="8"/>
      <c r="D966" s="68"/>
      <c r="E966" s="28"/>
      <c r="F966" s="28"/>
      <c r="G966" s="28"/>
      <c r="H966" s="28"/>
      <c r="I966" s="85"/>
      <c r="J966" s="15"/>
      <c r="K966" s="163"/>
      <c r="L966" s="53"/>
      <c r="M966" s="53"/>
      <c r="N966" s="85"/>
    </row>
    <row r="967" spans="2:14" x14ac:dyDescent="0.25">
      <c r="B967" s="252"/>
      <c r="C967" s="8"/>
      <c r="D967" s="68"/>
      <c r="E967" s="28"/>
      <c r="F967" s="28"/>
      <c r="G967" s="28"/>
      <c r="H967" s="28"/>
      <c r="I967" s="85"/>
      <c r="J967" s="15"/>
      <c r="K967" s="163"/>
      <c r="L967" s="53"/>
      <c r="M967" s="53"/>
      <c r="N967" s="85"/>
    </row>
    <row r="968" spans="2:14" x14ac:dyDescent="0.25">
      <c r="B968" s="252"/>
      <c r="C968" s="8"/>
      <c r="D968" s="68"/>
      <c r="E968" s="28"/>
      <c r="F968" s="28"/>
      <c r="G968" s="28"/>
      <c r="H968" s="28"/>
      <c r="I968" s="85"/>
      <c r="J968" s="15"/>
      <c r="K968" s="163"/>
      <c r="L968" s="53"/>
      <c r="M968" s="53"/>
      <c r="N968" s="85"/>
    </row>
    <row r="969" spans="2:14" x14ac:dyDescent="0.25">
      <c r="B969" s="252"/>
      <c r="C969" s="8"/>
      <c r="D969" s="68"/>
      <c r="E969" s="28"/>
      <c r="F969" s="28"/>
      <c r="G969" s="28"/>
      <c r="H969" s="28"/>
      <c r="I969" s="85"/>
      <c r="J969" s="15"/>
      <c r="K969" s="163"/>
      <c r="L969" s="53"/>
      <c r="M969" s="53"/>
      <c r="N969" s="85"/>
    </row>
    <row r="970" spans="2:14" x14ac:dyDescent="0.25">
      <c r="B970" s="252"/>
      <c r="C970" s="8"/>
      <c r="D970" s="68"/>
      <c r="E970" s="28"/>
      <c r="F970" s="28"/>
      <c r="G970" s="28"/>
      <c r="H970" s="28"/>
      <c r="I970" s="85"/>
      <c r="J970" s="15"/>
      <c r="K970" s="163"/>
      <c r="L970" s="53"/>
      <c r="M970" s="53"/>
      <c r="N970" s="85"/>
    </row>
    <row r="971" spans="2:14" x14ac:dyDescent="0.25">
      <c r="B971" s="252"/>
      <c r="C971" s="8"/>
      <c r="D971" s="68"/>
      <c r="E971" s="28"/>
      <c r="F971" s="28"/>
      <c r="G971" s="28"/>
      <c r="H971" s="28"/>
      <c r="I971" s="85"/>
      <c r="J971" s="15"/>
      <c r="K971" s="163"/>
      <c r="L971" s="53"/>
      <c r="M971" s="53"/>
      <c r="N971" s="85"/>
    </row>
    <row r="972" spans="2:14" x14ac:dyDescent="0.25">
      <c r="B972" s="252"/>
      <c r="C972" s="8"/>
      <c r="D972" s="68"/>
      <c r="E972" s="28"/>
      <c r="F972" s="28"/>
      <c r="G972" s="28"/>
      <c r="H972" s="28"/>
      <c r="I972" s="85"/>
      <c r="J972" s="15"/>
      <c r="K972" s="163"/>
      <c r="L972" s="53"/>
      <c r="M972" s="53"/>
      <c r="N972" s="85"/>
    </row>
    <row r="973" spans="2:14" x14ac:dyDescent="0.25">
      <c r="B973" s="252"/>
      <c r="C973" s="8"/>
      <c r="D973" s="68"/>
      <c r="E973" s="28"/>
      <c r="F973" s="28"/>
      <c r="G973" s="28"/>
      <c r="H973" s="28"/>
      <c r="I973" s="85"/>
      <c r="J973" s="15"/>
      <c r="K973" s="163"/>
      <c r="L973" s="53"/>
      <c r="M973" s="53"/>
      <c r="N973" s="85"/>
    </row>
    <row r="974" spans="2:14" x14ac:dyDescent="0.25">
      <c r="B974" s="252"/>
      <c r="C974" s="8"/>
      <c r="D974" s="68"/>
      <c r="E974" s="28"/>
      <c r="F974" s="28"/>
      <c r="G974" s="28"/>
      <c r="H974" s="28"/>
      <c r="I974" s="85"/>
      <c r="J974" s="15"/>
      <c r="K974" s="163"/>
      <c r="L974" s="53"/>
      <c r="M974" s="53"/>
      <c r="N974" s="85"/>
    </row>
    <row r="975" spans="2:14" x14ac:dyDescent="0.25">
      <c r="B975" s="252"/>
      <c r="C975" s="8"/>
      <c r="D975" s="68"/>
      <c r="E975" s="28"/>
      <c r="F975" s="28"/>
      <c r="G975" s="28"/>
      <c r="H975" s="28"/>
      <c r="I975" s="85"/>
      <c r="J975" s="15"/>
      <c r="K975" s="163"/>
      <c r="L975" s="53"/>
      <c r="M975" s="53"/>
      <c r="N975" s="85"/>
    </row>
    <row r="976" spans="2:14" x14ac:dyDescent="0.25">
      <c r="B976" s="252"/>
      <c r="C976" s="8"/>
      <c r="D976" s="68"/>
      <c r="E976" s="28"/>
      <c r="F976" s="28"/>
      <c r="G976" s="28"/>
      <c r="H976" s="28"/>
      <c r="I976" s="85"/>
      <c r="J976" s="15"/>
      <c r="K976" s="163"/>
      <c r="L976" s="53"/>
      <c r="M976" s="53"/>
      <c r="N976" s="85"/>
    </row>
    <row r="977" spans="2:14" x14ac:dyDescent="0.25">
      <c r="B977" s="252"/>
      <c r="C977" s="8"/>
      <c r="D977" s="68"/>
      <c r="E977" s="28"/>
      <c r="F977" s="28"/>
      <c r="G977" s="28"/>
      <c r="H977" s="28"/>
      <c r="I977" s="85"/>
      <c r="J977" s="15"/>
      <c r="K977" s="163"/>
      <c r="L977" s="53"/>
      <c r="M977" s="53"/>
      <c r="N977" s="85"/>
    </row>
    <row r="978" spans="2:14" x14ac:dyDescent="0.25">
      <c r="B978" s="252"/>
      <c r="C978" s="8"/>
      <c r="D978" s="68"/>
      <c r="E978" s="28"/>
      <c r="F978" s="28"/>
      <c r="G978" s="28"/>
      <c r="H978" s="28"/>
      <c r="I978" s="85"/>
      <c r="J978" s="15"/>
      <c r="K978" s="163"/>
      <c r="L978" s="53"/>
      <c r="M978" s="53"/>
      <c r="N978" s="85"/>
    </row>
    <row r="979" spans="2:14" x14ac:dyDescent="0.25">
      <c r="B979" s="252"/>
      <c r="C979" s="8"/>
      <c r="D979" s="68"/>
      <c r="E979" s="28"/>
      <c r="F979" s="28"/>
      <c r="G979" s="28"/>
      <c r="H979" s="28"/>
      <c r="I979" s="85"/>
      <c r="J979" s="15"/>
      <c r="K979" s="163"/>
      <c r="L979" s="53"/>
      <c r="M979" s="53"/>
      <c r="N979" s="85"/>
    </row>
    <row r="980" spans="2:14" x14ac:dyDescent="0.25">
      <c r="B980" s="252"/>
      <c r="C980" s="8"/>
      <c r="D980" s="68"/>
      <c r="E980" s="28"/>
      <c r="F980" s="28"/>
      <c r="G980" s="28"/>
      <c r="H980" s="28"/>
      <c r="I980" s="85"/>
      <c r="J980" s="15"/>
      <c r="K980" s="163"/>
      <c r="L980" s="53"/>
      <c r="M980" s="53"/>
      <c r="N980" s="85"/>
    </row>
    <row r="981" spans="2:14" x14ac:dyDescent="0.25">
      <c r="B981" s="252"/>
      <c r="C981" s="8"/>
      <c r="D981" s="68"/>
      <c r="E981" s="28"/>
      <c r="F981" s="28"/>
      <c r="G981" s="28"/>
      <c r="H981" s="28"/>
      <c r="I981" s="85"/>
      <c r="J981" s="15"/>
      <c r="K981" s="163"/>
      <c r="L981" s="53"/>
      <c r="M981" s="53"/>
      <c r="N981" s="85"/>
    </row>
    <row r="982" spans="2:14" x14ac:dyDescent="0.25">
      <c r="B982" s="252"/>
      <c r="C982" s="8"/>
      <c r="D982" s="68"/>
      <c r="E982" s="28"/>
      <c r="F982" s="28"/>
      <c r="G982" s="28"/>
      <c r="H982" s="28"/>
      <c r="I982" s="85"/>
      <c r="J982" s="15"/>
      <c r="K982" s="163"/>
      <c r="L982" s="53"/>
      <c r="M982" s="53"/>
      <c r="N982" s="85"/>
    </row>
    <row r="983" spans="2:14" x14ac:dyDescent="0.25">
      <c r="B983" s="252"/>
      <c r="C983" s="8"/>
      <c r="D983" s="68"/>
      <c r="E983" s="28"/>
      <c r="F983" s="28"/>
      <c r="G983" s="28"/>
      <c r="H983" s="28"/>
      <c r="I983" s="85"/>
      <c r="J983" s="15"/>
      <c r="K983" s="163"/>
      <c r="L983" s="53"/>
      <c r="M983" s="53"/>
      <c r="N983" s="85"/>
    </row>
    <row r="984" spans="2:14" x14ac:dyDescent="0.25">
      <c r="B984" s="252"/>
      <c r="C984" s="8"/>
      <c r="D984" s="68"/>
      <c r="E984" s="28"/>
      <c r="F984" s="28"/>
      <c r="G984" s="28"/>
      <c r="H984" s="28"/>
      <c r="I984" s="85"/>
      <c r="J984" s="15"/>
      <c r="K984" s="163"/>
      <c r="L984" s="53"/>
      <c r="M984" s="53"/>
      <c r="N984" s="85"/>
    </row>
    <row r="985" spans="2:14" x14ac:dyDescent="0.25">
      <c r="B985" s="252"/>
      <c r="C985" s="8"/>
      <c r="D985" s="68"/>
      <c r="E985" s="28"/>
      <c r="F985" s="28"/>
      <c r="G985" s="28"/>
      <c r="H985" s="28"/>
      <c r="I985" s="85"/>
      <c r="J985" s="15"/>
      <c r="K985" s="163"/>
      <c r="L985" s="53"/>
      <c r="M985" s="53"/>
      <c r="N985" s="85"/>
    </row>
    <row r="986" spans="2:14" x14ac:dyDescent="0.25">
      <c r="B986" s="252"/>
      <c r="C986" s="8"/>
      <c r="D986" s="68"/>
      <c r="E986" s="28"/>
      <c r="F986" s="28"/>
      <c r="G986" s="28"/>
      <c r="H986" s="28"/>
      <c r="I986" s="85"/>
      <c r="J986" s="15"/>
      <c r="K986" s="163"/>
      <c r="L986" s="53"/>
      <c r="M986" s="53"/>
      <c r="N986" s="85"/>
    </row>
    <row r="987" spans="2:14" x14ac:dyDescent="0.25">
      <c r="B987" s="252"/>
      <c r="C987" s="8"/>
      <c r="D987" s="68"/>
      <c r="E987" s="28"/>
      <c r="F987" s="28"/>
      <c r="G987" s="28"/>
      <c r="H987" s="28"/>
      <c r="I987" s="85"/>
      <c r="J987" s="15"/>
      <c r="K987" s="163"/>
      <c r="L987" s="53"/>
      <c r="M987" s="53"/>
      <c r="N987" s="85"/>
    </row>
    <row r="988" spans="2:14" x14ac:dyDescent="0.25">
      <c r="B988" s="252"/>
      <c r="C988" s="8"/>
      <c r="D988" s="68"/>
      <c r="E988" s="28"/>
      <c r="F988" s="28"/>
      <c r="G988" s="28"/>
      <c r="H988" s="28"/>
      <c r="I988" s="85"/>
      <c r="J988" s="15"/>
      <c r="K988" s="163"/>
      <c r="L988" s="53"/>
      <c r="M988" s="53"/>
      <c r="N988" s="85"/>
    </row>
    <row r="989" spans="2:14" x14ac:dyDescent="0.25">
      <c r="B989" s="252"/>
      <c r="C989" s="8"/>
      <c r="D989" s="68"/>
      <c r="E989" s="28"/>
      <c r="F989" s="28"/>
      <c r="G989" s="28"/>
      <c r="H989" s="28"/>
      <c r="I989" s="85"/>
      <c r="J989" s="15"/>
      <c r="K989" s="163"/>
      <c r="L989" s="53"/>
      <c r="M989" s="53"/>
      <c r="N989" s="85"/>
    </row>
    <row r="990" spans="2:14" x14ac:dyDescent="0.25">
      <c r="B990" s="252"/>
      <c r="C990" s="8"/>
      <c r="D990" s="68"/>
      <c r="E990" s="28"/>
      <c r="F990" s="28"/>
      <c r="G990" s="28"/>
      <c r="H990" s="28"/>
      <c r="I990" s="85"/>
      <c r="J990" s="15"/>
      <c r="K990" s="163"/>
      <c r="L990" s="53"/>
      <c r="M990" s="53"/>
      <c r="N990" s="85"/>
    </row>
    <row r="991" spans="2:14" x14ac:dyDescent="0.25">
      <c r="B991" s="252"/>
      <c r="C991" s="8"/>
      <c r="D991" s="68"/>
      <c r="E991" s="28"/>
      <c r="F991" s="28"/>
      <c r="G991" s="28"/>
      <c r="H991" s="28"/>
      <c r="I991" s="85"/>
      <c r="J991" s="15"/>
      <c r="K991" s="163"/>
      <c r="L991" s="53"/>
      <c r="M991" s="53"/>
      <c r="N991" s="85"/>
    </row>
    <row r="992" spans="2:14" x14ac:dyDescent="0.25">
      <c r="B992" s="252"/>
      <c r="C992" s="8"/>
      <c r="D992" s="68"/>
      <c r="E992" s="28"/>
      <c r="F992" s="28"/>
      <c r="G992" s="28"/>
      <c r="H992" s="28"/>
      <c r="I992" s="85"/>
      <c r="J992" s="15"/>
      <c r="K992" s="163"/>
      <c r="L992" s="53"/>
      <c r="M992" s="53"/>
      <c r="N992" s="85"/>
    </row>
    <row r="993" spans="2:14" x14ac:dyDescent="0.25">
      <c r="B993" s="252"/>
      <c r="C993" s="8"/>
      <c r="D993" s="68"/>
      <c r="E993" s="28"/>
      <c r="F993" s="28"/>
      <c r="G993" s="28"/>
      <c r="H993" s="28"/>
      <c r="I993" s="85"/>
      <c r="J993" s="15"/>
      <c r="K993" s="163"/>
      <c r="L993" s="53"/>
      <c r="M993" s="53"/>
      <c r="N993" s="85"/>
    </row>
    <row r="994" spans="2:14" x14ac:dyDescent="0.25">
      <c r="B994" s="252"/>
      <c r="C994" s="8"/>
      <c r="D994" s="68"/>
      <c r="E994" s="28"/>
      <c r="F994" s="28"/>
      <c r="G994" s="28"/>
      <c r="H994" s="28"/>
      <c r="I994" s="85"/>
      <c r="J994" s="15"/>
      <c r="K994" s="163"/>
      <c r="L994" s="53"/>
      <c r="M994" s="53"/>
      <c r="N994" s="85"/>
    </row>
    <row r="995" spans="2:14" x14ac:dyDescent="0.25">
      <c r="B995" s="252"/>
      <c r="C995" s="8"/>
      <c r="D995" s="68"/>
      <c r="E995" s="28"/>
      <c r="F995" s="28"/>
      <c r="G995" s="28"/>
      <c r="H995" s="28"/>
      <c r="I995" s="85"/>
      <c r="J995" s="15"/>
      <c r="K995" s="163"/>
      <c r="L995" s="53"/>
      <c r="M995" s="53"/>
      <c r="N995" s="85"/>
    </row>
    <row r="996" spans="2:14" x14ac:dyDescent="0.25">
      <c r="B996" s="252"/>
      <c r="C996" s="8"/>
      <c r="D996" s="68"/>
      <c r="E996" s="28"/>
      <c r="F996" s="28"/>
      <c r="G996" s="28"/>
      <c r="H996" s="28"/>
      <c r="I996" s="85"/>
      <c r="J996" s="15"/>
      <c r="K996" s="163"/>
      <c r="L996" s="53"/>
      <c r="M996" s="53"/>
      <c r="N996" s="85"/>
    </row>
    <row r="997" spans="2:14" x14ac:dyDescent="0.25">
      <c r="B997" s="252"/>
      <c r="C997" s="8"/>
      <c r="D997" s="68"/>
      <c r="E997" s="28"/>
      <c r="F997" s="28"/>
      <c r="G997" s="28"/>
      <c r="H997" s="28"/>
      <c r="I997" s="85"/>
      <c r="J997" s="15"/>
      <c r="K997" s="163"/>
      <c r="L997" s="53"/>
      <c r="M997" s="53"/>
      <c r="N997" s="85"/>
    </row>
    <row r="998" spans="2:14" x14ac:dyDescent="0.25">
      <c r="B998" s="252"/>
      <c r="C998" s="8"/>
      <c r="D998" s="68"/>
      <c r="E998" s="28"/>
      <c r="F998" s="28"/>
      <c r="G998" s="28"/>
      <c r="H998" s="28"/>
      <c r="I998" s="85"/>
      <c r="J998" s="15"/>
      <c r="K998" s="163"/>
      <c r="L998" s="53"/>
      <c r="M998" s="53"/>
      <c r="N998" s="85"/>
    </row>
    <row r="999" spans="2:14" x14ac:dyDescent="0.25">
      <c r="B999" s="252"/>
      <c r="C999" s="8"/>
      <c r="D999" s="68"/>
      <c r="E999" s="28"/>
      <c r="F999" s="28"/>
      <c r="G999" s="28"/>
      <c r="H999" s="28"/>
      <c r="I999" s="85"/>
      <c r="J999" s="15"/>
      <c r="K999" s="163"/>
      <c r="L999" s="53"/>
      <c r="M999" s="53"/>
      <c r="N999" s="85"/>
    </row>
    <row r="1000" spans="2:14" x14ac:dyDescent="0.25">
      <c r="B1000" s="252"/>
      <c r="C1000" s="8"/>
      <c r="D1000" s="68"/>
      <c r="E1000" s="28"/>
      <c r="F1000" s="28"/>
      <c r="G1000" s="28"/>
      <c r="H1000" s="28"/>
      <c r="I1000" s="85"/>
      <c r="J1000" s="15"/>
      <c r="K1000" s="163"/>
      <c r="L1000" s="53"/>
      <c r="M1000" s="53"/>
      <c r="N1000" s="85"/>
    </row>
    <row r="1001" spans="2:14" x14ac:dyDescent="0.25">
      <c r="B1001" s="252"/>
      <c r="C1001" s="8"/>
      <c r="D1001" s="68"/>
      <c r="E1001" s="28"/>
      <c r="F1001" s="28"/>
      <c r="G1001" s="28"/>
      <c r="H1001" s="28"/>
      <c r="I1001" s="85"/>
      <c r="J1001" s="15"/>
      <c r="K1001" s="163"/>
      <c r="L1001" s="53"/>
      <c r="M1001" s="53"/>
      <c r="N1001" s="85"/>
    </row>
    <row r="1002" spans="2:14" x14ac:dyDescent="0.25">
      <c r="B1002" s="252"/>
      <c r="C1002" s="8"/>
      <c r="D1002" s="68"/>
      <c r="E1002" s="28"/>
      <c r="F1002" s="28"/>
      <c r="G1002" s="28"/>
      <c r="H1002" s="28"/>
      <c r="I1002" s="85"/>
      <c r="J1002" s="15"/>
      <c r="K1002" s="163"/>
      <c r="L1002" s="53"/>
      <c r="M1002" s="53"/>
      <c r="N1002" s="85"/>
    </row>
    <row r="1003" spans="2:14" x14ac:dyDescent="0.25">
      <c r="B1003" s="252"/>
      <c r="C1003" s="8"/>
      <c r="D1003" s="68"/>
      <c r="E1003" s="28"/>
      <c r="F1003" s="28"/>
      <c r="G1003" s="28"/>
      <c r="H1003" s="28"/>
      <c r="I1003" s="85"/>
      <c r="J1003" s="15"/>
      <c r="K1003" s="163"/>
      <c r="L1003" s="53"/>
      <c r="M1003" s="53"/>
      <c r="N1003" s="85"/>
    </row>
    <row r="1004" spans="2:14" x14ac:dyDescent="0.25">
      <c r="B1004" s="252"/>
      <c r="C1004" s="8"/>
      <c r="D1004" s="68"/>
      <c r="E1004" s="28"/>
      <c r="F1004" s="28"/>
      <c r="G1004" s="28"/>
      <c r="H1004" s="28"/>
      <c r="I1004" s="85"/>
      <c r="J1004" s="15"/>
      <c r="K1004" s="163"/>
      <c r="L1004" s="53"/>
      <c r="M1004" s="53"/>
      <c r="N1004" s="85"/>
    </row>
    <row r="1005" spans="2:14" x14ac:dyDescent="0.25">
      <c r="B1005" s="252"/>
      <c r="C1005" s="8"/>
      <c r="D1005" s="68"/>
      <c r="E1005" s="28"/>
      <c r="F1005" s="28"/>
      <c r="G1005" s="28"/>
      <c r="H1005" s="28"/>
      <c r="I1005" s="85"/>
      <c r="J1005" s="15"/>
      <c r="K1005" s="163"/>
      <c r="L1005" s="53"/>
      <c r="M1005" s="53"/>
      <c r="N1005" s="85"/>
    </row>
    <row r="1006" spans="2:14" x14ac:dyDescent="0.25">
      <c r="B1006" s="252"/>
      <c r="C1006" s="8"/>
      <c r="D1006" s="68"/>
      <c r="E1006" s="28"/>
      <c r="F1006" s="28"/>
      <c r="G1006" s="28"/>
      <c r="H1006" s="28"/>
      <c r="I1006" s="85"/>
      <c r="J1006" s="15"/>
      <c r="K1006" s="163"/>
      <c r="L1006" s="53"/>
      <c r="M1006" s="53"/>
      <c r="N1006" s="85"/>
    </row>
    <row r="1007" spans="2:14" x14ac:dyDescent="0.25">
      <c r="B1007" s="252"/>
      <c r="C1007" s="8"/>
      <c r="D1007" s="68"/>
      <c r="E1007" s="28"/>
      <c r="F1007" s="28"/>
      <c r="G1007" s="28"/>
      <c r="H1007" s="28"/>
      <c r="I1007" s="85"/>
      <c r="J1007" s="15"/>
      <c r="K1007" s="163"/>
      <c r="L1007" s="53"/>
      <c r="M1007" s="53"/>
      <c r="N1007" s="85"/>
    </row>
    <row r="1008" spans="2:14" x14ac:dyDescent="0.25">
      <c r="B1008" s="252"/>
      <c r="C1008" s="8"/>
      <c r="D1008" s="68"/>
      <c r="E1008" s="28"/>
      <c r="F1008" s="28"/>
      <c r="G1008" s="28"/>
      <c r="H1008" s="28"/>
      <c r="I1008" s="85"/>
      <c r="J1008" s="15"/>
      <c r="K1008" s="163"/>
      <c r="L1008" s="53"/>
      <c r="M1008" s="53"/>
      <c r="N1008" s="85"/>
    </row>
    <row r="1009" spans="2:14" x14ac:dyDescent="0.25">
      <c r="B1009" s="252"/>
      <c r="C1009" s="8"/>
      <c r="D1009" s="68"/>
      <c r="E1009" s="28"/>
      <c r="F1009" s="28"/>
      <c r="G1009" s="28"/>
      <c r="H1009" s="28"/>
      <c r="I1009" s="85"/>
      <c r="J1009" s="15"/>
      <c r="K1009" s="163"/>
      <c r="L1009" s="53"/>
      <c r="M1009" s="53"/>
      <c r="N1009" s="85"/>
    </row>
    <row r="1010" spans="2:14" x14ac:dyDescent="0.25">
      <c r="B1010" s="252"/>
      <c r="C1010" s="8"/>
      <c r="D1010" s="68"/>
      <c r="E1010" s="28"/>
      <c r="F1010" s="28"/>
      <c r="G1010" s="28"/>
      <c r="H1010" s="28"/>
      <c r="I1010" s="85"/>
      <c r="J1010" s="15"/>
      <c r="K1010" s="163"/>
      <c r="L1010" s="53"/>
      <c r="M1010" s="53"/>
      <c r="N1010" s="85"/>
    </row>
    <row r="1011" spans="2:14" x14ac:dyDescent="0.25">
      <c r="B1011" s="252"/>
      <c r="C1011" s="8"/>
      <c r="D1011" s="68"/>
      <c r="E1011" s="28"/>
      <c r="F1011" s="28"/>
      <c r="G1011" s="28"/>
      <c r="H1011" s="28"/>
      <c r="I1011" s="85"/>
      <c r="J1011" s="15"/>
      <c r="K1011" s="163"/>
      <c r="L1011" s="53"/>
      <c r="M1011" s="53"/>
      <c r="N1011" s="85"/>
    </row>
    <row r="1012" spans="2:14" x14ac:dyDescent="0.25">
      <c r="B1012" s="252"/>
      <c r="C1012" s="8"/>
      <c r="D1012" s="68"/>
      <c r="E1012" s="28"/>
      <c r="F1012" s="28"/>
      <c r="G1012" s="28"/>
      <c r="H1012" s="28"/>
      <c r="I1012" s="85"/>
      <c r="J1012" s="15"/>
      <c r="K1012" s="163"/>
      <c r="L1012" s="53"/>
      <c r="M1012" s="53"/>
      <c r="N1012" s="85"/>
    </row>
    <row r="1013" spans="2:14" x14ac:dyDescent="0.25">
      <c r="B1013" s="252"/>
      <c r="C1013" s="8"/>
      <c r="D1013" s="68"/>
      <c r="E1013" s="28"/>
      <c r="F1013" s="28"/>
      <c r="G1013" s="28"/>
      <c r="H1013" s="28"/>
      <c r="I1013" s="85"/>
      <c r="J1013" s="15"/>
      <c r="K1013" s="163"/>
      <c r="L1013" s="53"/>
      <c r="M1013" s="53"/>
      <c r="N1013" s="85"/>
    </row>
    <row r="1014" spans="2:14" x14ac:dyDescent="0.25">
      <c r="B1014" s="252"/>
      <c r="C1014" s="8"/>
      <c r="D1014" s="68"/>
      <c r="E1014" s="28"/>
      <c r="F1014" s="28"/>
      <c r="G1014" s="28"/>
      <c r="H1014" s="28"/>
      <c r="I1014" s="85"/>
      <c r="J1014" s="15"/>
      <c r="K1014" s="163"/>
      <c r="L1014" s="53"/>
      <c r="M1014" s="53"/>
      <c r="N1014" s="85"/>
    </row>
    <row r="1015" spans="2:14" x14ac:dyDescent="0.25">
      <c r="B1015" s="252"/>
      <c r="C1015" s="8"/>
      <c r="D1015" s="68"/>
      <c r="E1015" s="28"/>
      <c r="F1015" s="28"/>
      <c r="G1015" s="28"/>
      <c r="H1015" s="28"/>
      <c r="I1015" s="85"/>
      <c r="J1015" s="15"/>
      <c r="K1015" s="163"/>
      <c r="L1015" s="53"/>
      <c r="M1015" s="53"/>
      <c r="N1015" s="85"/>
    </row>
    <row r="1016" spans="2:14" x14ac:dyDescent="0.25">
      <c r="B1016" s="252"/>
      <c r="C1016" s="8"/>
      <c r="D1016" s="68"/>
      <c r="E1016" s="28"/>
      <c r="F1016" s="28"/>
      <c r="G1016" s="28"/>
      <c r="H1016" s="28"/>
      <c r="I1016" s="85"/>
      <c r="J1016" s="15"/>
      <c r="K1016" s="163"/>
      <c r="L1016" s="53"/>
      <c r="M1016" s="53"/>
      <c r="N1016" s="85"/>
    </row>
    <row r="1017" spans="2:14" x14ac:dyDescent="0.25">
      <c r="B1017" s="252"/>
      <c r="C1017" s="8"/>
      <c r="D1017" s="68"/>
      <c r="E1017" s="28"/>
      <c r="F1017" s="28"/>
      <c r="G1017" s="28"/>
      <c r="H1017" s="28"/>
      <c r="I1017" s="85"/>
      <c r="J1017" s="15"/>
      <c r="K1017" s="163"/>
      <c r="L1017" s="53"/>
      <c r="M1017" s="53"/>
      <c r="N1017" s="85"/>
    </row>
    <row r="1018" spans="2:14" x14ac:dyDescent="0.25">
      <c r="B1018" s="252"/>
      <c r="C1018" s="8"/>
      <c r="D1018" s="68"/>
      <c r="E1018" s="28"/>
      <c r="F1018" s="28"/>
      <c r="G1018" s="28"/>
      <c r="H1018" s="28"/>
      <c r="I1018" s="85"/>
      <c r="J1018" s="15"/>
      <c r="K1018" s="163"/>
      <c r="L1018" s="53"/>
      <c r="M1018" s="53"/>
      <c r="N1018" s="85"/>
    </row>
    <row r="1019" spans="2:14" x14ac:dyDescent="0.25">
      <c r="B1019" s="252"/>
      <c r="C1019" s="8"/>
      <c r="D1019" s="68"/>
      <c r="E1019" s="28"/>
      <c r="F1019" s="28"/>
      <c r="G1019" s="28"/>
      <c r="H1019" s="28"/>
      <c r="I1019" s="85"/>
      <c r="J1019" s="15"/>
      <c r="K1019" s="163"/>
      <c r="L1019" s="53"/>
      <c r="M1019" s="53"/>
      <c r="N1019" s="85"/>
    </row>
    <row r="1020" spans="2:14" x14ac:dyDescent="0.25">
      <c r="B1020" s="252"/>
      <c r="C1020" s="8"/>
      <c r="D1020" s="68"/>
      <c r="E1020" s="28"/>
      <c r="F1020" s="28"/>
      <c r="G1020" s="28"/>
      <c r="H1020" s="28"/>
      <c r="I1020" s="85"/>
      <c r="J1020" s="15"/>
      <c r="K1020" s="163"/>
      <c r="L1020" s="53"/>
      <c r="M1020" s="53"/>
      <c r="N1020" s="85"/>
    </row>
    <row r="1021" spans="2:14" x14ac:dyDescent="0.25">
      <c r="B1021" s="252"/>
      <c r="C1021" s="8"/>
      <c r="D1021" s="68"/>
      <c r="E1021" s="28"/>
      <c r="F1021" s="28"/>
      <c r="G1021" s="28"/>
      <c r="H1021" s="28"/>
      <c r="I1021" s="85"/>
      <c r="J1021" s="15"/>
      <c r="K1021" s="163"/>
      <c r="L1021" s="53"/>
      <c r="M1021" s="53"/>
      <c r="N1021" s="85"/>
    </row>
    <row r="1022" spans="2:14" x14ac:dyDescent="0.25">
      <c r="B1022" s="252"/>
      <c r="C1022" s="8"/>
      <c r="D1022" s="68"/>
      <c r="E1022" s="28"/>
      <c r="F1022" s="28"/>
      <c r="G1022" s="28"/>
      <c r="H1022" s="28"/>
      <c r="I1022" s="85"/>
      <c r="J1022" s="15"/>
      <c r="K1022" s="163"/>
      <c r="L1022" s="53"/>
      <c r="M1022" s="53"/>
      <c r="N1022" s="85"/>
    </row>
    <row r="1023" spans="2:14" x14ac:dyDescent="0.25">
      <c r="B1023" s="252"/>
      <c r="C1023" s="8"/>
      <c r="D1023" s="68"/>
      <c r="E1023" s="28"/>
      <c r="F1023" s="28"/>
      <c r="G1023" s="28"/>
      <c r="H1023" s="28"/>
      <c r="I1023" s="85"/>
      <c r="J1023" s="15"/>
      <c r="K1023" s="163"/>
      <c r="L1023" s="53"/>
      <c r="M1023" s="53"/>
      <c r="N1023" s="85"/>
    </row>
    <row r="1024" spans="2:14" x14ac:dyDescent="0.25">
      <c r="B1024" s="252"/>
      <c r="C1024" s="8"/>
      <c r="D1024" s="68"/>
      <c r="E1024" s="28"/>
      <c r="F1024" s="28"/>
      <c r="G1024" s="28"/>
      <c r="H1024" s="28"/>
      <c r="I1024" s="85"/>
      <c r="J1024" s="15"/>
      <c r="K1024" s="163"/>
      <c r="L1024" s="53"/>
      <c r="M1024" s="53"/>
      <c r="N1024" s="85"/>
    </row>
    <row r="1025" spans="2:14" x14ac:dyDescent="0.25">
      <c r="B1025" s="252"/>
      <c r="C1025" s="8"/>
      <c r="D1025" s="68"/>
      <c r="E1025" s="28"/>
      <c r="F1025" s="28"/>
      <c r="G1025" s="28"/>
      <c r="H1025" s="28"/>
      <c r="I1025" s="85"/>
      <c r="J1025" s="15"/>
      <c r="K1025" s="163"/>
      <c r="L1025" s="53"/>
      <c r="M1025" s="53"/>
      <c r="N1025" s="85"/>
    </row>
    <row r="1026" spans="2:14" x14ac:dyDescent="0.25">
      <c r="B1026" s="252"/>
      <c r="C1026" s="8"/>
      <c r="D1026" s="68"/>
      <c r="E1026" s="28"/>
      <c r="F1026" s="28"/>
      <c r="G1026" s="28"/>
      <c r="H1026" s="28"/>
      <c r="I1026" s="85"/>
      <c r="J1026" s="15"/>
      <c r="K1026" s="163"/>
      <c r="L1026" s="53"/>
      <c r="M1026" s="53"/>
      <c r="N1026" s="85"/>
    </row>
    <row r="1027" spans="2:14" x14ac:dyDescent="0.25">
      <c r="B1027" s="252"/>
      <c r="C1027" s="8"/>
      <c r="D1027" s="68"/>
      <c r="E1027" s="28"/>
      <c r="F1027" s="28"/>
      <c r="G1027" s="28"/>
      <c r="H1027" s="28"/>
      <c r="I1027" s="85"/>
      <c r="J1027" s="15"/>
      <c r="K1027" s="163"/>
      <c r="L1027" s="53"/>
      <c r="M1027" s="53"/>
      <c r="N1027" s="85"/>
    </row>
    <row r="1028" spans="2:14" x14ac:dyDescent="0.25">
      <c r="B1028" s="252"/>
      <c r="C1028" s="8"/>
      <c r="D1028" s="68"/>
      <c r="E1028" s="28"/>
      <c r="F1028" s="28"/>
      <c r="G1028" s="28"/>
      <c r="H1028" s="28"/>
      <c r="I1028" s="85"/>
      <c r="J1028" s="15"/>
      <c r="K1028" s="163"/>
      <c r="L1028" s="53"/>
      <c r="M1028" s="53"/>
      <c r="N1028" s="85"/>
    </row>
    <row r="1029" spans="2:14" x14ac:dyDescent="0.25">
      <c r="B1029" s="252"/>
      <c r="C1029" s="8"/>
      <c r="D1029" s="68"/>
      <c r="E1029" s="28"/>
      <c r="F1029" s="28"/>
      <c r="G1029" s="28"/>
      <c r="H1029" s="28"/>
      <c r="I1029" s="85"/>
      <c r="J1029" s="15"/>
      <c r="K1029" s="163"/>
      <c r="L1029" s="53"/>
      <c r="M1029" s="53"/>
      <c r="N1029" s="85"/>
    </row>
    <row r="1030" spans="2:14" x14ac:dyDescent="0.25">
      <c r="B1030" s="252"/>
      <c r="C1030" s="8"/>
      <c r="D1030" s="68"/>
      <c r="E1030" s="28"/>
      <c r="F1030" s="28"/>
      <c r="G1030" s="28"/>
      <c r="H1030" s="28"/>
      <c r="I1030" s="85"/>
      <c r="J1030" s="15"/>
      <c r="K1030" s="163"/>
      <c r="L1030" s="53"/>
      <c r="M1030" s="53"/>
      <c r="N1030" s="85"/>
    </row>
    <row r="1031" spans="2:14" x14ac:dyDescent="0.25">
      <c r="B1031" s="252"/>
      <c r="C1031" s="8"/>
      <c r="D1031" s="68"/>
      <c r="E1031" s="28"/>
      <c r="F1031" s="28"/>
      <c r="G1031" s="28"/>
      <c r="H1031" s="28"/>
      <c r="I1031" s="85"/>
      <c r="J1031" s="15"/>
      <c r="K1031" s="163"/>
      <c r="L1031" s="53"/>
      <c r="M1031" s="53"/>
      <c r="N1031" s="85"/>
    </row>
    <row r="1032" spans="2:14" x14ac:dyDescent="0.25">
      <c r="B1032" s="252"/>
      <c r="C1032" s="8"/>
      <c r="D1032" s="68"/>
      <c r="E1032" s="28"/>
      <c r="F1032" s="28"/>
      <c r="G1032" s="28"/>
      <c r="H1032" s="28"/>
      <c r="I1032" s="85"/>
      <c r="J1032" s="15"/>
      <c r="K1032" s="163"/>
      <c r="L1032" s="53"/>
      <c r="M1032" s="53"/>
      <c r="N1032" s="85"/>
    </row>
    <row r="1033" spans="2:14" x14ac:dyDescent="0.25">
      <c r="B1033" s="252"/>
      <c r="C1033" s="8"/>
      <c r="D1033" s="68"/>
      <c r="E1033" s="28"/>
      <c r="F1033" s="28"/>
      <c r="G1033" s="28"/>
      <c r="H1033" s="28"/>
      <c r="I1033" s="85"/>
      <c r="J1033" s="15"/>
      <c r="K1033" s="163"/>
      <c r="L1033" s="53"/>
      <c r="M1033" s="53"/>
      <c r="N1033" s="85"/>
    </row>
    <row r="1034" spans="2:14" x14ac:dyDescent="0.25">
      <c r="B1034" s="252"/>
      <c r="C1034" s="8"/>
      <c r="D1034" s="68"/>
      <c r="E1034" s="28"/>
      <c r="F1034" s="28"/>
      <c r="G1034" s="28"/>
      <c r="H1034" s="28"/>
      <c r="I1034" s="85"/>
      <c r="J1034" s="15"/>
      <c r="K1034" s="163"/>
      <c r="L1034" s="53"/>
      <c r="M1034" s="53"/>
      <c r="N1034" s="85"/>
    </row>
    <row r="1035" spans="2:14" x14ac:dyDescent="0.25">
      <c r="B1035" s="252"/>
      <c r="C1035" s="8"/>
      <c r="D1035" s="68"/>
      <c r="E1035" s="28"/>
      <c r="F1035" s="28"/>
      <c r="G1035" s="28"/>
      <c r="H1035" s="28"/>
      <c r="I1035" s="85"/>
      <c r="J1035" s="15"/>
      <c r="K1035" s="163"/>
      <c r="L1035" s="53"/>
      <c r="M1035" s="53"/>
      <c r="N1035" s="85"/>
    </row>
    <row r="1036" spans="2:14" x14ac:dyDescent="0.25">
      <c r="B1036" s="252"/>
      <c r="C1036" s="8"/>
      <c r="D1036" s="68"/>
      <c r="E1036" s="28"/>
      <c r="F1036" s="28"/>
      <c r="G1036" s="28"/>
      <c r="H1036" s="28"/>
      <c r="I1036" s="85"/>
      <c r="J1036" s="15"/>
      <c r="K1036" s="163"/>
      <c r="L1036" s="53"/>
      <c r="M1036" s="53"/>
      <c r="N1036" s="85"/>
    </row>
    <row r="1037" spans="2:14" x14ac:dyDescent="0.25">
      <c r="B1037" s="252"/>
      <c r="C1037" s="8"/>
      <c r="D1037" s="68"/>
      <c r="E1037" s="28"/>
      <c r="F1037" s="28"/>
      <c r="G1037" s="28"/>
      <c r="H1037" s="28"/>
      <c r="I1037" s="85"/>
      <c r="J1037" s="15"/>
      <c r="K1037" s="163"/>
      <c r="L1037" s="53"/>
      <c r="M1037" s="53"/>
      <c r="N1037" s="85"/>
    </row>
    <row r="1038" spans="2:14" x14ac:dyDescent="0.25">
      <c r="B1038" s="252"/>
      <c r="C1038" s="8"/>
      <c r="D1038" s="68"/>
      <c r="E1038" s="28"/>
      <c r="F1038" s="28"/>
      <c r="G1038" s="28"/>
      <c r="H1038" s="28"/>
      <c r="I1038" s="85"/>
      <c r="J1038" s="15"/>
      <c r="K1038" s="163"/>
      <c r="L1038" s="53"/>
      <c r="M1038" s="53"/>
      <c r="N1038" s="85"/>
    </row>
    <row r="1039" spans="2:14" x14ac:dyDescent="0.25">
      <c r="B1039" s="252"/>
      <c r="C1039" s="8"/>
      <c r="D1039" s="68"/>
      <c r="E1039" s="28"/>
      <c r="F1039" s="28"/>
      <c r="G1039" s="28"/>
      <c r="H1039" s="28"/>
      <c r="I1039" s="85"/>
      <c r="J1039" s="15"/>
      <c r="K1039" s="163"/>
      <c r="L1039" s="53"/>
      <c r="M1039" s="53"/>
      <c r="N1039" s="85"/>
    </row>
    <row r="1040" spans="2:14" x14ac:dyDescent="0.25">
      <c r="B1040" s="252"/>
      <c r="C1040" s="8"/>
      <c r="D1040" s="68"/>
      <c r="E1040" s="28"/>
      <c r="F1040" s="28"/>
      <c r="G1040" s="28"/>
      <c r="H1040" s="28"/>
      <c r="I1040" s="85"/>
      <c r="J1040" s="15"/>
      <c r="K1040" s="163"/>
      <c r="L1040" s="53"/>
      <c r="M1040" s="53"/>
      <c r="N1040" s="85"/>
    </row>
    <row r="1041" spans="2:14" x14ac:dyDescent="0.25">
      <c r="B1041" s="252"/>
      <c r="C1041" s="8"/>
      <c r="D1041" s="68"/>
      <c r="E1041" s="28"/>
      <c r="F1041" s="28"/>
      <c r="G1041" s="28"/>
      <c r="H1041" s="28"/>
      <c r="I1041" s="85"/>
      <c r="J1041" s="15"/>
      <c r="K1041" s="163"/>
      <c r="L1041" s="53"/>
      <c r="M1041" s="53"/>
      <c r="N1041" s="85"/>
    </row>
    <row r="1042" spans="2:14" x14ac:dyDescent="0.25">
      <c r="B1042" s="252"/>
      <c r="C1042" s="8"/>
      <c r="D1042" s="68"/>
      <c r="E1042" s="28"/>
      <c r="F1042" s="28"/>
      <c r="G1042" s="28"/>
      <c r="H1042" s="28"/>
      <c r="I1042" s="85"/>
      <c r="J1042" s="15"/>
      <c r="K1042" s="163"/>
      <c r="L1042" s="53"/>
      <c r="M1042" s="53"/>
      <c r="N1042" s="85"/>
    </row>
    <row r="1043" spans="2:14" x14ac:dyDescent="0.25">
      <c r="B1043" s="252"/>
      <c r="C1043" s="8"/>
      <c r="D1043" s="68"/>
      <c r="E1043" s="28"/>
      <c r="F1043" s="28"/>
      <c r="G1043" s="28"/>
      <c r="H1043" s="28"/>
      <c r="I1043" s="85"/>
      <c r="J1043" s="15"/>
      <c r="K1043" s="163"/>
      <c r="L1043" s="53"/>
      <c r="M1043" s="53"/>
      <c r="N1043" s="85"/>
    </row>
    <row r="1044" spans="2:14" x14ac:dyDescent="0.25">
      <c r="B1044" s="252"/>
      <c r="C1044" s="8"/>
      <c r="D1044" s="68"/>
      <c r="E1044" s="28"/>
      <c r="F1044" s="28"/>
      <c r="G1044" s="28"/>
      <c r="H1044" s="28"/>
      <c r="I1044" s="85"/>
      <c r="J1044" s="15"/>
      <c r="K1044" s="163"/>
      <c r="L1044" s="53"/>
      <c r="M1044" s="53"/>
      <c r="N1044" s="85"/>
    </row>
    <row r="1045" spans="2:14" x14ac:dyDescent="0.25">
      <c r="B1045" s="252"/>
      <c r="C1045" s="8"/>
      <c r="D1045" s="68"/>
      <c r="E1045" s="28"/>
      <c r="F1045" s="28"/>
      <c r="G1045" s="28"/>
      <c r="H1045" s="28"/>
      <c r="I1045" s="85"/>
      <c r="J1045" s="15"/>
      <c r="K1045" s="163"/>
      <c r="L1045" s="53"/>
      <c r="M1045" s="53"/>
      <c r="N1045" s="85"/>
    </row>
    <row r="1046" spans="2:14" x14ac:dyDescent="0.25">
      <c r="B1046" s="252"/>
      <c r="C1046" s="8"/>
      <c r="D1046" s="68"/>
      <c r="E1046" s="28"/>
      <c r="F1046" s="28"/>
      <c r="G1046" s="28"/>
      <c r="H1046" s="28"/>
      <c r="I1046" s="85"/>
      <c r="J1046" s="15"/>
      <c r="K1046" s="163"/>
      <c r="L1046" s="53"/>
      <c r="M1046" s="53"/>
      <c r="N1046" s="85"/>
    </row>
    <row r="1047" spans="2:14" x14ac:dyDescent="0.25">
      <c r="B1047" s="252"/>
      <c r="C1047" s="8"/>
      <c r="D1047" s="68"/>
      <c r="E1047" s="28"/>
      <c r="F1047" s="28"/>
      <c r="G1047" s="28"/>
      <c r="H1047" s="28"/>
      <c r="I1047" s="85"/>
      <c r="J1047" s="15"/>
      <c r="K1047" s="163"/>
      <c r="L1047" s="53"/>
      <c r="M1047" s="53"/>
      <c r="N1047" s="85"/>
    </row>
    <row r="1048" spans="2:14" x14ac:dyDescent="0.25">
      <c r="B1048" s="252"/>
      <c r="C1048" s="8"/>
      <c r="D1048" s="68"/>
      <c r="E1048" s="28"/>
      <c r="F1048" s="28"/>
      <c r="G1048" s="28"/>
      <c r="H1048" s="28"/>
      <c r="I1048" s="85"/>
      <c r="J1048" s="15"/>
      <c r="K1048" s="163"/>
      <c r="L1048" s="53"/>
      <c r="M1048" s="53"/>
      <c r="N1048" s="85"/>
    </row>
    <row r="1049" spans="2:14" x14ac:dyDescent="0.25">
      <c r="B1049" s="252"/>
      <c r="C1049" s="8"/>
      <c r="D1049" s="68"/>
      <c r="E1049" s="28"/>
      <c r="F1049" s="28"/>
      <c r="G1049" s="28"/>
      <c r="H1049" s="28"/>
      <c r="I1049" s="85"/>
      <c r="J1049" s="15"/>
      <c r="K1049" s="163"/>
      <c r="L1049" s="53"/>
      <c r="M1049" s="53"/>
      <c r="N1049" s="85"/>
    </row>
    <row r="1050" spans="2:14" x14ac:dyDescent="0.25">
      <c r="B1050" s="252"/>
      <c r="C1050" s="8"/>
      <c r="D1050" s="68"/>
      <c r="E1050" s="28"/>
      <c r="F1050" s="28"/>
      <c r="G1050" s="28"/>
      <c r="H1050" s="28"/>
      <c r="I1050" s="85"/>
      <c r="J1050" s="15"/>
      <c r="K1050" s="163"/>
      <c r="L1050" s="53"/>
      <c r="M1050" s="53"/>
      <c r="N1050" s="85"/>
    </row>
    <row r="1051" spans="2:14" x14ac:dyDescent="0.25">
      <c r="B1051" s="252"/>
      <c r="C1051" s="8"/>
      <c r="D1051" s="68"/>
      <c r="E1051" s="28"/>
      <c r="F1051" s="28"/>
      <c r="G1051" s="28"/>
      <c r="H1051" s="28"/>
      <c r="I1051" s="85"/>
      <c r="J1051" s="15"/>
      <c r="K1051" s="163"/>
      <c r="L1051" s="53"/>
      <c r="M1051" s="53"/>
      <c r="N1051" s="85"/>
    </row>
    <row r="1052" spans="2:14" x14ac:dyDescent="0.25">
      <c r="B1052" s="252"/>
      <c r="C1052" s="8"/>
      <c r="D1052" s="68"/>
      <c r="E1052" s="28"/>
      <c r="F1052" s="28"/>
      <c r="G1052" s="28"/>
      <c r="H1052" s="28"/>
      <c r="I1052" s="85"/>
      <c r="J1052" s="15"/>
      <c r="K1052" s="163"/>
      <c r="L1052" s="53"/>
      <c r="M1052" s="53"/>
      <c r="N1052" s="85"/>
    </row>
    <row r="1053" spans="2:14" x14ac:dyDescent="0.25">
      <c r="B1053" s="252"/>
      <c r="C1053" s="8"/>
      <c r="D1053" s="68"/>
      <c r="E1053" s="28"/>
      <c r="F1053" s="28"/>
      <c r="G1053" s="28"/>
      <c r="H1053" s="28"/>
      <c r="I1053" s="85"/>
      <c r="J1053" s="15"/>
      <c r="K1053" s="163"/>
      <c r="L1053" s="53"/>
      <c r="M1053" s="53"/>
      <c r="N1053" s="85"/>
    </row>
    <row r="1054" spans="2:14" x14ac:dyDescent="0.25">
      <c r="B1054" s="252"/>
      <c r="C1054" s="8"/>
      <c r="D1054" s="68"/>
      <c r="E1054" s="28"/>
      <c r="F1054" s="28"/>
      <c r="G1054" s="28"/>
      <c r="H1054" s="28"/>
      <c r="I1054" s="85"/>
      <c r="J1054" s="15"/>
      <c r="K1054" s="163"/>
      <c r="L1054" s="53"/>
      <c r="M1054" s="53"/>
      <c r="N1054" s="85"/>
    </row>
    <row r="1055" spans="2:14" x14ac:dyDescent="0.25">
      <c r="B1055" s="252"/>
      <c r="C1055" s="8"/>
      <c r="D1055" s="68"/>
      <c r="E1055" s="28"/>
      <c r="F1055" s="28"/>
      <c r="G1055" s="28"/>
      <c r="H1055" s="28"/>
      <c r="I1055" s="85"/>
      <c r="J1055" s="15"/>
      <c r="K1055" s="163"/>
      <c r="L1055" s="53"/>
      <c r="M1055" s="53"/>
      <c r="N1055" s="85"/>
    </row>
    <row r="1056" spans="2:14" x14ac:dyDescent="0.25">
      <c r="B1056" s="252"/>
      <c r="C1056" s="8"/>
      <c r="D1056" s="68"/>
      <c r="E1056" s="28"/>
      <c r="F1056" s="28"/>
      <c r="G1056" s="28"/>
      <c r="H1056" s="28"/>
      <c r="I1056" s="85"/>
      <c r="J1056" s="15"/>
      <c r="K1056" s="163"/>
      <c r="L1056" s="53"/>
      <c r="M1056" s="53"/>
      <c r="N1056" s="85"/>
    </row>
    <row r="1057" spans="2:14" x14ac:dyDescent="0.25">
      <c r="B1057" s="252"/>
      <c r="C1057" s="8"/>
      <c r="D1057" s="68"/>
      <c r="E1057" s="28"/>
      <c r="F1057" s="28"/>
      <c r="G1057" s="28"/>
      <c r="H1057" s="28"/>
      <c r="I1057" s="85"/>
      <c r="J1057" s="15"/>
      <c r="K1057" s="163"/>
      <c r="L1057" s="53"/>
      <c r="M1057" s="53"/>
      <c r="N1057" s="85"/>
    </row>
    <row r="1058" spans="2:14" x14ac:dyDescent="0.25">
      <c r="B1058" s="252"/>
      <c r="C1058" s="8"/>
      <c r="D1058" s="68"/>
      <c r="E1058" s="28"/>
      <c r="F1058" s="28"/>
      <c r="G1058" s="28"/>
      <c r="H1058" s="28"/>
      <c r="I1058" s="85"/>
      <c r="J1058" s="15"/>
      <c r="K1058" s="163"/>
      <c r="L1058" s="53"/>
      <c r="M1058" s="53"/>
      <c r="N1058" s="85"/>
    </row>
    <row r="1059" spans="2:14" x14ac:dyDescent="0.25">
      <c r="B1059" s="252"/>
      <c r="C1059" s="8"/>
      <c r="D1059" s="68"/>
      <c r="E1059" s="28"/>
      <c r="F1059" s="28"/>
      <c r="G1059" s="28"/>
      <c r="H1059" s="28"/>
      <c r="I1059" s="85"/>
      <c r="J1059" s="15"/>
      <c r="K1059" s="163"/>
      <c r="L1059" s="53"/>
      <c r="M1059" s="53"/>
      <c r="N1059" s="85"/>
    </row>
    <row r="1060" spans="2:14" x14ac:dyDescent="0.25">
      <c r="B1060" s="252"/>
      <c r="C1060" s="8"/>
      <c r="D1060" s="68"/>
      <c r="E1060" s="28"/>
      <c r="F1060" s="28"/>
      <c r="G1060" s="28"/>
      <c r="H1060" s="28"/>
      <c r="I1060" s="85"/>
      <c r="J1060" s="15"/>
      <c r="K1060" s="163"/>
      <c r="L1060" s="53"/>
      <c r="M1060" s="53"/>
      <c r="N1060" s="85"/>
    </row>
    <row r="1061" spans="2:14" x14ac:dyDescent="0.25">
      <c r="B1061" s="252"/>
      <c r="C1061" s="8"/>
      <c r="D1061" s="68"/>
      <c r="E1061" s="28"/>
      <c r="F1061" s="28"/>
      <c r="G1061" s="28"/>
      <c r="H1061" s="28"/>
      <c r="I1061" s="85"/>
      <c r="J1061" s="15"/>
      <c r="K1061" s="163"/>
      <c r="L1061" s="53"/>
      <c r="M1061" s="53"/>
      <c r="N1061" s="85"/>
    </row>
    <row r="1062" spans="2:14" x14ac:dyDescent="0.25">
      <c r="B1062" s="252"/>
      <c r="C1062" s="8"/>
      <c r="D1062" s="68"/>
      <c r="E1062" s="28"/>
      <c r="F1062" s="28"/>
      <c r="G1062" s="28"/>
      <c r="H1062" s="28"/>
      <c r="I1062" s="85"/>
      <c r="J1062" s="15"/>
      <c r="K1062" s="163"/>
      <c r="L1062" s="53"/>
      <c r="M1062" s="53"/>
      <c r="N1062" s="85"/>
    </row>
    <row r="1063" spans="2:14" x14ac:dyDescent="0.25">
      <c r="B1063" s="252"/>
      <c r="C1063" s="8"/>
      <c r="D1063" s="68"/>
      <c r="E1063" s="28"/>
      <c r="F1063" s="28"/>
      <c r="G1063" s="28"/>
      <c r="H1063" s="28"/>
      <c r="I1063" s="85"/>
      <c r="J1063" s="15"/>
      <c r="K1063" s="163"/>
      <c r="L1063" s="53"/>
      <c r="M1063" s="53"/>
      <c r="N1063" s="85"/>
    </row>
    <row r="1064" spans="2:14" x14ac:dyDescent="0.25">
      <c r="B1064" s="252"/>
      <c r="C1064" s="8"/>
      <c r="D1064" s="68"/>
      <c r="E1064" s="28"/>
      <c r="F1064" s="28"/>
      <c r="G1064" s="28"/>
      <c r="H1064" s="28"/>
      <c r="I1064" s="85"/>
      <c r="J1064" s="15"/>
      <c r="K1064" s="163"/>
      <c r="L1064" s="53"/>
      <c r="M1064" s="53"/>
      <c r="N1064" s="85"/>
    </row>
    <row r="1065" spans="2:14" x14ac:dyDescent="0.25">
      <c r="B1065" s="252"/>
      <c r="C1065" s="8"/>
      <c r="D1065" s="68"/>
      <c r="E1065" s="28"/>
      <c r="F1065" s="28"/>
      <c r="G1065" s="28"/>
      <c r="H1065" s="28"/>
      <c r="I1065" s="85"/>
      <c r="J1065" s="15"/>
      <c r="K1065" s="163"/>
      <c r="L1065" s="53"/>
      <c r="M1065" s="53"/>
      <c r="N1065" s="85"/>
    </row>
    <row r="1066" spans="2:14" x14ac:dyDescent="0.25">
      <c r="B1066" s="252"/>
      <c r="C1066" s="8"/>
      <c r="D1066" s="68"/>
      <c r="E1066" s="28"/>
      <c r="F1066" s="28"/>
      <c r="G1066" s="28"/>
      <c r="H1066" s="28"/>
      <c r="I1066" s="85"/>
      <c r="J1066" s="15"/>
      <c r="K1066" s="163"/>
      <c r="L1066" s="53"/>
      <c r="M1066" s="53"/>
      <c r="N1066" s="85"/>
    </row>
    <row r="1067" spans="2:14" x14ac:dyDescent="0.25">
      <c r="B1067" s="252"/>
      <c r="C1067" s="8"/>
      <c r="D1067" s="68"/>
      <c r="E1067" s="28"/>
      <c r="F1067" s="28"/>
      <c r="G1067" s="28"/>
      <c r="H1067" s="28"/>
      <c r="I1067" s="85"/>
      <c r="J1067" s="15"/>
      <c r="K1067" s="163"/>
      <c r="L1067" s="53"/>
      <c r="M1067" s="53"/>
      <c r="N1067" s="85"/>
    </row>
    <row r="1068" spans="2:14" x14ac:dyDescent="0.25">
      <c r="B1068" s="252"/>
      <c r="C1068" s="8"/>
      <c r="D1068" s="68"/>
      <c r="E1068" s="28"/>
      <c r="F1068" s="28"/>
      <c r="G1068" s="28"/>
      <c r="H1068" s="28"/>
      <c r="I1068" s="85"/>
      <c r="J1068" s="15"/>
      <c r="K1068" s="163"/>
      <c r="L1068" s="53"/>
      <c r="M1068" s="53"/>
      <c r="N1068" s="85"/>
    </row>
    <row r="1069" spans="2:14" x14ac:dyDescent="0.25">
      <c r="B1069" s="252"/>
      <c r="C1069" s="8"/>
      <c r="D1069" s="68"/>
      <c r="E1069" s="28"/>
      <c r="F1069" s="28"/>
      <c r="G1069" s="28"/>
      <c r="H1069" s="28"/>
      <c r="I1069" s="85"/>
      <c r="J1069" s="15"/>
      <c r="K1069" s="163"/>
      <c r="L1069" s="53"/>
      <c r="M1069" s="53"/>
      <c r="N1069" s="85"/>
    </row>
    <row r="1070" spans="2:14" x14ac:dyDescent="0.25">
      <c r="B1070" s="252"/>
      <c r="C1070" s="8"/>
      <c r="D1070" s="68"/>
      <c r="E1070" s="28"/>
      <c r="F1070" s="28"/>
      <c r="G1070" s="28"/>
      <c r="H1070" s="28"/>
      <c r="I1070" s="85"/>
      <c r="J1070" s="15"/>
      <c r="K1070" s="163"/>
      <c r="L1070" s="53"/>
      <c r="M1070" s="53"/>
      <c r="N1070" s="85"/>
    </row>
    <row r="1071" spans="2:14" x14ac:dyDescent="0.25">
      <c r="B1071" s="252"/>
      <c r="C1071" s="8"/>
      <c r="D1071" s="68"/>
      <c r="E1071" s="28"/>
      <c r="F1071" s="28"/>
      <c r="G1071" s="28"/>
      <c r="H1071" s="28"/>
      <c r="I1071" s="85"/>
      <c r="J1071" s="15"/>
      <c r="K1071" s="163"/>
      <c r="L1071" s="53"/>
      <c r="M1071" s="53"/>
      <c r="N1071" s="85"/>
    </row>
    <row r="1072" spans="2:14" x14ac:dyDescent="0.25">
      <c r="B1072" s="252"/>
      <c r="C1072" s="8"/>
      <c r="D1072" s="68"/>
      <c r="E1072" s="28"/>
      <c r="F1072" s="28"/>
      <c r="G1072" s="28"/>
      <c r="H1072" s="28"/>
      <c r="I1072" s="85"/>
      <c r="J1072" s="15"/>
      <c r="K1072" s="163"/>
      <c r="L1072" s="53"/>
      <c r="M1072" s="53"/>
      <c r="N1072" s="85"/>
    </row>
    <row r="1073" spans="2:14" x14ac:dyDescent="0.25">
      <c r="B1073" s="252"/>
      <c r="C1073" s="8"/>
      <c r="D1073" s="68"/>
      <c r="E1073" s="28"/>
      <c r="F1073" s="28"/>
      <c r="G1073" s="28"/>
      <c r="H1073" s="28"/>
      <c r="I1073" s="85"/>
      <c r="J1073" s="15"/>
      <c r="K1073" s="163"/>
      <c r="L1073" s="53"/>
      <c r="M1073" s="53"/>
      <c r="N1073" s="85"/>
    </row>
    <row r="1074" spans="2:14" x14ac:dyDescent="0.25">
      <c r="B1074" s="252"/>
      <c r="C1074" s="8"/>
      <c r="D1074" s="68"/>
      <c r="E1074" s="28"/>
      <c r="F1074" s="28"/>
      <c r="G1074" s="28"/>
      <c r="H1074" s="28"/>
      <c r="I1074" s="85"/>
      <c r="J1074" s="15"/>
      <c r="K1074" s="163"/>
      <c r="L1074" s="53"/>
      <c r="M1074" s="53"/>
      <c r="N1074" s="85"/>
    </row>
    <row r="1075" spans="2:14" x14ac:dyDescent="0.25">
      <c r="B1075" s="252"/>
      <c r="C1075" s="8"/>
      <c r="D1075" s="68"/>
      <c r="E1075" s="28"/>
      <c r="F1075" s="28"/>
      <c r="G1075" s="28"/>
      <c r="H1075" s="28"/>
      <c r="I1075" s="85"/>
      <c r="J1075" s="15"/>
      <c r="K1075" s="163"/>
      <c r="L1075" s="53"/>
      <c r="M1075" s="53"/>
      <c r="N1075" s="85"/>
    </row>
    <row r="1076" spans="2:14" x14ac:dyDescent="0.25">
      <c r="B1076" s="252"/>
      <c r="C1076" s="8"/>
      <c r="D1076" s="68"/>
      <c r="E1076" s="28"/>
      <c r="F1076" s="28"/>
      <c r="G1076" s="28"/>
      <c r="H1076" s="28"/>
      <c r="I1076" s="85"/>
      <c r="J1076" s="15"/>
      <c r="K1076" s="163"/>
      <c r="L1076" s="53"/>
      <c r="M1076" s="53"/>
      <c r="N1076" s="85"/>
    </row>
    <row r="1077" spans="2:14" x14ac:dyDescent="0.25">
      <c r="B1077" s="252"/>
      <c r="C1077" s="8"/>
      <c r="D1077" s="68"/>
      <c r="E1077" s="28"/>
      <c r="F1077" s="28"/>
      <c r="G1077" s="28"/>
      <c r="H1077" s="28"/>
      <c r="I1077" s="85"/>
      <c r="J1077" s="15"/>
      <c r="K1077" s="163"/>
      <c r="L1077" s="53"/>
      <c r="M1077" s="53"/>
      <c r="N1077" s="85"/>
    </row>
    <row r="1078" spans="2:14" x14ac:dyDescent="0.25">
      <c r="B1078" s="252"/>
      <c r="C1078" s="8"/>
      <c r="D1078" s="68"/>
      <c r="E1078" s="28"/>
      <c r="F1078" s="28"/>
      <c r="G1078" s="28"/>
      <c r="H1078" s="28"/>
      <c r="I1078" s="85"/>
      <c r="J1078" s="15"/>
      <c r="K1078" s="163"/>
      <c r="L1078" s="53"/>
      <c r="M1078" s="53"/>
      <c r="N1078" s="85"/>
    </row>
    <row r="1079" spans="2:14" x14ac:dyDescent="0.25">
      <c r="B1079" s="252"/>
      <c r="C1079" s="8"/>
      <c r="D1079" s="68"/>
      <c r="E1079" s="28"/>
      <c r="F1079" s="28"/>
      <c r="G1079" s="28"/>
      <c r="H1079" s="28"/>
      <c r="I1079" s="85"/>
      <c r="J1079" s="15"/>
      <c r="K1079" s="163"/>
      <c r="L1079" s="53"/>
      <c r="M1079" s="53"/>
      <c r="N1079" s="85"/>
    </row>
    <row r="1080" spans="2:14" x14ac:dyDescent="0.25">
      <c r="B1080" s="252"/>
      <c r="C1080" s="8"/>
      <c r="D1080" s="68"/>
      <c r="E1080" s="28"/>
      <c r="F1080" s="28"/>
      <c r="G1080" s="28"/>
      <c r="H1080" s="28"/>
      <c r="I1080" s="85"/>
      <c r="J1080" s="15"/>
      <c r="K1080" s="163"/>
      <c r="L1080" s="53"/>
      <c r="M1080" s="53"/>
      <c r="N1080" s="85"/>
    </row>
    <row r="1081" spans="2:14" x14ac:dyDescent="0.25">
      <c r="B1081" s="252"/>
      <c r="C1081" s="8"/>
      <c r="D1081" s="68"/>
      <c r="E1081" s="28"/>
      <c r="F1081" s="28"/>
      <c r="G1081" s="28"/>
      <c r="H1081" s="28"/>
      <c r="I1081" s="85"/>
      <c r="J1081" s="15"/>
      <c r="K1081" s="163"/>
      <c r="L1081" s="53"/>
      <c r="M1081" s="53"/>
      <c r="N1081" s="85"/>
    </row>
    <row r="1082" spans="2:14" x14ac:dyDescent="0.25">
      <c r="B1082" s="252"/>
      <c r="C1082" s="8"/>
      <c r="D1082" s="68"/>
      <c r="E1082" s="28"/>
      <c r="F1082" s="28"/>
      <c r="G1082" s="28"/>
      <c r="H1082" s="28"/>
      <c r="I1082" s="85"/>
      <c r="J1082" s="15"/>
      <c r="K1082" s="163"/>
      <c r="L1082" s="53"/>
      <c r="M1082" s="53"/>
      <c r="N1082" s="85"/>
    </row>
    <row r="1083" spans="2:14" x14ac:dyDescent="0.25">
      <c r="B1083" s="252"/>
      <c r="C1083" s="8"/>
      <c r="D1083" s="68"/>
      <c r="E1083" s="28"/>
      <c r="F1083" s="28"/>
      <c r="G1083" s="28"/>
      <c r="H1083" s="28"/>
      <c r="I1083" s="85"/>
      <c r="J1083" s="15"/>
      <c r="K1083" s="163"/>
      <c r="L1083" s="53"/>
      <c r="M1083" s="53"/>
      <c r="N1083" s="85"/>
    </row>
    <row r="1084" spans="2:14" x14ac:dyDescent="0.25">
      <c r="B1084" s="252"/>
      <c r="C1084" s="8"/>
      <c r="D1084" s="68"/>
      <c r="E1084" s="28"/>
      <c r="F1084" s="28"/>
      <c r="G1084" s="28"/>
      <c r="H1084" s="28"/>
      <c r="I1084" s="85"/>
      <c r="J1084" s="15"/>
      <c r="K1084" s="163"/>
      <c r="L1084" s="53"/>
      <c r="M1084" s="53"/>
      <c r="N1084" s="85"/>
    </row>
    <row r="1085" spans="2:14" x14ac:dyDescent="0.25">
      <c r="B1085" s="252"/>
      <c r="C1085" s="8"/>
      <c r="D1085" s="68"/>
      <c r="E1085" s="28"/>
      <c r="F1085" s="28"/>
      <c r="G1085" s="28"/>
      <c r="H1085" s="28"/>
      <c r="I1085" s="85"/>
      <c r="J1085" s="15"/>
      <c r="K1085" s="163"/>
      <c r="L1085" s="53"/>
      <c r="M1085" s="53"/>
      <c r="N1085" s="85"/>
    </row>
    <row r="1086" spans="2:14" x14ac:dyDescent="0.25">
      <c r="B1086" s="252"/>
      <c r="C1086" s="8"/>
      <c r="D1086" s="68"/>
      <c r="E1086" s="28"/>
      <c r="F1086" s="28"/>
      <c r="G1086" s="28"/>
      <c r="H1086" s="28"/>
      <c r="I1086" s="85"/>
      <c r="J1086" s="15"/>
      <c r="K1086" s="163"/>
      <c r="L1086" s="53"/>
      <c r="M1086" s="53"/>
      <c r="N1086" s="85"/>
    </row>
    <row r="1087" spans="2:14" x14ac:dyDescent="0.25">
      <c r="B1087" s="252"/>
      <c r="C1087" s="8"/>
      <c r="D1087" s="68"/>
      <c r="E1087" s="28"/>
      <c r="F1087" s="28"/>
      <c r="G1087" s="28"/>
      <c r="H1087" s="28"/>
      <c r="I1087" s="85"/>
      <c r="J1087" s="15"/>
      <c r="K1087" s="163"/>
      <c r="L1087" s="53"/>
      <c r="M1087" s="53"/>
      <c r="N1087" s="85"/>
    </row>
    <row r="1088" spans="2:14" x14ac:dyDescent="0.25">
      <c r="B1088" s="252"/>
      <c r="C1088" s="8"/>
      <c r="D1088" s="68"/>
      <c r="E1088" s="28"/>
      <c r="F1088" s="28"/>
      <c r="G1088" s="28"/>
      <c r="H1088" s="28"/>
      <c r="I1088" s="85"/>
      <c r="J1088" s="15"/>
      <c r="K1088" s="163"/>
      <c r="L1088" s="53"/>
      <c r="M1088" s="53"/>
      <c r="N1088" s="85"/>
    </row>
    <row r="1089" spans="2:14" x14ac:dyDescent="0.25">
      <c r="B1089" s="252"/>
      <c r="C1089" s="8"/>
      <c r="D1089" s="68"/>
      <c r="E1089" s="28"/>
      <c r="F1089" s="28"/>
      <c r="G1089" s="28"/>
      <c r="H1089" s="28"/>
      <c r="I1089" s="85"/>
      <c r="J1089" s="15"/>
      <c r="K1089" s="163"/>
      <c r="L1089" s="53"/>
      <c r="M1089" s="53"/>
      <c r="N1089" s="85"/>
    </row>
    <row r="1090" spans="2:14" x14ac:dyDescent="0.25">
      <c r="B1090" s="252"/>
      <c r="C1090" s="8"/>
      <c r="D1090" s="68"/>
      <c r="E1090" s="28"/>
      <c r="F1090" s="28"/>
      <c r="G1090" s="28"/>
      <c r="H1090" s="28"/>
      <c r="I1090" s="85"/>
      <c r="J1090" s="15"/>
      <c r="K1090" s="163"/>
      <c r="L1090" s="53"/>
      <c r="M1090" s="53"/>
      <c r="N1090" s="85"/>
    </row>
    <row r="1091" spans="2:14" x14ac:dyDescent="0.25">
      <c r="B1091" s="252"/>
      <c r="C1091" s="8"/>
      <c r="D1091" s="68"/>
      <c r="E1091" s="28"/>
      <c r="F1091" s="28"/>
      <c r="G1091" s="28"/>
      <c r="H1091" s="28"/>
      <c r="I1091" s="85"/>
      <c r="J1091" s="15"/>
      <c r="K1091" s="163"/>
      <c r="L1091" s="53"/>
      <c r="M1091" s="53"/>
      <c r="N1091" s="85"/>
    </row>
    <row r="1092" spans="2:14" x14ac:dyDescent="0.25">
      <c r="B1092" s="252"/>
      <c r="C1092" s="8"/>
      <c r="D1092" s="68"/>
      <c r="E1092" s="28"/>
      <c r="F1092" s="28"/>
      <c r="G1092" s="28"/>
      <c r="H1092" s="28"/>
      <c r="I1092" s="85"/>
      <c r="J1092" s="15"/>
      <c r="K1092" s="163"/>
      <c r="L1092" s="53"/>
      <c r="M1092" s="53"/>
      <c r="N1092" s="85"/>
    </row>
    <row r="1093" spans="2:14" x14ac:dyDescent="0.25">
      <c r="B1093" s="252"/>
      <c r="C1093" s="8"/>
      <c r="D1093" s="68"/>
      <c r="E1093" s="28"/>
      <c r="F1093" s="28"/>
      <c r="G1093" s="28"/>
      <c r="H1093" s="28"/>
      <c r="I1093" s="85"/>
      <c r="J1093" s="15"/>
      <c r="K1093" s="163"/>
      <c r="L1093" s="53"/>
      <c r="M1093" s="53"/>
      <c r="N1093" s="85"/>
    </row>
    <row r="1094" spans="2:14" x14ac:dyDescent="0.25">
      <c r="B1094" s="252"/>
      <c r="C1094" s="8"/>
      <c r="D1094" s="68"/>
      <c r="E1094" s="28"/>
      <c r="F1094" s="28"/>
      <c r="G1094" s="28"/>
      <c r="H1094" s="28"/>
      <c r="I1094" s="85"/>
      <c r="J1094" s="15"/>
      <c r="K1094" s="163"/>
      <c r="L1094" s="53"/>
      <c r="M1094" s="53"/>
      <c r="N1094" s="85"/>
    </row>
    <row r="1095" spans="2:14" x14ac:dyDescent="0.25">
      <c r="B1095" s="252"/>
      <c r="C1095" s="8"/>
      <c r="D1095" s="68"/>
      <c r="E1095" s="28"/>
      <c r="F1095" s="28"/>
      <c r="G1095" s="28"/>
      <c r="H1095" s="28"/>
      <c r="I1095" s="85"/>
      <c r="J1095" s="15"/>
      <c r="K1095" s="163"/>
      <c r="L1095" s="53"/>
      <c r="M1095" s="53"/>
      <c r="N1095" s="85"/>
    </row>
    <row r="1096" spans="2:14" x14ac:dyDescent="0.25">
      <c r="B1096" s="252"/>
      <c r="C1096" s="8"/>
      <c r="D1096" s="68"/>
      <c r="E1096" s="28"/>
      <c r="F1096" s="28"/>
      <c r="G1096" s="28"/>
      <c r="H1096" s="28"/>
      <c r="I1096" s="85"/>
      <c r="J1096" s="15"/>
      <c r="K1096" s="163"/>
      <c r="L1096" s="53"/>
      <c r="M1096" s="53"/>
      <c r="N1096" s="85"/>
    </row>
    <row r="1097" spans="2:14" x14ac:dyDescent="0.25">
      <c r="B1097" s="252"/>
      <c r="C1097" s="8"/>
      <c r="D1097" s="68"/>
      <c r="E1097" s="28"/>
      <c r="F1097" s="28"/>
      <c r="G1097" s="28"/>
      <c r="H1097" s="28"/>
      <c r="I1097" s="85"/>
      <c r="J1097" s="15"/>
      <c r="K1097" s="163"/>
      <c r="L1097" s="53"/>
      <c r="M1097" s="53"/>
      <c r="N1097" s="85"/>
    </row>
    <row r="1098" spans="2:14" x14ac:dyDescent="0.25">
      <c r="B1098" s="252"/>
      <c r="C1098" s="8"/>
      <c r="D1098" s="68"/>
      <c r="E1098" s="28"/>
      <c r="F1098" s="28"/>
      <c r="G1098" s="28"/>
      <c r="H1098" s="28"/>
      <c r="I1098" s="85"/>
      <c r="J1098" s="15"/>
      <c r="K1098" s="163"/>
      <c r="L1098" s="53"/>
      <c r="M1098" s="53"/>
      <c r="N1098" s="85"/>
    </row>
    <row r="1099" spans="2:14" x14ac:dyDescent="0.25">
      <c r="B1099" s="252"/>
      <c r="C1099" s="8"/>
      <c r="D1099" s="68"/>
      <c r="E1099" s="28"/>
      <c r="F1099" s="28"/>
      <c r="G1099" s="28"/>
      <c r="H1099" s="28"/>
      <c r="I1099" s="85"/>
      <c r="J1099" s="15"/>
      <c r="K1099" s="163"/>
      <c r="L1099" s="53"/>
      <c r="M1099" s="53"/>
      <c r="N1099" s="85"/>
    </row>
    <row r="1100" spans="2:14" x14ac:dyDescent="0.25">
      <c r="B1100" s="252"/>
      <c r="C1100" s="8"/>
      <c r="D1100" s="68"/>
      <c r="E1100" s="28"/>
      <c r="F1100" s="28"/>
      <c r="G1100" s="28"/>
      <c r="H1100" s="28"/>
      <c r="I1100" s="85"/>
      <c r="J1100" s="15"/>
      <c r="K1100" s="163"/>
      <c r="L1100" s="53"/>
      <c r="M1100" s="53"/>
      <c r="N1100" s="85"/>
    </row>
    <row r="1101" spans="2:14" x14ac:dyDescent="0.25">
      <c r="B1101" s="252"/>
      <c r="C1101" s="8"/>
      <c r="D1101" s="68"/>
      <c r="E1101" s="28"/>
      <c r="F1101" s="28"/>
      <c r="G1101" s="28"/>
      <c r="H1101" s="28"/>
      <c r="I1101" s="85"/>
      <c r="J1101" s="15"/>
      <c r="K1101" s="163"/>
      <c r="L1101" s="53"/>
      <c r="M1101" s="53"/>
      <c r="N1101" s="85"/>
    </row>
    <row r="1102" spans="2:14" x14ac:dyDescent="0.25">
      <c r="B1102" s="252"/>
      <c r="C1102" s="8"/>
      <c r="D1102" s="68"/>
      <c r="E1102" s="28"/>
      <c r="F1102" s="28"/>
      <c r="G1102" s="28"/>
      <c r="H1102" s="28"/>
      <c r="I1102" s="85"/>
      <c r="J1102" s="15"/>
      <c r="K1102" s="163"/>
      <c r="L1102" s="53"/>
      <c r="M1102" s="53"/>
      <c r="N1102" s="85"/>
    </row>
    <row r="1103" spans="2:14" x14ac:dyDescent="0.25">
      <c r="B1103" s="252"/>
      <c r="C1103" s="8"/>
      <c r="D1103" s="68"/>
      <c r="E1103" s="28"/>
      <c r="F1103" s="28"/>
      <c r="G1103" s="28"/>
      <c r="H1103" s="28"/>
      <c r="I1103" s="85"/>
      <c r="J1103" s="15"/>
      <c r="K1103" s="163"/>
      <c r="L1103" s="53"/>
      <c r="M1103" s="53"/>
      <c r="N1103" s="85"/>
    </row>
    <row r="1104" spans="2:14" x14ac:dyDescent="0.25">
      <c r="B1104" s="252"/>
      <c r="C1104" s="8"/>
      <c r="D1104" s="68"/>
      <c r="E1104" s="28"/>
      <c r="F1104" s="28"/>
      <c r="G1104" s="28"/>
      <c r="H1104" s="28"/>
      <c r="I1104" s="85"/>
      <c r="J1104" s="15"/>
      <c r="K1104" s="163"/>
      <c r="L1104" s="53"/>
      <c r="M1104" s="53"/>
      <c r="N1104" s="85"/>
    </row>
    <row r="1105" spans="2:14" x14ac:dyDescent="0.25">
      <c r="B1105" s="252"/>
      <c r="C1105" s="8"/>
      <c r="D1105" s="68"/>
      <c r="E1105" s="28"/>
      <c r="F1105" s="28"/>
      <c r="G1105" s="28"/>
      <c r="H1105" s="28"/>
      <c r="I1105" s="85"/>
      <c r="J1105" s="15"/>
      <c r="K1105" s="163"/>
      <c r="L1105" s="53"/>
      <c r="M1105" s="53"/>
      <c r="N1105" s="85"/>
    </row>
    <row r="1106" spans="2:14" x14ac:dyDescent="0.25">
      <c r="B1106" s="252"/>
      <c r="C1106" s="8"/>
      <c r="D1106" s="68"/>
      <c r="E1106" s="28"/>
      <c r="F1106" s="28"/>
      <c r="G1106" s="28"/>
      <c r="H1106" s="28"/>
      <c r="I1106" s="85"/>
      <c r="J1106" s="15"/>
      <c r="K1106" s="163"/>
      <c r="L1106" s="53"/>
      <c r="M1106" s="53"/>
      <c r="N1106" s="85"/>
    </row>
    <row r="1107" spans="2:14" x14ac:dyDescent="0.25">
      <c r="B1107" s="252"/>
      <c r="C1107" s="8"/>
      <c r="D1107" s="68"/>
      <c r="E1107" s="28"/>
      <c r="F1107" s="28"/>
      <c r="G1107" s="28"/>
      <c r="H1107" s="28"/>
      <c r="I1107" s="85"/>
      <c r="J1107" s="15"/>
      <c r="K1107" s="163"/>
      <c r="L1107" s="53"/>
      <c r="M1107" s="53"/>
      <c r="N1107" s="85"/>
    </row>
    <row r="1108" spans="2:14" x14ac:dyDescent="0.25">
      <c r="B1108" s="252"/>
      <c r="C1108" s="8"/>
      <c r="D1108" s="68"/>
      <c r="E1108" s="28"/>
      <c r="F1108" s="28"/>
      <c r="G1108" s="28"/>
      <c r="H1108" s="28"/>
      <c r="I1108" s="85"/>
      <c r="J1108" s="15"/>
      <c r="K1108" s="163"/>
      <c r="L1108" s="53"/>
      <c r="M1108" s="53"/>
      <c r="N1108" s="85"/>
    </row>
    <row r="1109" spans="2:14" x14ac:dyDescent="0.25">
      <c r="B1109" s="252"/>
      <c r="C1109" s="8"/>
      <c r="D1109" s="68"/>
      <c r="E1109" s="28"/>
      <c r="F1109" s="28"/>
      <c r="G1109" s="28"/>
      <c r="H1109" s="28"/>
      <c r="I1109" s="85"/>
      <c r="J1109" s="15"/>
      <c r="K1109" s="163"/>
      <c r="L1109" s="53"/>
      <c r="M1109" s="53"/>
      <c r="N1109" s="85"/>
    </row>
    <row r="1110" spans="2:14" x14ac:dyDescent="0.25">
      <c r="B1110" s="252"/>
      <c r="C1110" s="8"/>
      <c r="D1110" s="68"/>
      <c r="E1110" s="28"/>
      <c r="F1110" s="28"/>
      <c r="G1110" s="28"/>
      <c r="H1110" s="28"/>
      <c r="I1110" s="85"/>
      <c r="J1110" s="15"/>
      <c r="K1110" s="163"/>
      <c r="L1110" s="53"/>
      <c r="M1110" s="53"/>
      <c r="N1110" s="85"/>
    </row>
    <row r="1111" spans="2:14" x14ac:dyDescent="0.25">
      <c r="B1111" s="252"/>
      <c r="C1111" s="8"/>
      <c r="D1111" s="68"/>
      <c r="E1111" s="28"/>
      <c r="F1111" s="28"/>
      <c r="G1111" s="28"/>
      <c r="H1111" s="28"/>
      <c r="I1111" s="85"/>
      <c r="J1111" s="15"/>
      <c r="K1111" s="163"/>
      <c r="L1111" s="53"/>
      <c r="M1111" s="53"/>
      <c r="N1111" s="85"/>
    </row>
    <row r="1112" spans="2:14" x14ac:dyDescent="0.25">
      <c r="B1112" s="252"/>
      <c r="C1112" s="8"/>
      <c r="D1112" s="68"/>
      <c r="E1112" s="28"/>
      <c r="F1112" s="28"/>
      <c r="G1112" s="28"/>
      <c r="H1112" s="28"/>
      <c r="I1112" s="85"/>
      <c r="J1112" s="15"/>
      <c r="K1112" s="163"/>
      <c r="L1112" s="53"/>
      <c r="M1112" s="53"/>
      <c r="N1112" s="85"/>
    </row>
    <row r="1113" spans="2:14" x14ac:dyDescent="0.25">
      <c r="B1113" s="252"/>
      <c r="C1113" s="8"/>
      <c r="D1113" s="68"/>
      <c r="E1113" s="28"/>
      <c r="F1113" s="28"/>
      <c r="G1113" s="28"/>
      <c r="H1113" s="28"/>
      <c r="I1113" s="85"/>
      <c r="J1113" s="15"/>
      <c r="K1113" s="163"/>
      <c r="L1113" s="53"/>
      <c r="M1113" s="53"/>
      <c r="N1113" s="85"/>
    </row>
    <row r="1114" spans="2:14" x14ac:dyDescent="0.25">
      <c r="B1114" s="252"/>
      <c r="C1114" s="8"/>
      <c r="D1114" s="68"/>
      <c r="E1114" s="28"/>
      <c r="F1114" s="28"/>
      <c r="G1114" s="28"/>
      <c r="H1114" s="28"/>
      <c r="I1114" s="85"/>
      <c r="J1114" s="15"/>
      <c r="K1114" s="163"/>
      <c r="L1114" s="53"/>
      <c r="M1114" s="53"/>
      <c r="N1114" s="85"/>
    </row>
    <row r="1115" spans="2:14" x14ac:dyDescent="0.25">
      <c r="B1115" s="252"/>
      <c r="C1115" s="8"/>
      <c r="D1115" s="68"/>
      <c r="E1115" s="28"/>
      <c r="F1115" s="28"/>
      <c r="G1115" s="28"/>
      <c r="H1115" s="28"/>
      <c r="I1115" s="85"/>
      <c r="J1115" s="15"/>
      <c r="K1115" s="163"/>
      <c r="L1115" s="53"/>
      <c r="M1115" s="53"/>
      <c r="N1115" s="85"/>
    </row>
    <row r="1116" spans="2:14" x14ac:dyDescent="0.25">
      <c r="B1116" s="252"/>
      <c r="C1116" s="8"/>
      <c r="D1116" s="68"/>
      <c r="E1116" s="28"/>
      <c r="F1116" s="28"/>
      <c r="G1116" s="28"/>
      <c r="H1116" s="28"/>
      <c r="I1116" s="85"/>
      <c r="J1116" s="15"/>
      <c r="K1116" s="163"/>
      <c r="L1116" s="53"/>
      <c r="M1116" s="53"/>
      <c r="N1116" s="85"/>
    </row>
    <row r="1117" spans="2:14" x14ac:dyDescent="0.25">
      <c r="B1117" s="252"/>
      <c r="C1117" s="8"/>
      <c r="D1117" s="68"/>
      <c r="E1117" s="28"/>
      <c r="F1117" s="28"/>
      <c r="G1117" s="28"/>
      <c r="H1117" s="28"/>
      <c r="I1117" s="85"/>
      <c r="J1117" s="15"/>
      <c r="K1117" s="163"/>
      <c r="L1117" s="53"/>
      <c r="M1117" s="53"/>
      <c r="N1117" s="85"/>
    </row>
    <row r="1118" spans="2:14" x14ac:dyDescent="0.25">
      <c r="B1118" s="252"/>
      <c r="C1118" s="8"/>
      <c r="D1118" s="68"/>
      <c r="E1118" s="28"/>
      <c r="F1118" s="28"/>
      <c r="G1118" s="28"/>
      <c r="H1118" s="28"/>
      <c r="I1118" s="85"/>
      <c r="J1118" s="15"/>
      <c r="K1118" s="163"/>
      <c r="L1118" s="53"/>
      <c r="M1118" s="53"/>
      <c r="N1118" s="85"/>
    </row>
    <row r="1119" spans="2:14" x14ac:dyDescent="0.25">
      <c r="B1119" s="252"/>
      <c r="C1119" s="8"/>
      <c r="D1119" s="68"/>
      <c r="E1119" s="28"/>
      <c r="F1119" s="28"/>
      <c r="G1119" s="28"/>
      <c r="H1119" s="28"/>
      <c r="I1119" s="85"/>
      <c r="J1119" s="15"/>
      <c r="K1119" s="163"/>
      <c r="L1119" s="53"/>
      <c r="M1119" s="53"/>
      <c r="N1119" s="85"/>
    </row>
    <row r="1120" spans="2:14" x14ac:dyDescent="0.25">
      <c r="B1120" s="252"/>
      <c r="C1120" s="8"/>
      <c r="D1120" s="68"/>
      <c r="E1120" s="28"/>
      <c r="F1120" s="28"/>
      <c r="G1120" s="28"/>
      <c r="H1120" s="28"/>
      <c r="I1120" s="85"/>
      <c r="J1120" s="15"/>
      <c r="K1120" s="163"/>
      <c r="L1120" s="53"/>
      <c r="M1120" s="53"/>
      <c r="N1120" s="85"/>
    </row>
    <row r="1121" spans="2:14" x14ac:dyDescent="0.25">
      <c r="B1121" s="252"/>
      <c r="C1121" s="8"/>
      <c r="D1121" s="68"/>
      <c r="E1121" s="28"/>
      <c r="F1121" s="28"/>
      <c r="G1121" s="28"/>
      <c r="H1121" s="28"/>
      <c r="I1121" s="85"/>
      <c r="J1121" s="15"/>
      <c r="K1121" s="163"/>
      <c r="L1121" s="53"/>
      <c r="M1121" s="53"/>
      <c r="N1121" s="85"/>
    </row>
    <row r="1122" spans="2:14" x14ac:dyDescent="0.25">
      <c r="B1122" s="252"/>
      <c r="C1122" s="8"/>
      <c r="D1122" s="68"/>
      <c r="E1122" s="28"/>
      <c r="F1122" s="28"/>
      <c r="G1122" s="28"/>
      <c r="H1122" s="28"/>
      <c r="I1122" s="85"/>
      <c r="J1122" s="15"/>
      <c r="K1122" s="163"/>
      <c r="L1122" s="53"/>
      <c r="M1122" s="53"/>
      <c r="N1122" s="85"/>
    </row>
    <row r="1123" spans="2:14" x14ac:dyDescent="0.25">
      <c r="B1123" s="252"/>
      <c r="C1123" s="8"/>
      <c r="D1123" s="68"/>
      <c r="E1123" s="28"/>
      <c r="F1123" s="28"/>
      <c r="G1123" s="28"/>
      <c r="H1123" s="28"/>
      <c r="I1123" s="85"/>
      <c r="J1123" s="15"/>
      <c r="K1123" s="163"/>
      <c r="L1123" s="53"/>
      <c r="M1123" s="53"/>
      <c r="N1123" s="85"/>
    </row>
    <row r="1124" spans="2:14" x14ac:dyDescent="0.25">
      <c r="B1124" s="252"/>
      <c r="C1124" s="8"/>
      <c r="D1124" s="68"/>
      <c r="E1124" s="28"/>
      <c r="F1124" s="28"/>
      <c r="G1124" s="28"/>
      <c r="H1124" s="28"/>
      <c r="I1124" s="85"/>
      <c r="J1124" s="15"/>
      <c r="K1124" s="163"/>
      <c r="L1124" s="53"/>
      <c r="M1124" s="53"/>
      <c r="N1124" s="85"/>
    </row>
    <row r="1125" spans="2:14" x14ac:dyDescent="0.25">
      <c r="B1125" s="252"/>
      <c r="C1125" s="8"/>
      <c r="D1125" s="68"/>
      <c r="E1125" s="28"/>
      <c r="F1125" s="28"/>
      <c r="G1125" s="28"/>
      <c r="H1125" s="28"/>
      <c r="I1125" s="85"/>
      <c r="J1125" s="15"/>
      <c r="K1125" s="163"/>
      <c r="L1125" s="53"/>
      <c r="M1125" s="53"/>
      <c r="N1125" s="85"/>
    </row>
    <row r="1126" spans="2:14" x14ac:dyDescent="0.25">
      <c r="B1126" s="252"/>
      <c r="C1126" s="8"/>
      <c r="D1126" s="68"/>
      <c r="E1126" s="28"/>
      <c r="F1126" s="28"/>
      <c r="G1126" s="28"/>
      <c r="H1126" s="28"/>
      <c r="I1126" s="85"/>
      <c r="J1126" s="15"/>
      <c r="K1126" s="163"/>
      <c r="L1126" s="53"/>
      <c r="M1126" s="53"/>
      <c r="N1126" s="85"/>
    </row>
    <row r="1127" spans="2:14" x14ac:dyDescent="0.25">
      <c r="B1127" s="252"/>
      <c r="C1127" s="8"/>
      <c r="D1127" s="68"/>
      <c r="E1127" s="28"/>
      <c r="F1127" s="28"/>
      <c r="G1127" s="28"/>
      <c r="H1127" s="28"/>
      <c r="I1127" s="85"/>
      <c r="J1127" s="15"/>
      <c r="K1127" s="163"/>
      <c r="L1127" s="53"/>
      <c r="M1127" s="53"/>
      <c r="N1127" s="85"/>
    </row>
    <row r="1128" spans="2:14" x14ac:dyDescent="0.25">
      <c r="B1128" s="252"/>
      <c r="C1128" s="8"/>
      <c r="D1128" s="68"/>
      <c r="E1128" s="28"/>
      <c r="F1128" s="28"/>
      <c r="G1128" s="28"/>
      <c r="H1128" s="28"/>
      <c r="I1128" s="85"/>
      <c r="J1128" s="15"/>
      <c r="K1128" s="163"/>
      <c r="L1128" s="53"/>
      <c r="M1128" s="53"/>
      <c r="N1128" s="85"/>
    </row>
    <row r="1129" spans="2:14" x14ac:dyDescent="0.25">
      <c r="B1129" s="252"/>
      <c r="C1129" s="8"/>
      <c r="D1129" s="68"/>
      <c r="E1129" s="28"/>
      <c r="F1129" s="28"/>
      <c r="G1129" s="28"/>
      <c r="H1129" s="28"/>
      <c r="I1129" s="85"/>
      <c r="J1129" s="15"/>
      <c r="K1129" s="163"/>
      <c r="L1129" s="53"/>
      <c r="M1129" s="53"/>
      <c r="N1129" s="85"/>
    </row>
    <row r="1130" spans="2:14" x14ac:dyDescent="0.25">
      <c r="B1130" s="252"/>
      <c r="C1130" s="8"/>
      <c r="D1130" s="68"/>
      <c r="E1130" s="28"/>
      <c r="F1130" s="28"/>
      <c r="G1130" s="28"/>
      <c r="H1130" s="28"/>
      <c r="I1130" s="85"/>
      <c r="J1130" s="15"/>
      <c r="K1130" s="163"/>
      <c r="L1130" s="53"/>
      <c r="M1130" s="53"/>
      <c r="N1130" s="85"/>
    </row>
    <row r="1131" spans="2:14" x14ac:dyDescent="0.25">
      <c r="B1131" s="252"/>
      <c r="C1131" s="8"/>
      <c r="D1131" s="68"/>
      <c r="E1131" s="28"/>
      <c r="F1131" s="28"/>
      <c r="G1131" s="28"/>
      <c r="H1131" s="28"/>
      <c r="I1131" s="85"/>
      <c r="J1131" s="15"/>
      <c r="K1131" s="163"/>
      <c r="L1131" s="53"/>
      <c r="M1131" s="53"/>
      <c r="N1131" s="85"/>
    </row>
    <row r="1132" spans="2:14" x14ac:dyDescent="0.25">
      <c r="B1132" s="252"/>
      <c r="C1132" s="8"/>
      <c r="D1132" s="68"/>
      <c r="E1132" s="28"/>
      <c r="F1132" s="28"/>
      <c r="G1132" s="28"/>
      <c r="H1132" s="28"/>
      <c r="I1132" s="85"/>
      <c r="J1132" s="15"/>
      <c r="K1132" s="163"/>
      <c r="L1132" s="53"/>
      <c r="M1132" s="53"/>
      <c r="N1132" s="85"/>
    </row>
    <row r="1133" spans="2:14" x14ac:dyDescent="0.25">
      <c r="B1133" s="252"/>
      <c r="C1133" s="8"/>
      <c r="D1133" s="68"/>
      <c r="E1133" s="28"/>
      <c r="F1133" s="28"/>
      <c r="G1133" s="28"/>
      <c r="H1133" s="28"/>
      <c r="I1133" s="85"/>
      <c r="J1133" s="15"/>
      <c r="K1133" s="163"/>
      <c r="L1133" s="53"/>
      <c r="M1133" s="53"/>
      <c r="N1133" s="85"/>
    </row>
    <row r="1134" spans="2:14" x14ac:dyDescent="0.25">
      <c r="B1134" s="252"/>
      <c r="C1134" s="8"/>
      <c r="D1134" s="68"/>
      <c r="E1134" s="28"/>
      <c r="F1134" s="28"/>
      <c r="G1134" s="28"/>
      <c r="H1134" s="28"/>
      <c r="I1134" s="85"/>
      <c r="J1134" s="15"/>
      <c r="K1134" s="163"/>
      <c r="L1134" s="53"/>
      <c r="M1134" s="53"/>
      <c r="N1134" s="85"/>
    </row>
    <row r="1135" spans="2:14" x14ac:dyDescent="0.25">
      <c r="B1135" s="252"/>
      <c r="C1135" s="8"/>
      <c r="D1135" s="68"/>
      <c r="E1135" s="28"/>
      <c r="F1135" s="28"/>
      <c r="G1135" s="28"/>
      <c r="H1135" s="28"/>
      <c r="I1135" s="85"/>
      <c r="J1135" s="15"/>
      <c r="K1135" s="163"/>
      <c r="L1135" s="53"/>
      <c r="M1135" s="53"/>
      <c r="N1135" s="85"/>
    </row>
    <row r="1136" spans="2:14" x14ac:dyDescent="0.25">
      <c r="B1136" s="252"/>
      <c r="C1136" s="8"/>
      <c r="D1136" s="68"/>
      <c r="E1136" s="28"/>
      <c r="F1136" s="28"/>
      <c r="G1136" s="28"/>
      <c r="H1136" s="28"/>
      <c r="I1136" s="85"/>
      <c r="J1136" s="15"/>
      <c r="K1136" s="163"/>
      <c r="L1136" s="53"/>
      <c r="M1136" s="53"/>
      <c r="N1136" s="85"/>
    </row>
    <row r="1137" spans="2:14" x14ac:dyDescent="0.25">
      <c r="B1137" s="252"/>
      <c r="C1137" s="8"/>
      <c r="D1137" s="68"/>
      <c r="E1137" s="28"/>
      <c r="F1137" s="28"/>
      <c r="G1137" s="28"/>
      <c r="H1137" s="28"/>
      <c r="I1137" s="85"/>
      <c r="J1137" s="15"/>
      <c r="K1137" s="163"/>
      <c r="L1137" s="53"/>
      <c r="M1137" s="53"/>
      <c r="N1137" s="85"/>
    </row>
    <row r="1138" spans="2:14" x14ac:dyDescent="0.25">
      <c r="B1138" s="252"/>
      <c r="C1138" s="8"/>
      <c r="D1138" s="68"/>
      <c r="E1138" s="28"/>
      <c r="F1138" s="28"/>
      <c r="G1138" s="28"/>
      <c r="H1138" s="28"/>
      <c r="I1138" s="85"/>
      <c r="J1138" s="15"/>
      <c r="K1138" s="163"/>
      <c r="L1138" s="53"/>
      <c r="M1138" s="53"/>
      <c r="N1138" s="85"/>
    </row>
    <row r="1139" spans="2:14" x14ac:dyDescent="0.25">
      <c r="B1139" s="252"/>
      <c r="C1139" s="8"/>
      <c r="D1139" s="68"/>
      <c r="E1139" s="28"/>
      <c r="F1139" s="28"/>
      <c r="G1139" s="28"/>
      <c r="H1139" s="28"/>
      <c r="I1139" s="85"/>
      <c r="J1139" s="15"/>
      <c r="K1139" s="163"/>
      <c r="L1139" s="53"/>
      <c r="M1139" s="53"/>
      <c r="N1139" s="85"/>
    </row>
    <row r="1140" spans="2:14" x14ac:dyDescent="0.25">
      <c r="B1140" s="252"/>
      <c r="C1140" s="8"/>
      <c r="D1140" s="68"/>
      <c r="E1140" s="28"/>
      <c r="F1140" s="28"/>
      <c r="G1140" s="28"/>
      <c r="H1140" s="28"/>
      <c r="I1140" s="85"/>
      <c r="J1140" s="15"/>
      <c r="K1140" s="163"/>
      <c r="L1140" s="53"/>
      <c r="M1140" s="53"/>
      <c r="N1140" s="85"/>
    </row>
    <row r="1141" spans="2:14" x14ac:dyDescent="0.25">
      <c r="B1141" s="252"/>
      <c r="C1141" s="8"/>
      <c r="D1141" s="68"/>
      <c r="E1141" s="28"/>
      <c r="F1141" s="28"/>
      <c r="G1141" s="28"/>
      <c r="H1141" s="28"/>
      <c r="I1141" s="85"/>
      <c r="J1141" s="15"/>
      <c r="K1141" s="163"/>
      <c r="L1141" s="53"/>
      <c r="M1141" s="53"/>
      <c r="N1141" s="85"/>
    </row>
    <row r="1142" spans="2:14" x14ac:dyDescent="0.25">
      <c r="B1142" s="252"/>
      <c r="C1142" s="8"/>
      <c r="D1142" s="68"/>
      <c r="E1142" s="28"/>
      <c r="F1142" s="28"/>
      <c r="G1142" s="28"/>
      <c r="H1142" s="28"/>
      <c r="I1142" s="85"/>
      <c r="J1142" s="15"/>
      <c r="K1142" s="163"/>
      <c r="L1142" s="53"/>
      <c r="M1142" s="53"/>
      <c r="N1142" s="85"/>
    </row>
    <row r="1143" spans="2:14" x14ac:dyDescent="0.25">
      <c r="B1143" s="252"/>
      <c r="C1143" s="8"/>
      <c r="D1143" s="68"/>
      <c r="E1143" s="28"/>
      <c r="F1143" s="28"/>
      <c r="G1143" s="28"/>
      <c r="H1143" s="28"/>
      <c r="I1143" s="85"/>
      <c r="J1143" s="15"/>
      <c r="K1143" s="163"/>
      <c r="L1143" s="53"/>
      <c r="M1143" s="53"/>
      <c r="N1143" s="85"/>
    </row>
    <row r="1144" spans="2:14" x14ac:dyDescent="0.25">
      <c r="B1144" s="252"/>
      <c r="C1144" s="8"/>
      <c r="D1144" s="68"/>
      <c r="E1144" s="28"/>
      <c r="F1144" s="28"/>
      <c r="G1144" s="28"/>
      <c r="H1144" s="28"/>
      <c r="I1144" s="85"/>
      <c r="J1144" s="15"/>
      <c r="K1144" s="163"/>
      <c r="L1144" s="53"/>
      <c r="M1144" s="53"/>
      <c r="N1144" s="85"/>
    </row>
    <row r="1145" spans="2:14" x14ac:dyDescent="0.25">
      <c r="B1145" s="252"/>
      <c r="C1145" s="8"/>
      <c r="D1145" s="68"/>
      <c r="E1145" s="28"/>
      <c r="F1145" s="28"/>
      <c r="G1145" s="28"/>
      <c r="H1145" s="28"/>
      <c r="I1145" s="85"/>
      <c r="J1145" s="15"/>
      <c r="K1145" s="163"/>
      <c r="L1145" s="53"/>
      <c r="M1145" s="53"/>
      <c r="N1145" s="85"/>
    </row>
    <row r="1146" spans="2:14" x14ac:dyDescent="0.25">
      <c r="B1146" s="252"/>
      <c r="C1146" s="8"/>
      <c r="D1146" s="68"/>
      <c r="E1146" s="28"/>
      <c r="F1146" s="28"/>
      <c r="G1146" s="28"/>
      <c r="H1146" s="28"/>
      <c r="I1146" s="85"/>
      <c r="J1146" s="15"/>
      <c r="K1146" s="163"/>
      <c r="L1146" s="53"/>
      <c r="M1146" s="53"/>
      <c r="N1146" s="85"/>
    </row>
    <row r="1147" spans="2:14" x14ac:dyDescent="0.25">
      <c r="B1147" s="252"/>
      <c r="C1147" s="8"/>
      <c r="D1147" s="68"/>
      <c r="E1147" s="28"/>
      <c r="F1147" s="28"/>
      <c r="G1147" s="28"/>
      <c r="H1147" s="28"/>
      <c r="I1147" s="85"/>
      <c r="J1147" s="15"/>
      <c r="K1147" s="163"/>
      <c r="L1147" s="53"/>
      <c r="M1147" s="53"/>
      <c r="N1147" s="85"/>
    </row>
    <row r="1148" spans="2:14" x14ac:dyDescent="0.25">
      <c r="B1148" s="252"/>
      <c r="C1148" s="8"/>
      <c r="D1148" s="68"/>
      <c r="E1148" s="28"/>
      <c r="F1148" s="28"/>
      <c r="G1148" s="28"/>
      <c r="H1148" s="28"/>
      <c r="I1148" s="85"/>
      <c r="J1148" s="15"/>
      <c r="K1148" s="163"/>
      <c r="L1148" s="53"/>
      <c r="M1148" s="53"/>
      <c r="N1148" s="85"/>
    </row>
    <row r="1149" spans="2:14" x14ac:dyDescent="0.25">
      <c r="B1149" s="252"/>
      <c r="C1149" s="8"/>
      <c r="D1149" s="68"/>
      <c r="E1149" s="28"/>
      <c r="F1149" s="28"/>
      <c r="G1149" s="28"/>
      <c r="H1149" s="28"/>
      <c r="I1149" s="85"/>
      <c r="J1149" s="15"/>
      <c r="K1149" s="163"/>
      <c r="L1149" s="53"/>
      <c r="M1149" s="53"/>
      <c r="N1149" s="85"/>
    </row>
    <row r="1150" spans="2:14" x14ac:dyDescent="0.25">
      <c r="B1150" s="252"/>
      <c r="C1150" s="8"/>
      <c r="D1150" s="68"/>
      <c r="E1150" s="28"/>
      <c r="F1150" s="28"/>
      <c r="G1150" s="28"/>
      <c r="H1150" s="28"/>
      <c r="I1150" s="85"/>
      <c r="J1150" s="15"/>
      <c r="K1150" s="163"/>
      <c r="L1150" s="53"/>
      <c r="M1150" s="53"/>
      <c r="N1150" s="85"/>
    </row>
    <row r="1151" spans="2:14" x14ac:dyDescent="0.25">
      <c r="B1151" s="252"/>
      <c r="C1151" s="8"/>
      <c r="D1151" s="68"/>
      <c r="E1151" s="28"/>
      <c r="F1151" s="28"/>
      <c r="G1151" s="28"/>
      <c r="H1151" s="28"/>
      <c r="I1151" s="85"/>
      <c r="J1151" s="15"/>
      <c r="K1151" s="163"/>
      <c r="L1151" s="53"/>
      <c r="M1151" s="53"/>
      <c r="N1151" s="85"/>
    </row>
    <row r="1152" spans="2:14" x14ac:dyDescent="0.25">
      <c r="B1152" s="252"/>
      <c r="C1152" s="8"/>
      <c r="D1152" s="68"/>
      <c r="E1152" s="28"/>
      <c r="F1152" s="28"/>
      <c r="G1152" s="28"/>
      <c r="H1152" s="28"/>
      <c r="I1152" s="85"/>
      <c r="J1152" s="15"/>
      <c r="K1152" s="163"/>
      <c r="L1152" s="53"/>
      <c r="M1152" s="53"/>
      <c r="N1152" s="85"/>
    </row>
    <row r="1153" spans="2:14" x14ac:dyDescent="0.25">
      <c r="B1153" s="252"/>
      <c r="C1153" s="8"/>
      <c r="D1153" s="68"/>
      <c r="E1153" s="28"/>
      <c r="F1153" s="28"/>
      <c r="G1153" s="28"/>
      <c r="H1153" s="28"/>
      <c r="I1153" s="85"/>
      <c r="J1153" s="15"/>
      <c r="K1153" s="163"/>
      <c r="L1153" s="53"/>
      <c r="M1153" s="53"/>
      <c r="N1153" s="85"/>
    </row>
    <row r="1154" spans="2:14" x14ac:dyDescent="0.25">
      <c r="B1154" s="252"/>
      <c r="C1154" s="8"/>
      <c r="D1154" s="68"/>
      <c r="E1154" s="28"/>
      <c r="F1154" s="28"/>
      <c r="G1154" s="28"/>
      <c r="H1154" s="28"/>
      <c r="I1154" s="85"/>
      <c r="J1154" s="15"/>
      <c r="K1154" s="163"/>
      <c r="L1154" s="53"/>
      <c r="M1154" s="53"/>
      <c r="N1154" s="85"/>
    </row>
    <row r="1155" spans="2:14" x14ac:dyDescent="0.25">
      <c r="B1155" s="252"/>
      <c r="C1155" s="8"/>
      <c r="D1155" s="68"/>
      <c r="E1155" s="28"/>
      <c r="F1155" s="28"/>
      <c r="G1155" s="28"/>
      <c r="H1155" s="28"/>
      <c r="I1155" s="85"/>
      <c r="J1155" s="15"/>
      <c r="K1155" s="163"/>
      <c r="L1155" s="53"/>
      <c r="M1155" s="53"/>
      <c r="N1155" s="85"/>
    </row>
    <row r="1156" spans="2:14" x14ac:dyDescent="0.25">
      <c r="B1156" s="252"/>
      <c r="C1156" s="8"/>
      <c r="D1156" s="68"/>
      <c r="E1156" s="28"/>
      <c r="F1156" s="28"/>
      <c r="G1156" s="28"/>
      <c r="H1156" s="28"/>
      <c r="I1156" s="85"/>
      <c r="J1156" s="15"/>
      <c r="K1156" s="163"/>
      <c r="L1156" s="53"/>
      <c r="M1156" s="53"/>
      <c r="N1156" s="85"/>
    </row>
    <row r="1157" spans="2:14" x14ac:dyDescent="0.25">
      <c r="B1157" s="252"/>
      <c r="C1157" s="8"/>
      <c r="D1157" s="68"/>
      <c r="E1157" s="28"/>
      <c r="F1157" s="28"/>
      <c r="G1157" s="28"/>
      <c r="H1157" s="28"/>
      <c r="I1157" s="85"/>
      <c r="J1157" s="15"/>
      <c r="K1157" s="163"/>
      <c r="L1157" s="53"/>
      <c r="M1157" s="53"/>
      <c r="N1157" s="85"/>
    </row>
    <row r="1158" spans="2:14" x14ac:dyDescent="0.25">
      <c r="B1158" s="252"/>
      <c r="C1158" s="8"/>
      <c r="D1158" s="68"/>
      <c r="E1158" s="28"/>
      <c r="F1158" s="28"/>
      <c r="G1158" s="28"/>
      <c r="H1158" s="28"/>
      <c r="I1158" s="85"/>
      <c r="J1158" s="15"/>
      <c r="K1158" s="163"/>
      <c r="L1158" s="53"/>
      <c r="M1158" s="53"/>
      <c r="N1158" s="85"/>
    </row>
    <row r="1159" spans="2:14" x14ac:dyDescent="0.25">
      <c r="B1159" s="252"/>
      <c r="C1159" s="8"/>
      <c r="D1159" s="68"/>
      <c r="E1159" s="28"/>
      <c r="F1159" s="28"/>
      <c r="G1159" s="28"/>
      <c r="H1159" s="28"/>
      <c r="I1159" s="85"/>
      <c r="J1159" s="15"/>
      <c r="K1159" s="163"/>
      <c r="L1159" s="53"/>
      <c r="M1159" s="53"/>
      <c r="N1159" s="85"/>
    </row>
    <row r="1160" spans="2:14" x14ac:dyDescent="0.25">
      <c r="B1160" s="252"/>
      <c r="C1160" s="8"/>
      <c r="D1160" s="68"/>
      <c r="E1160" s="28"/>
      <c r="F1160" s="28"/>
      <c r="G1160" s="28"/>
      <c r="H1160" s="28"/>
      <c r="I1160" s="85"/>
      <c r="J1160" s="15"/>
      <c r="K1160" s="163"/>
      <c r="L1160" s="53"/>
      <c r="M1160" s="53"/>
      <c r="N1160" s="85"/>
    </row>
    <row r="1161" spans="2:14" x14ac:dyDescent="0.25">
      <c r="B1161" s="252"/>
      <c r="C1161" s="8"/>
      <c r="D1161" s="68"/>
      <c r="E1161" s="28"/>
      <c r="F1161" s="28"/>
      <c r="G1161" s="28"/>
      <c r="H1161" s="28"/>
      <c r="I1161" s="85"/>
      <c r="J1161" s="15"/>
      <c r="K1161" s="163"/>
      <c r="L1161" s="53"/>
      <c r="M1161" s="53"/>
      <c r="N1161" s="85"/>
    </row>
    <row r="1162" spans="2:14" x14ac:dyDescent="0.25">
      <c r="B1162" s="252"/>
      <c r="C1162" s="8"/>
      <c r="D1162" s="68"/>
      <c r="E1162" s="28"/>
      <c r="F1162" s="28"/>
      <c r="G1162" s="28"/>
      <c r="H1162" s="28"/>
      <c r="I1162" s="85"/>
      <c r="J1162" s="15"/>
      <c r="K1162" s="163"/>
      <c r="L1162" s="53"/>
      <c r="M1162" s="53"/>
      <c r="N1162" s="85"/>
    </row>
    <row r="1163" spans="2:14" x14ac:dyDescent="0.25">
      <c r="B1163" s="252"/>
      <c r="C1163" s="8"/>
      <c r="D1163" s="68"/>
      <c r="E1163" s="28"/>
      <c r="F1163" s="28"/>
      <c r="G1163" s="28"/>
      <c r="H1163" s="28"/>
      <c r="I1163" s="85"/>
      <c r="J1163" s="15"/>
      <c r="K1163" s="163"/>
      <c r="L1163" s="53"/>
      <c r="M1163" s="53"/>
      <c r="N1163" s="85"/>
    </row>
    <row r="1164" spans="2:14" x14ac:dyDescent="0.25">
      <c r="B1164" s="252"/>
      <c r="C1164" s="8"/>
      <c r="D1164" s="68"/>
      <c r="E1164" s="28"/>
      <c r="F1164" s="28"/>
      <c r="G1164" s="28"/>
      <c r="H1164" s="28"/>
      <c r="I1164" s="85"/>
      <c r="J1164" s="15"/>
      <c r="K1164" s="163"/>
      <c r="L1164" s="53"/>
      <c r="M1164" s="53"/>
      <c r="N1164" s="85"/>
    </row>
    <row r="1165" spans="2:14" x14ac:dyDescent="0.25">
      <c r="B1165" s="252"/>
      <c r="C1165" s="8"/>
      <c r="D1165" s="68"/>
      <c r="E1165" s="28"/>
      <c r="F1165" s="28"/>
      <c r="G1165" s="28"/>
      <c r="H1165" s="28"/>
      <c r="I1165" s="85"/>
      <c r="J1165" s="15"/>
      <c r="K1165" s="163"/>
      <c r="L1165" s="53"/>
      <c r="M1165" s="53"/>
      <c r="N1165" s="85"/>
    </row>
    <row r="1166" spans="2:14" x14ac:dyDescent="0.25">
      <c r="B1166" s="252"/>
      <c r="C1166" s="8"/>
      <c r="D1166" s="68"/>
      <c r="E1166" s="28"/>
      <c r="F1166" s="28"/>
      <c r="G1166" s="28"/>
      <c r="H1166" s="28"/>
      <c r="I1166" s="85"/>
      <c r="J1166" s="15"/>
      <c r="K1166" s="163"/>
      <c r="L1166" s="53"/>
      <c r="M1166" s="53"/>
      <c r="N1166" s="85"/>
    </row>
    <row r="1167" spans="2:14" x14ac:dyDescent="0.25">
      <c r="B1167" s="252"/>
      <c r="C1167" s="8"/>
      <c r="D1167" s="68"/>
      <c r="E1167" s="28"/>
      <c r="F1167" s="28"/>
      <c r="G1167" s="28"/>
      <c r="H1167" s="28"/>
      <c r="I1167" s="85"/>
      <c r="J1167" s="15"/>
      <c r="K1167" s="163"/>
      <c r="L1167" s="53"/>
      <c r="M1167" s="53"/>
      <c r="N1167" s="85"/>
    </row>
    <row r="1168" spans="2:14" x14ac:dyDescent="0.25">
      <c r="B1168" s="252"/>
      <c r="C1168" s="8"/>
      <c r="D1168" s="68"/>
      <c r="E1168" s="28"/>
      <c r="F1168" s="28"/>
      <c r="G1168" s="28"/>
      <c r="H1168" s="28"/>
      <c r="I1168" s="85"/>
      <c r="J1168" s="15"/>
      <c r="K1168" s="163"/>
      <c r="L1168" s="53"/>
      <c r="M1168" s="53"/>
      <c r="N1168" s="85"/>
    </row>
    <row r="1169" spans="2:14" x14ac:dyDescent="0.25">
      <c r="B1169" s="252"/>
      <c r="C1169" s="8"/>
      <c r="D1169" s="68"/>
      <c r="E1169" s="28"/>
      <c r="F1169" s="28"/>
      <c r="G1169" s="28"/>
      <c r="H1169" s="28"/>
      <c r="I1169" s="85"/>
      <c r="J1169" s="15"/>
      <c r="K1169" s="163"/>
      <c r="L1169" s="53"/>
      <c r="M1169" s="53"/>
      <c r="N1169" s="85"/>
    </row>
    <row r="1170" spans="2:14" x14ac:dyDescent="0.25">
      <c r="B1170" s="252"/>
      <c r="C1170" s="8"/>
      <c r="D1170" s="68"/>
      <c r="E1170" s="28"/>
      <c r="F1170" s="28"/>
      <c r="G1170" s="28"/>
      <c r="H1170" s="28"/>
      <c r="I1170" s="85"/>
      <c r="J1170" s="15"/>
      <c r="K1170" s="163"/>
      <c r="L1170" s="53"/>
      <c r="M1170" s="53"/>
      <c r="N1170" s="85"/>
    </row>
    <row r="1171" spans="2:14" x14ac:dyDescent="0.25">
      <c r="B1171" s="252"/>
      <c r="C1171" s="8"/>
      <c r="D1171" s="68"/>
      <c r="E1171" s="28"/>
      <c r="F1171" s="28"/>
      <c r="G1171" s="28"/>
      <c r="H1171" s="28"/>
      <c r="I1171" s="85"/>
      <c r="J1171" s="15"/>
      <c r="K1171" s="163"/>
      <c r="L1171" s="53"/>
      <c r="M1171" s="53"/>
      <c r="N1171" s="85"/>
    </row>
    <row r="1172" spans="2:14" x14ac:dyDescent="0.25">
      <c r="B1172" s="252"/>
      <c r="C1172" s="8"/>
      <c r="D1172" s="68"/>
      <c r="E1172" s="28"/>
      <c r="F1172" s="28"/>
      <c r="G1172" s="28"/>
      <c r="H1172" s="28"/>
      <c r="I1172" s="85"/>
      <c r="J1172" s="15"/>
      <c r="K1172" s="163"/>
      <c r="L1172" s="53"/>
      <c r="M1172" s="53"/>
      <c r="N1172" s="85"/>
    </row>
    <row r="1173" spans="2:14" x14ac:dyDescent="0.25">
      <c r="B1173" s="252"/>
      <c r="C1173" s="8"/>
      <c r="D1173" s="68"/>
      <c r="E1173" s="28"/>
      <c r="F1173" s="28"/>
      <c r="G1173" s="28"/>
      <c r="H1173" s="28"/>
      <c r="I1173" s="85"/>
      <c r="J1173" s="15"/>
      <c r="K1173" s="163"/>
      <c r="L1173" s="53"/>
      <c r="M1173" s="53"/>
      <c r="N1173" s="85"/>
    </row>
    <row r="1174" spans="2:14" x14ac:dyDescent="0.25">
      <c r="B1174" s="252"/>
      <c r="C1174" s="8"/>
      <c r="D1174" s="68"/>
      <c r="E1174" s="28"/>
      <c r="F1174" s="28"/>
      <c r="G1174" s="28"/>
      <c r="H1174" s="28"/>
      <c r="I1174" s="85"/>
      <c r="J1174" s="15"/>
      <c r="K1174" s="163"/>
      <c r="L1174" s="53"/>
      <c r="M1174" s="53"/>
      <c r="N1174" s="85"/>
    </row>
    <row r="1175" spans="2:14" x14ac:dyDescent="0.25">
      <c r="B1175" s="252"/>
      <c r="C1175" s="8"/>
      <c r="D1175" s="68"/>
      <c r="E1175" s="28"/>
      <c r="F1175" s="28"/>
      <c r="G1175" s="28"/>
      <c r="H1175" s="28"/>
      <c r="I1175" s="85"/>
      <c r="J1175" s="15"/>
      <c r="K1175" s="163"/>
      <c r="L1175" s="53"/>
      <c r="M1175" s="53"/>
      <c r="N1175" s="85"/>
    </row>
    <row r="1176" spans="2:14" x14ac:dyDescent="0.25">
      <c r="B1176" s="252"/>
      <c r="C1176" s="8"/>
      <c r="D1176" s="68"/>
      <c r="E1176" s="28"/>
      <c r="F1176" s="28"/>
      <c r="G1176" s="28"/>
      <c r="H1176" s="28"/>
      <c r="I1176" s="85"/>
      <c r="J1176" s="15"/>
      <c r="K1176" s="163"/>
      <c r="L1176" s="53"/>
      <c r="M1176" s="53"/>
      <c r="N1176" s="85"/>
    </row>
    <row r="1177" spans="2:14" x14ac:dyDescent="0.25">
      <c r="B1177" s="252"/>
      <c r="C1177" s="8"/>
      <c r="D1177" s="68"/>
      <c r="E1177" s="28"/>
      <c r="F1177" s="28"/>
      <c r="G1177" s="28"/>
      <c r="H1177" s="28"/>
      <c r="I1177" s="85"/>
      <c r="J1177" s="15"/>
      <c r="K1177" s="163"/>
      <c r="L1177" s="53"/>
      <c r="M1177" s="53"/>
      <c r="N1177" s="85"/>
    </row>
    <row r="1178" spans="2:14" x14ac:dyDescent="0.25">
      <c r="B1178" s="252"/>
      <c r="C1178" s="8"/>
      <c r="D1178" s="68"/>
      <c r="E1178" s="28"/>
      <c r="F1178" s="28"/>
      <c r="G1178" s="28"/>
      <c r="H1178" s="28"/>
      <c r="I1178" s="85"/>
      <c r="J1178" s="15"/>
      <c r="K1178" s="163"/>
      <c r="L1178" s="53"/>
      <c r="M1178" s="53"/>
      <c r="N1178" s="85"/>
    </row>
    <row r="1179" spans="2:14" x14ac:dyDescent="0.25">
      <c r="B1179" s="252"/>
      <c r="C1179" s="8"/>
      <c r="D1179" s="68"/>
      <c r="E1179" s="28"/>
      <c r="F1179" s="28"/>
      <c r="G1179" s="28"/>
      <c r="H1179" s="28"/>
      <c r="I1179" s="85"/>
      <c r="J1179" s="15"/>
      <c r="K1179" s="163"/>
      <c r="L1179" s="53"/>
      <c r="M1179" s="53"/>
      <c r="N1179" s="85"/>
    </row>
    <row r="1180" spans="2:14" x14ac:dyDescent="0.25">
      <c r="B1180" s="252"/>
      <c r="C1180" s="8"/>
      <c r="D1180" s="68"/>
      <c r="E1180" s="28"/>
      <c r="F1180" s="28"/>
      <c r="G1180" s="28"/>
      <c r="H1180" s="28"/>
      <c r="I1180" s="85"/>
      <c r="J1180" s="15"/>
      <c r="K1180" s="163"/>
      <c r="L1180" s="53"/>
      <c r="M1180" s="53"/>
      <c r="N1180" s="85"/>
    </row>
    <row r="1181" spans="2:14" x14ac:dyDescent="0.25">
      <c r="B1181" s="252"/>
      <c r="C1181" s="8"/>
      <c r="D1181" s="68"/>
      <c r="E1181" s="28"/>
      <c r="F1181" s="28"/>
      <c r="G1181" s="28"/>
      <c r="H1181" s="28"/>
      <c r="I1181" s="85"/>
      <c r="J1181" s="15"/>
      <c r="K1181" s="163"/>
      <c r="L1181" s="53"/>
      <c r="M1181" s="53"/>
      <c r="N1181" s="85"/>
    </row>
    <row r="1182" spans="2:14" x14ac:dyDescent="0.25">
      <c r="B1182" s="252"/>
      <c r="C1182" s="8"/>
      <c r="D1182" s="68"/>
      <c r="E1182" s="28"/>
      <c r="F1182" s="28"/>
      <c r="G1182" s="28"/>
      <c r="H1182" s="28"/>
      <c r="I1182" s="85"/>
      <c r="J1182" s="15"/>
      <c r="K1182" s="163"/>
      <c r="L1182" s="53"/>
      <c r="M1182" s="53"/>
      <c r="N1182" s="85"/>
    </row>
    <row r="1183" spans="2:14" x14ac:dyDescent="0.25">
      <c r="B1183" s="252"/>
      <c r="C1183" s="8"/>
      <c r="D1183" s="68"/>
      <c r="E1183" s="28"/>
      <c r="F1183" s="28"/>
      <c r="G1183" s="28"/>
      <c r="H1183" s="28"/>
      <c r="I1183" s="85"/>
      <c r="J1183" s="15"/>
      <c r="K1183" s="163"/>
      <c r="L1183" s="53"/>
      <c r="M1183" s="53"/>
      <c r="N1183" s="85"/>
    </row>
    <row r="1184" spans="2:14" x14ac:dyDescent="0.25">
      <c r="B1184" s="252"/>
      <c r="C1184" s="8"/>
      <c r="D1184" s="68"/>
      <c r="E1184" s="28"/>
      <c r="F1184" s="28"/>
      <c r="G1184" s="28"/>
      <c r="H1184" s="28"/>
      <c r="I1184" s="85"/>
      <c r="J1184" s="15"/>
      <c r="K1184" s="163"/>
      <c r="L1184" s="53"/>
      <c r="M1184" s="53"/>
      <c r="N1184" s="85"/>
    </row>
    <row r="1185" spans="2:14" x14ac:dyDescent="0.25">
      <c r="B1185" s="252"/>
      <c r="C1185" s="8"/>
      <c r="D1185" s="68"/>
      <c r="E1185" s="28"/>
      <c r="F1185" s="28"/>
      <c r="G1185" s="28"/>
      <c r="H1185" s="28"/>
      <c r="I1185" s="85"/>
      <c r="J1185" s="15"/>
      <c r="K1185" s="163"/>
      <c r="L1185" s="53"/>
      <c r="M1185" s="53"/>
      <c r="N1185" s="85"/>
    </row>
    <row r="1186" spans="2:14" x14ac:dyDescent="0.25">
      <c r="B1186" s="252"/>
      <c r="C1186" s="8"/>
      <c r="D1186" s="68"/>
      <c r="E1186" s="28"/>
      <c r="F1186" s="28"/>
      <c r="G1186" s="28"/>
      <c r="H1186" s="28"/>
      <c r="I1186" s="85"/>
      <c r="J1186" s="15"/>
      <c r="K1186" s="163"/>
      <c r="L1186" s="53"/>
      <c r="M1186" s="53"/>
      <c r="N1186" s="85"/>
    </row>
    <row r="1187" spans="2:14" x14ac:dyDescent="0.25">
      <c r="B1187" s="252"/>
      <c r="C1187" s="8"/>
      <c r="D1187" s="68"/>
      <c r="E1187" s="28"/>
      <c r="F1187" s="28"/>
      <c r="G1187" s="28"/>
      <c r="H1187" s="28"/>
      <c r="I1187" s="85"/>
      <c r="J1187" s="15"/>
      <c r="K1187" s="163"/>
      <c r="L1187" s="53"/>
      <c r="M1187" s="53"/>
      <c r="N1187" s="85"/>
    </row>
    <row r="1188" spans="2:14" x14ac:dyDescent="0.25">
      <c r="B1188" s="252"/>
      <c r="C1188" s="8"/>
      <c r="D1188" s="68"/>
      <c r="E1188" s="28"/>
      <c r="F1188" s="28"/>
      <c r="G1188" s="28"/>
      <c r="H1188" s="28"/>
      <c r="I1188" s="85"/>
      <c r="J1188" s="15"/>
      <c r="K1188" s="163"/>
      <c r="L1188" s="53"/>
      <c r="M1188" s="53"/>
      <c r="N1188" s="85"/>
    </row>
    <row r="1189" spans="2:14" x14ac:dyDescent="0.25">
      <c r="B1189" s="252"/>
      <c r="C1189" s="8"/>
      <c r="D1189" s="68"/>
      <c r="E1189" s="28"/>
      <c r="F1189" s="28"/>
      <c r="G1189" s="28"/>
      <c r="H1189" s="28"/>
      <c r="I1189" s="85"/>
      <c r="J1189" s="15"/>
      <c r="K1189" s="163"/>
      <c r="L1189" s="53"/>
      <c r="M1189" s="53"/>
      <c r="N1189" s="85"/>
    </row>
    <row r="1190" spans="2:14" x14ac:dyDescent="0.25">
      <c r="B1190" s="252"/>
      <c r="C1190" s="8"/>
      <c r="D1190" s="68"/>
      <c r="E1190" s="28"/>
      <c r="F1190" s="28"/>
      <c r="G1190" s="28"/>
      <c r="H1190" s="28"/>
      <c r="I1190" s="85"/>
      <c r="J1190" s="15"/>
      <c r="K1190" s="163"/>
      <c r="L1190" s="53"/>
      <c r="M1190" s="53"/>
      <c r="N1190" s="85"/>
    </row>
    <row r="1191" spans="2:14" x14ac:dyDescent="0.25">
      <c r="B1191" s="252"/>
      <c r="C1191" s="8"/>
      <c r="D1191" s="68"/>
      <c r="E1191" s="28"/>
      <c r="F1191" s="28"/>
      <c r="G1191" s="28"/>
      <c r="H1191" s="28"/>
      <c r="I1191" s="85"/>
      <c r="J1191" s="15"/>
      <c r="K1191" s="163"/>
      <c r="L1191" s="53"/>
      <c r="M1191" s="53"/>
      <c r="N1191" s="85"/>
    </row>
    <row r="1192" spans="2:14" x14ac:dyDescent="0.25">
      <c r="B1192" s="252"/>
      <c r="C1192" s="8"/>
      <c r="D1192" s="68"/>
      <c r="E1192" s="28"/>
      <c r="F1192" s="28"/>
      <c r="G1192" s="28"/>
      <c r="H1192" s="28"/>
      <c r="I1192" s="85"/>
      <c r="J1192" s="15"/>
      <c r="K1192" s="163"/>
      <c r="L1192" s="53"/>
      <c r="M1192" s="53"/>
      <c r="N1192" s="85"/>
    </row>
    <row r="1193" spans="2:14" x14ac:dyDescent="0.25">
      <c r="B1193" s="252"/>
      <c r="C1193" s="8"/>
      <c r="D1193" s="68"/>
      <c r="E1193" s="28"/>
      <c r="F1193" s="28"/>
      <c r="G1193" s="28"/>
      <c r="H1193" s="28"/>
      <c r="I1193" s="85"/>
      <c r="J1193" s="15"/>
      <c r="K1193" s="163"/>
      <c r="L1193" s="53"/>
      <c r="M1193" s="53"/>
      <c r="N1193" s="85"/>
    </row>
    <row r="1194" spans="2:14" x14ac:dyDescent="0.25">
      <c r="B1194" s="252"/>
      <c r="C1194" s="8"/>
      <c r="D1194" s="68"/>
      <c r="E1194" s="28"/>
      <c r="F1194" s="28"/>
      <c r="G1194" s="28"/>
      <c r="H1194" s="28"/>
      <c r="I1194" s="85"/>
      <c r="J1194" s="15"/>
      <c r="K1194" s="163"/>
      <c r="L1194" s="53"/>
      <c r="M1194" s="53"/>
      <c r="N1194" s="85"/>
    </row>
    <row r="1195" spans="2:14" x14ac:dyDescent="0.25">
      <c r="B1195" s="252"/>
      <c r="C1195" s="8"/>
      <c r="D1195" s="68"/>
      <c r="E1195" s="28"/>
      <c r="F1195" s="28"/>
      <c r="G1195" s="28"/>
      <c r="H1195" s="28"/>
      <c r="I1195" s="85"/>
      <c r="J1195" s="15"/>
      <c r="K1195" s="163"/>
      <c r="L1195" s="53"/>
      <c r="M1195" s="53"/>
      <c r="N1195" s="85"/>
    </row>
    <row r="1196" spans="2:14" x14ac:dyDescent="0.25">
      <c r="B1196" s="252"/>
      <c r="C1196" s="8"/>
      <c r="D1196" s="68"/>
      <c r="E1196" s="28"/>
      <c r="F1196" s="28"/>
      <c r="G1196" s="28"/>
      <c r="H1196" s="28"/>
      <c r="I1196" s="85"/>
      <c r="J1196" s="15"/>
      <c r="K1196" s="163"/>
      <c r="L1196" s="53"/>
      <c r="M1196" s="53"/>
      <c r="N1196" s="85"/>
    </row>
    <row r="1197" spans="2:14" x14ac:dyDescent="0.25">
      <c r="B1197" s="252"/>
      <c r="C1197" s="8"/>
      <c r="D1197" s="68"/>
      <c r="E1197" s="28"/>
      <c r="F1197" s="28"/>
      <c r="G1197" s="28"/>
      <c r="H1197" s="28"/>
      <c r="I1197" s="85"/>
      <c r="J1197" s="15"/>
      <c r="K1197" s="163"/>
      <c r="L1197" s="53"/>
      <c r="M1197" s="53"/>
      <c r="N1197" s="85"/>
    </row>
    <row r="1198" spans="2:14" x14ac:dyDescent="0.25">
      <c r="B1198" s="252"/>
      <c r="C1198" s="8"/>
      <c r="D1198" s="68"/>
      <c r="E1198" s="28"/>
      <c r="F1198" s="28"/>
      <c r="G1198" s="28"/>
      <c r="H1198" s="28"/>
      <c r="I1198" s="85"/>
      <c r="J1198" s="15"/>
      <c r="K1198" s="163"/>
      <c r="L1198" s="53"/>
      <c r="M1198" s="53"/>
      <c r="N1198" s="85"/>
    </row>
    <row r="1199" spans="2:14" x14ac:dyDescent="0.25">
      <c r="B1199" s="252"/>
      <c r="C1199" s="8"/>
      <c r="D1199" s="68"/>
      <c r="E1199" s="28"/>
      <c r="F1199" s="28"/>
      <c r="G1199" s="28"/>
      <c r="H1199" s="28"/>
      <c r="I1199" s="85"/>
      <c r="J1199" s="15"/>
      <c r="K1199" s="163"/>
      <c r="L1199" s="53"/>
      <c r="M1199" s="53"/>
      <c r="N1199" s="85"/>
    </row>
    <row r="1200" spans="2:14" x14ac:dyDescent="0.25">
      <c r="B1200" s="252"/>
      <c r="C1200" s="8"/>
      <c r="D1200" s="68"/>
      <c r="E1200" s="28"/>
      <c r="F1200" s="28"/>
      <c r="G1200" s="28"/>
      <c r="H1200" s="28"/>
      <c r="I1200" s="85"/>
      <c r="J1200" s="15"/>
      <c r="K1200" s="163"/>
      <c r="L1200" s="53"/>
      <c r="M1200" s="53"/>
      <c r="N1200" s="85"/>
    </row>
    <row r="1201" spans="2:14" x14ac:dyDescent="0.25">
      <c r="B1201" s="252"/>
      <c r="C1201" s="8"/>
      <c r="D1201" s="68"/>
      <c r="E1201" s="28"/>
      <c r="F1201" s="28"/>
      <c r="G1201" s="28"/>
      <c r="H1201" s="28"/>
      <c r="I1201" s="85"/>
      <c r="J1201" s="15"/>
      <c r="K1201" s="163"/>
      <c r="L1201" s="53"/>
      <c r="M1201" s="53"/>
      <c r="N1201" s="85"/>
    </row>
    <row r="1202" spans="2:14" x14ac:dyDescent="0.25">
      <c r="B1202" s="252"/>
      <c r="C1202" s="8"/>
      <c r="D1202" s="68"/>
      <c r="E1202" s="28"/>
      <c r="F1202" s="28"/>
      <c r="G1202" s="28"/>
      <c r="H1202" s="28"/>
      <c r="I1202" s="85"/>
      <c r="J1202" s="15"/>
      <c r="K1202" s="163"/>
      <c r="L1202" s="53"/>
      <c r="M1202" s="53"/>
      <c r="N1202" s="85"/>
    </row>
    <row r="1203" spans="2:14" x14ac:dyDescent="0.25">
      <c r="B1203" s="252"/>
      <c r="C1203" s="8"/>
      <c r="D1203" s="68"/>
      <c r="E1203" s="28"/>
      <c r="F1203" s="28"/>
      <c r="G1203" s="28"/>
      <c r="H1203" s="28"/>
      <c r="I1203" s="85"/>
      <c r="J1203" s="15"/>
      <c r="K1203" s="163"/>
      <c r="L1203" s="53"/>
      <c r="M1203" s="53"/>
      <c r="N1203" s="85"/>
    </row>
    <row r="1204" spans="2:14" x14ac:dyDescent="0.25">
      <c r="B1204" s="252"/>
      <c r="C1204" s="8"/>
      <c r="D1204" s="68"/>
      <c r="E1204" s="28"/>
      <c r="F1204" s="28"/>
      <c r="G1204" s="28"/>
      <c r="H1204" s="28"/>
      <c r="I1204" s="85"/>
      <c r="J1204" s="15"/>
      <c r="K1204" s="163"/>
      <c r="L1204" s="53"/>
      <c r="M1204" s="53"/>
      <c r="N1204" s="85"/>
    </row>
    <row r="1205" spans="2:14" x14ac:dyDescent="0.25">
      <c r="B1205" s="252"/>
      <c r="C1205" s="8"/>
      <c r="D1205" s="68"/>
      <c r="E1205" s="28"/>
      <c r="F1205" s="28"/>
      <c r="G1205" s="28"/>
      <c r="H1205" s="28"/>
      <c r="I1205" s="85"/>
      <c r="J1205" s="15"/>
      <c r="K1205" s="163"/>
      <c r="L1205" s="53"/>
      <c r="M1205" s="53"/>
      <c r="N1205" s="85"/>
    </row>
    <row r="1206" spans="2:14" x14ac:dyDescent="0.25">
      <c r="B1206" s="252"/>
      <c r="C1206" s="8"/>
      <c r="D1206" s="68"/>
      <c r="E1206" s="28"/>
      <c r="F1206" s="28"/>
      <c r="G1206" s="28"/>
      <c r="H1206" s="28"/>
      <c r="I1206" s="85"/>
      <c r="J1206" s="15"/>
      <c r="K1206" s="163"/>
      <c r="L1206" s="53"/>
      <c r="M1206" s="53"/>
      <c r="N1206" s="85"/>
    </row>
    <row r="1207" spans="2:14" x14ac:dyDescent="0.25">
      <c r="B1207" s="252"/>
      <c r="C1207" s="8"/>
      <c r="D1207" s="68"/>
      <c r="E1207" s="28"/>
      <c r="F1207" s="28"/>
      <c r="G1207" s="28"/>
      <c r="H1207" s="28"/>
      <c r="I1207" s="85"/>
      <c r="J1207" s="15"/>
      <c r="K1207" s="163"/>
      <c r="L1207" s="53"/>
      <c r="M1207" s="53"/>
      <c r="N1207" s="85"/>
    </row>
    <row r="1208" spans="2:14" x14ac:dyDescent="0.25">
      <c r="B1208" s="252"/>
      <c r="C1208" s="8"/>
      <c r="D1208" s="68"/>
      <c r="E1208" s="28"/>
      <c r="F1208" s="28"/>
      <c r="G1208" s="28"/>
      <c r="H1208" s="28"/>
      <c r="I1208" s="85"/>
      <c r="J1208" s="15"/>
      <c r="K1208" s="163"/>
      <c r="L1208" s="53"/>
      <c r="M1208" s="53"/>
      <c r="N1208" s="85"/>
    </row>
    <row r="1209" spans="2:14" x14ac:dyDescent="0.25">
      <c r="B1209" s="252"/>
      <c r="C1209" s="8"/>
      <c r="D1209" s="68"/>
      <c r="E1209" s="28"/>
      <c r="F1209" s="28"/>
      <c r="G1209" s="28"/>
      <c r="H1209" s="28"/>
      <c r="I1209" s="85"/>
      <c r="J1209" s="15"/>
      <c r="K1209" s="163"/>
      <c r="L1209" s="53"/>
      <c r="M1209" s="53"/>
      <c r="N1209" s="85"/>
    </row>
    <row r="1210" spans="2:14" x14ac:dyDescent="0.25">
      <c r="B1210" s="252"/>
      <c r="C1210" s="8"/>
      <c r="D1210" s="68"/>
      <c r="E1210" s="28"/>
      <c r="F1210" s="28"/>
      <c r="G1210" s="28"/>
      <c r="H1210" s="28"/>
      <c r="I1210" s="85"/>
      <c r="J1210" s="15"/>
      <c r="K1210" s="163"/>
      <c r="L1210" s="53"/>
      <c r="M1210" s="53"/>
      <c r="N1210" s="85"/>
    </row>
    <row r="1211" spans="2:14" x14ac:dyDescent="0.25">
      <c r="B1211" s="252"/>
      <c r="C1211" s="8"/>
      <c r="D1211" s="68"/>
      <c r="E1211" s="28"/>
      <c r="F1211" s="28"/>
      <c r="G1211" s="28"/>
      <c r="H1211" s="28"/>
      <c r="I1211" s="85"/>
      <c r="J1211" s="15"/>
      <c r="K1211" s="163"/>
      <c r="L1211" s="53"/>
      <c r="M1211" s="53"/>
      <c r="N1211" s="85"/>
    </row>
    <row r="1212" spans="2:14" x14ac:dyDescent="0.25">
      <c r="B1212" s="252"/>
      <c r="C1212" s="8"/>
      <c r="D1212" s="68"/>
      <c r="E1212" s="28"/>
      <c r="F1212" s="28"/>
      <c r="G1212" s="28"/>
      <c r="H1212" s="28"/>
      <c r="I1212" s="85"/>
      <c r="J1212" s="15"/>
      <c r="K1212" s="163"/>
      <c r="L1212" s="53"/>
      <c r="M1212" s="53"/>
      <c r="N1212" s="85"/>
    </row>
    <row r="1213" spans="2:14" x14ac:dyDescent="0.25">
      <c r="B1213" s="252"/>
      <c r="C1213" s="8"/>
      <c r="D1213" s="68"/>
      <c r="E1213" s="28"/>
      <c r="F1213" s="28"/>
      <c r="G1213" s="28"/>
      <c r="H1213" s="28"/>
      <c r="I1213" s="85"/>
      <c r="J1213" s="15"/>
      <c r="K1213" s="163"/>
      <c r="L1213" s="53"/>
      <c r="M1213" s="53"/>
      <c r="N1213" s="85"/>
    </row>
    <row r="1214" spans="2:14" x14ac:dyDescent="0.25">
      <c r="B1214" s="252"/>
      <c r="C1214" s="8"/>
      <c r="D1214" s="68"/>
      <c r="E1214" s="28"/>
      <c r="F1214" s="28"/>
      <c r="G1214" s="28"/>
      <c r="H1214" s="28"/>
      <c r="I1214" s="85"/>
      <c r="J1214" s="15"/>
      <c r="K1214" s="163"/>
      <c r="L1214" s="53"/>
      <c r="M1214" s="53"/>
      <c r="N1214" s="85"/>
    </row>
    <row r="1215" spans="2:14" x14ac:dyDescent="0.25">
      <c r="B1215" s="252"/>
      <c r="C1215" s="8"/>
      <c r="D1215" s="68"/>
      <c r="E1215" s="28"/>
      <c r="F1215" s="28"/>
      <c r="G1215" s="28"/>
      <c r="H1215" s="28"/>
      <c r="I1215" s="85"/>
      <c r="J1215" s="15"/>
      <c r="K1215" s="163"/>
      <c r="L1215" s="53"/>
      <c r="M1215" s="53"/>
      <c r="N1215" s="85"/>
    </row>
    <row r="1216" spans="2:14" x14ac:dyDescent="0.25">
      <c r="B1216" s="252"/>
      <c r="C1216" s="8"/>
      <c r="D1216" s="68"/>
      <c r="E1216" s="28"/>
      <c r="F1216" s="28"/>
      <c r="G1216" s="28"/>
      <c r="H1216" s="28"/>
      <c r="I1216" s="85"/>
      <c r="J1216" s="15"/>
      <c r="K1216" s="163"/>
      <c r="L1216" s="53"/>
      <c r="M1216" s="53"/>
      <c r="N1216" s="85"/>
    </row>
    <row r="1217" spans="2:14" x14ac:dyDescent="0.25">
      <c r="B1217" s="252"/>
      <c r="C1217" s="8"/>
      <c r="D1217" s="68"/>
      <c r="E1217" s="28"/>
      <c r="F1217" s="28"/>
      <c r="G1217" s="28"/>
      <c r="H1217" s="28"/>
      <c r="I1217" s="85"/>
      <c r="J1217" s="15"/>
      <c r="K1217" s="163"/>
      <c r="L1217" s="53"/>
      <c r="M1217" s="53"/>
      <c r="N1217" s="85"/>
    </row>
    <row r="1218" spans="2:14" x14ac:dyDescent="0.25">
      <c r="B1218" s="252"/>
      <c r="C1218" s="8"/>
      <c r="D1218" s="68"/>
      <c r="E1218" s="28"/>
      <c r="F1218" s="28"/>
      <c r="G1218" s="28"/>
      <c r="H1218" s="28"/>
      <c r="I1218" s="85"/>
      <c r="J1218" s="15"/>
      <c r="K1218" s="163"/>
      <c r="L1218" s="53"/>
      <c r="M1218" s="53"/>
      <c r="N1218" s="85"/>
    </row>
    <row r="1219" spans="2:14" x14ac:dyDescent="0.25">
      <c r="B1219" s="252"/>
      <c r="C1219" s="8"/>
      <c r="D1219" s="68"/>
      <c r="E1219" s="28"/>
      <c r="F1219" s="28"/>
      <c r="G1219" s="28"/>
      <c r="H1219" s="28"/>
      <c r="I1219" s="85"/>
      <c r="J1219" s="15"/>
      <c r="K1219" s="163"/>
      <c r="L1219" s="53"/>
      <c r="M1219" s="53"/>
      <c r="N1219" s="85"/>
    </row>
    <row r="1220" spans="2:14" x14ac:dyDescent="0.25">
      <c r="B1220" s="252"/>
      <c r="C1220" s="8"/>
      <c r="D1220" s="68"/>
      <c r="E1220" s="28"/>
      <c r="F1220" s="28"/>
      <c r="G1220" s="28"/>
      <c r="H1220" s="28"/>
      <c r="I1220" s="85"/>
      <c r="J1220" s="15"/>
      <c r="K1220" s="163"/>
      <c r="L1220" s="53"/>
      <c r="M1220" s="53"/>
      <c r="N1220" s="85"/>
    </row>
    <row r="1221" spans="2:14" x14ac:dyDescent="0.25">
      <c r="B1221" s="252"/>
      <c r="C1221" s="8"/>
      <c r="D1221" s="68"/>
      <c r="E1221" s="28"/>
      <c r="F1221" s="28"/>
      <c r="G1221" s="28"/>
      <c r="H1221" s="28"/>
      <c r="I1221" s="85"/>
      <c r="J1221" s="15"/>
      <c r="K1221" s="163"/>
      <c r="L1221" s="53"/>
      <c r="M1221" s="53"/>
      <c r="N1221" s="85"/>
    </row>
    <row r="1222" spans="2:14" x14ac:dyDescent="0.25">
      <c r="B1222" s="252"/>
      <c r="C1222" s="8"/>
      <c r="D1222" s="68"/>
      <c r="E1222" s="28"/>
      <c r="F1222" s="28"/>
      <c r="G1222" s="28"/>
      <c r="H1222" s="28"/>
      <c r="I1222" s="85"/>
      <c r="J1222" s="15"/>
      <c r="K1222" s="163"/>
      <c r="L1222" s="53"/>
      <c r="M1222" s="53"/>
      <c r="N1222" s="85"/>
    </row>
    <row r="1223" spans="2:14" x14ac:dyDescent="0.25">
      <c r="B1223" s="252"/>
      <c r="C1223" s="8"/>
      <c r="D1223" s="68"/>
      <c r="E1223" s="28"/>
      <c r="F1223" s="28"/>
      <c r="G1223" s="28"/>
      <c r="H1223" s="28"/>
      <c r="I1223" s="85"/>
      <c r="J1223" s="15"/>
      <c r="K1223" s="163"/>
      <c r="L1223" s="53"/>
      <c r="M1223" s="53"/>
      <c r="N1223" s="85"/>
    </row>
    <row r="1224" spans="2:14" x14ac:dyDescent="0.25">
      <c r="B1224" s="252"/>
      <c r="C1224" s="8"/>
      <c r="D1224" s="68"/>
      <c r="E1224" s="28"/>
      <c r="F1224" s="28"/>
      <c r="G1224" s="28"/>
      <c r="H1224" s="28"/>
      <c r="I1224" s="85"/>
      <c r="J1224" s="15"/>
      <c r="K1224" s="163"/>
      <c r="L1224" s="53"/>
      <c r="M1224" s="53"/>
      <c r="N1224" s="85"/>
    </row>
    <row r="1225" spans="2:14" x14ac:dyDescent="0.25">
      <c r="B1225" s="252"/>
      <c r="C1225" s="8"/>
      <c r="D1225" s="68"/>
      <c r="E1225" s="28"/>
      <c r="F1225" s="28"/>
      <c r="G1225" s="28"/>
      <c r="H1225" s="28"/>
      <c r="I1225" s="85"/>
      <c r="J1225" s="15"/>
      <c r="K1225" s="163"/>
      <c r="L1225" s="53"/>
      <c r="M1225" s="53"/>
      <c r="N1225" s="85"/>
    </row>
    <row r="1226" spans="2:14" x14ac:dyDescent="0.25">
      <c r="B1226" s="252"/>
      <c r="C1226" s="8"/>
      <c r="D1226" s="68"/>
      <c r="E1226" s="28"/>
      <c r="F1226" s="28"/>
      <c r="G1226" s="28"/>
      <c r="H1226" s="28"/>
      <c r="I1226" s="85"/>
      <c r="J1226" s="15"/>
      <c r="K1226" s="163"/>
      <c r="L1226" s="53"/>
      <c r="M1226" s="53"/>
      <c r="N1226" s="85"/>
    </row>
    <row r="1227" spans="2:14" x14ac:dyDescent="0.25">
      <c r="B1227" s="252"/>
      <c r="C1227" s="8"/>
      <c r="D1227" s="68"/>
      <c r="E1227" s="28"/>
      <c r="F1227" s="28"/>
      <c r="G1227" s="28"/>
      <c r="H1227" s="28"/>
      <c r="I1227" s="85"/>
      <c r="J1227" s="15"/>
      <c r="K1227" s="163"/>
      <c r="L1227" s="53"/>
      <c r="M1227" s="53"/>
      <c r="N1227" s="85"/>
    </row>
    <row r="1228" spans="2:14" x14ac:dyDescent="0.25">
      <c r="B1228" s="252"/>
      <c r="C1228" s="8"/>
      <c r="D1228" s="68"/>
      <c r="E1228" s="28"/>
      <c r="F1228" s="28"/>
      <c r="G1228" s="28"/>
      <c r="H1228" s="28"/>
      <c r="I1228" s="85"/>
      <c r="J1228" s="15"/>
      <c r="K1228" s="163"/>
      <c r="L1228" s="53"/>
      <c r="M1228" s="53"/>
      <c r="N1228" s="85"/>
    </row>
    <row r="1229" spans="2:14" x14ac:dyDescent="0.25">
      <c r="B1229" s="252"/>
      <c r="C1229" s="8"/>
      <c r="D1229" s="68"/>
      <c r="E1229" s="28"/>
      <c r="F1229" s="28"/>
      <c r="G1229" s="28"/>
      <c r="H1229" s="28"/>
      <c r="I1229" s="85"/>
      <c r="J1229" s="15"/>
      <c r="K1229" s="163"/>
      <c r="L1229" s="53"/>
      <c r="M1229" s="53"/>
      <c r="N1229" s="85"/>
    </row>
    <row r="1230" spans="2:14" x14ac:dyDescent="0.25">
      <c r="B1230" s="252"/>
      <c r="C1230" s="8"/>
      <c r="D1230" s="68"/>
      <c r="E1230" s="28"/>
      <c r="F1230" s="28"/>
      <c r="G1230" s="28"/>
      <c r="H1230" s="28"/>
      <c r="I1230" s="85"/>
      <c r="J1230" s="15"/>
      <c r="K1230" s="163"/>
      <c r="L1230" s="53"/>
      <c r="M1230" s="53"/>
      <c r="N1230" s="85"/>
    </row>
    <row r="1231" spans="2:14" x14ac:dyDescent="0.25">
      <c r="B1231" s="252"/>
      <c r="C1231" s="8"/>
      <c r="D1231" s="68"/>
      <c r="E1231" s="28"/>
      <c r="F1231" s="28"/>
      <c r="G1231" s="28"/>
      <c r="H1231" s="28"/>
      <c r="I1231" s="85"/>
      <c r="J1231" s="15"/>
      <c r="K1231" s="163"/>
      <c r="L1231" s="53"/>
      <c r="M1231" s="53"/>
      <c r="N1231" s="85"/>
    </row>
    <row r="1232" spans="2:14" x14ac:dyDescent="0.25">
      <c r="B1232" s="252"/>
      <c r="C1232" s="8"/>
      <c r="D1232" s="68"/>
      <c r="E1232" s="28"/>
      <c r="F1232" s="28"/>
      <c r="G1232" s="28"/>
      <c r="H1232" s="28"/>
      <c r="I1232" s="85"/>
      <c r="J1232" s="15"/>
      <c r="K1232" s="163"/>
      <c r="L1232" s="53"/>
      <c r="M1232" s="53"/>
      <c r="N1232" s="85"/>
    </row>
    <row r="1233" spans="2:14" x14ac:dyDescent="0.25">
      <c r="B1233" s="252"/>
      <c r="C1233" s="8"/>
      <c r="D1233" s="68"/>
      <c r="E1233" s="28"/>
      <c r="F1233" s="28"/>
      <c r="G1233" s="28"/>
      <c r="H1233" s="28"/>
      <c r="I1233" s="85"/>
      <c r="J1233" s="15"/>
      <c r="K1233" s="163"/>
      <c r="L1233" s="53"/>
      <c r="M1233" s="53"/>
      <c r="N1233" s="85"/>
    </row>
    <row r="1234" spans="2:14" x14ac:dyDescent="0.25">
      <c r="B1234" s="252"/>
      <c r="C1234" s="8"/>
      <c r="D1234" s="68"/>
      <c r="E1234" s="28"/>
      <c r="F1234" s="28"/>
      <c r="G1234" s="28"/>
      <c r="H1234" s="28"/>
      <c r="I1234" s="85"/>
      <c r="J1234" s="15"/>
      <c r="K1234" s="163"/>
      <c r="L1234" s="53"/>
      <c r="M1234" s="53"/>
      <c r="N1234" s="85"/>
    </row>
    <row r="1235" spans="2:14" x14ac:dyDescent="0.25">
      <c r="B1235" s="252"/>
      <c r="C1235" s="8"/>
      <c r="D1235" s="68"/>
      <c r="E1235" s="28"/>
      <c r="F1235" s="28"/>
      <c r="G1235" s="28"/>
      <c r="H1235" s="28"/>
      <c r="I1235" s="85"/>
      <c r="J1235" s="15"/>
      <c r="K1235" s="163"/>
      <c r="L1235" s="53"/>
      <c r="M1235" s="53"/>
      <c r="N1235" s="85"/>
    </row>
    <row r="1236" spans="2:14" x14ac:dyDescent="0.25">
      <c r="B1236" s="252"/>
      <c r="C1236" s="8"/>
      <c r="D1236" s="68"/>
      <c r="E1236" s="28"/>
      <c r="F1236" s="28"/>
      <c r="G1236" s="28"/>
      <c r="H1236" s="28"/>
      <c r="I1236" s="85"/>
      <c r="J1236" s="15"/>
      <c r="K1236" s="163"/>
      <c r="L1236" s="53"/>
      <c r="M1236" s="53"/>
      <c r="N1236" s="85"/>
    </row>
    <row r="1237" spans="2:14" x14ac:dyDescent="0.25">
      <c r="B1237" s="252"/>
      <c r="C1237" s="8"/>
      <c r="D1237" s="68"/>
      <c r="E1237" s="28"/>
      <c r="F1237" s="28"/>
      <c r="G1237" s="28"/>
      <c r="H1237" s="28"/>
      <c r="I1237" s="85"/>
      <c r="J1237" s="15"/>
      <c r="K1237" s="163"/>
      <c r="L1237" s="53"/>
      <c r="M1237" s="53"/>
      <c r="N1237" s="85"/>
    </row>
    <row r="1238" spans="2:14" x14ac:dyDescent="0.25">
      <c r="B1238" s="252"/>
      <c r="C1238" s="8"/>
      <c r="D1238" s="68"/>
      <c r="E1238" s="28"/>
      <c r="F1238" s="28"/>
      <c r="G1238" s="28"/>
      <c r="H1238" s="28"/>
      <c r="I1238" s="85"/>
      <c r="J1238" s="15"/>
      <c r="K1238" s="163"/>
      <c r="L1238" s="53"/>
      <c r="M1238" s="53"/>
      <c r="N1238" s="85"/>
    </row>
    <row r="1239" spans="2:14" x14ac:dyDescent="0.25">
      <c r="B1239" s="252"/>
      <c r="C1239" s="8"/>
      <c r="D1239" s="68"/>
      <c r="E1239" s="28"/>
      <c r="F1239" s="28"/>
      <c r="G1239" s="28"/>
      <c r="H1239" s="28"/>
      <c r="I1239" s="85"/>
      <c r="J1239" s="15"/>
      <c r="K1239" s="163"/>
      <c r="L1239" s="53"/>
      <c r="M1239" s="53"/>
      <c r="N1239" s="85"/>
    </row>
    <row r="1240" spans="2:14" x14ac:dyDescent="0.25">
      <c r="B1240" s="252"/>
      <c r="C1240" s="8"/>
      <c r="D1240" s="68"/>
      <c r="E1240" s="28"/>
      <c r="F1240" s="28"/>
      <c r="G1240" s="28"/>
      <c r="H1240" s="28"/>
      <c r="I1240" s="85"/>
      <c r="J1240" s="15"/>
      <c r="K1240" s="163"/>
      <c r="L1240" s="53"/>
      <c r="M1240" s="53"/>
      <c r="N1240" s="153"/>
    </row>
    <row r="1241" spans="2:14" x14ac:dyDescent="0.25">
      <c r="B1241" s="252"/>
      <c r="C1241" s="8"/>
      <c r="D1241" s="68"/>
      <c r="E1241" s="28"/>
      <c r="F1241" s="28"/>
      <c r="G1241" s="28"/>
      <c r="H1241" s="28"/>
      <c r="I1241" s="85"/>
      <c r="J1241" s="15"/>
      <c r="K1241" s="163"/>
      <c r="L1241" s="53"/>
      <c r="M1241" s="53"/>
      <c r="N1241" s="85"/>
    </row>
    <row r="1242" spans="2:14" x14ac:dyDescent="0.25">
      <c r="B1242" s="252"/>
      <c r="C1242" s="8"/>
      <c r="D1242" s="68"/>
      <c r="E1242" s="28"/>
      <c r="F1242" s="28"/>
      <c r="G1242" s="28"/>
      <c r="H1242" s="28"/>
      <c r="I1242" s="85"/>
      <c r="J1242" s="15"/>
      <c r="K1242" s="163"/>
      <c r="L1242" s="53"/>
      <c r="M1242" s="53"/>
      <c r="N1242" s="85"/>
    </row>
    <row r="1243" spans="2:14" x14ac:dyDescent="0.25">
      <c r="B1243" s="249"/>
      <c r="C1243" s="8"/>
      <c r="D1243" s="28"/>
      <c r="E1243" s="28"/>
      <c r="F1243" s="28"/>
      <c r="G1243" s="28"/>
      <c r="H1243" s="28"/>
      <c r="I1243" s="85"/>
      <c r="J1243" s="15"/>
      <c r="K1243" s="163"/>
      <c r="L1243" s="53"/>
      <c r="M1243" s="53"/>
      <c r="N1243" s="85"/>
    </row>
    <row r="1244" spans="2:14" x14ac:dyDescent="0.25">
      <c r="B1244" s="249"/>
      <c r="C1244" s="8"/>
      <c r="D1244" s="28"/>
      <c r="E1244" s="28"/>
      <c r="F1244" s="28"/>
      <c r="G1244" s="28"/>
      <c r="H1244" s="28"/>
      <c r="I1244" s="85"/>
      <c r="J1244" s="15"/>
      <c r="K1244" s="163"/>
      <c r="L1244" s="53"/>
      <c r="M1244" s="53"/>
      <c r="N1244" s="85"/>
    </row>
    <row r="1245" spans="2:14" x14ac:dyDescent="0.25">
      <c r="B1245" s="79"/>
      <c r="C1245" s="254"/>
    </row>
    <row r="1246" spans="2:14" x14ac:dyDescent="0.25">
      <c r="B1246" s="79"/>
      <c r="C1246" s="254"/>
    </row>
    <row r="1247" spans="2:14" x14ac:dyDescent="0.25">
      <c r="B1247" s="79"/>
      <c r="C1247" s="254"/>
    </row>
    <row r="1248" spans="2:14" x14ac:dyDescent="0.25">
      <c r="B1248" s="79"/>
      <c r="C1248" s="254"/>
    </row>
    <row r="1249" spans="2:3" x14ac:dyDescent="0.25">
      <c r="B1249" s="79"/>
      <c r="C1249" s="254"/>
    </row>
    <row r="1250" spans="2:3" x14ac:dyDescent="0.25">
      <c r="B1250" s="79"/>
      <c r="C1250" s="254"/>
    </row>
    <row r="1251" spans="2:3" x14ac:dyDescent="0.25">
      <c r="B1251" s="79"/>
      <c r="C1251" s="254"/>
    </row>
    <row r="1252" spans="2:3" x14ac:dyDescent="0.25">
      <c r="B1252" s="79"/>
      <c r="C1252" s="254"/>
    </row>
    <row r="1253" spans="2:3" x14ac:dyDescent="0.25">
      <c r="B1253" s="79"/>
      <c r="C1253" s="254"/>
    </row>
    <row r="1254" spans="2:3" x14ac:dyDescent="0.25">
      <c r="B1254" s="79"/>
      <c r="C1254" s="254"/>
    </row>
    <row r="1255" spans="2:3" x14ac:dyDescent="0.25">
      <c r="B1255" s="79"/>
      <c r="C1255" s="254"/>
    </row>
    <row r="1256" spans="2:3" x14ac:dyDescent="0.25">
      <c r="B1256" s="79"/>
      <c r="C1256" s="254"/>
    </row>
    <row r="1257" spans="2:3" x14ac:dyDescent="0.25">
      <c r="B1257" s="79"/>
      <c r="C1257" s="254"/>
    </row>
    <row r="1258" spans="2:3" x14ac:dyDescent="0.25">
      <c r="B1258" s="79"/>
      <c r="C1258" s="254"/>
    </row>
    <row r="1259" spans="2:3" x14ac:dyDescent="0.25">
      <c r="B1259" s="79"/>
      <c r="C1259" s="254"/>
    </row>
    <row r="1260" spans="2:3" x14ac:dyDescent="0.25">
      <c r="B1260" s="79"/>
      <c r="C1260" s="254"/>
    </row>
    <row r="1261" spans="2:3" x14ac:dyDescent="0.25">
      <c r="B1261" s="79"/>
      <c r="C1261" s="254"/>
    </row>
    <row r="1262" spans="2:3" x14ac:dyDescent="0.25">
      <c r="B1262" s="79"/>
      <c r="C1262" s="254"/>
    </row>
    <row r="1263" spans="2:3" x14ac:dyDescent="0.25">
      <c r="B1263" s="79"/>
      <c r="C1263" s="254"/>
    </row>
    <row r="1264" spans="2:3" x14ac:dyDescent="0.25">
      <c r="B1264" s="79"/>
      <c r="C1264" s="254"/>
    </row>
    <row r="1265" spans="2:3" x14ac:dyDescent="0.25">
      <c r="B1265" s="79"/>
      <c r="C1265" s="254"/>
    </row>
    <row r="1266" spans="2:3" x14ac:dyDescent="0.25">
      <c r="B1266" s="79"/>
      <c r="C1266" s="254"/>
    </row>
    <row r="1267" spans="2:3" x14ac:dyDescent="0.25">
      <c r="B1267" s="79"/>
      <c r="C1267" s="254"/>
    </row>
    <row r="1268" spans="2:3" x14ac:dyDescent="0.25">
      <c r="B1268" s="79"/>
      <c r="C1268" s="254"/>
    </row>
    <row r="1269" spans="2:3" x14ac:dyDescent="0.25">
      <c r="B1269" s="79"/>
      <c r="C1269" s="254"/>
    </row>
    <row r="1270" spans="2:3" x14ac:dyDescent="0.25">
      <c r="B1270" s="79"/>
      <c r="C1270" s="254"/>
    </row>
    <row r="1271" spans="2:3" x14ac:dyDescent="0.25">
      <c r="B1271" s="79"/>
      <c r="C1271" s="254"/>
    </row>
    <row r="1272" spans="2:3" x14ac:dyDescent="0.25">
      <c r="B1272" s="79"/>
      <c r="C1272" s="254"/>
    </row>
    <row r="1273" spans="2:3" x14ac:dyDescent="0.25">
      <c r="B1273" s="79"/>
      <c r="C1273" s="254"/>
    </row>
    <row r="1274" spans="2:3" x14ac:dyDescent="0.25">
      <c r="B1274" s="79"/>
      <c r="C1274" s="254"/>
    </row>
    <row r="1275" spans="2:3" x14ac:dyDescent="0.25">
      <c r="B1275" s="79"/>
      <c r="C1275" s="254"/>
    </row>
    <row r="1276" spans="2:3" x14ac:dyDescent="0.25">
      <c r="B1276" s="79"/>
      <c r="C1276" s="254"/>
    </row>
    <row r="1277" spans="2:3" x14ac:dyDescent="0.25">
      <c r="B1277" s="79"/>
      <c r="C1277" s="254"/>
    </row>
    <row r="1278" spans="2:3" x14ac:dyDescent="0.25">
      <c r="B1278" s="79"/>
      <c r="C1278" s="254"/>
    </row>
    <row r="1279" spans="2:3" x14ac:dyDescent="0.25">
      <c r="B1279" s="79"/>
      <c r="C1279" s="254"/>
    </row>
    <row r="1280" spans="2:3" x14ac:dyDescent="0.25">
      <c r="B1280" s="79"/>
      <c r="C1280" s="254"/>
    </row>
    <row r="1281" spans="2:3" x14ac:dyDescent="0.25">
      <c r="B1281" s="79"/>
      <c r="C1281" s="254"/>
    </row>
    <row r="1282" spans="2:3" x14ac:dyDescent="0.25">
      <c r="B1282" s="79"/>
      <c r="C1282" s="254"/>
    </row>
    <row r="1283" spans="2:3" x14ac:dyDescent="0.25">
      <c r="B1283" s="79"/>
      <c r="C1283" s="254"/>
    </row>
    <row r="1284" spans="2:3" x14ac:dyDescent="0.25">
      <c r="B1284" s="79"/>
      <c r="C1284" s="254"/>
    </row>
    <row r="1285" spans="2:3" x14ac:dyDescent="0.25">
      <c r="B1285" s="79"/>
      <c r="C1285" s="254"/>
    </row>
    <row r="1286" spans="2:3" x14ac:dyDescent="0.25">
      <c r="B1286" s="79"/>
      <c r="C1286" s="254"/>
    </row>
    <row r="1287" spans="2:3" x14ac:dyDescent="0.25">
      <c r="B1287" s="79"/>
      <c r="C1287" s="254"/>
    </row>
    <row r="1288" spans="2:3" x14ac:dyDescent="0.25">
      <c r="B1288" s="79"/>
      <c r="C1288" s="254"/>
    </row>
    <row r="1289" spans="2:3" x14ac:dyDescent="0.25">
      <c r="B1289" s="79"/>
      <c r="C1289" s="254"/>
    </row>
    <row r="1290" spans="2:3" x14ac:dyDescent="0.25">
      <c r="B1290" s="79"/>
      <c r="C1290" s="254"/>
    </row>
    <row r="1291" spans="2:3" x14ac:dyDescent="0.25">
      <c r="B1291" s="79"/>
      <c r="C1291" s="254"/>
    </row>
    <row r="1292" spans="2:3" x14ac:dyDescent="0.25">
      <c r="B1292" s="79"/>
      <c r="C1292" s="254"/>
    </row>
    <row r="1293" spans="2:3" x14ac:dyDescent="0.25">
      <c r="B1293" s="79"/>
      <c r="C1293" s="254"/>
    </row>
    <row r="1294" spans="2:3" x14ac:dyDescent="0.25">
      <c r="B1294" s="79"/>
      <c r="C1294" s="254"/>
    </row>
    <row r="1295" spans="2:3" x14ac:dyDescent="0.25">
      <c r="B1295" s="79"/>
      <c r="C1295" s="254"/>
    </row>
    <row r="1296" spans="2:3" x14ac:dyDescent="0.25">
      <c r="B1296" s="79"/>
      <c r="C1296" s="254"/>
    </row>
    <row r="1297" spans="2:3" x14ac:dyDescent="0.25">
      <c r="B1297" s="79"/>
      <c r="C1297" s="254"/>
    </row>
    <row r="1298" spans="2:3" x14ac:dyDescent="0.25">
      <c r="B1298" s="79"/>
      <c r="C1298" s="254"/>
    </row>
    <row r="1299" spans="2:3" x14ac:dyDescent="0.25">
      <c r="B1299" s="79"/>
      <c r="C1299" s="254"/>
    </row>
    <row r="1300" spans="2:3" x14ac:dyDescent="0.25">
      <c r="B1300" s="79"/>
      <c r="C1300" s="254"/>
    </row>
    <row r="1301" spans="2:3" x14ac:dyDescent="0.25">
      <c r="B1301" s="79"/>
      <c r="C1301" s="254"/>
    </row>
    <row r="1302" spans="2:3" x14ac:dyDescent="0.25">
      <c r="B1302" s="79"/>
      <c r="C1302" s="254"/>
    </row>
    <row r="1303" spans="2:3" x14ac:dyDescent="0.25">
      <c r="B1303" s="79"/>
      <c r="C1303" s="254"/>
    </row>
    <row r="1304" spans="2:3" x14ac:dyDescent="0.25">
      <c r="B1304" s="79"/>
      <c r="C1304" s="254"/>
    </row>
    <row r="1305" spans="2:3" x14ac:dyDescent="0.25">
      <c r="B1305" s="79"/>
      <c r="C1305" s="254"/>
    </row>
    <row r="1306" spans="2:3" x14ac:dyDescent="0.25">
      <c r="B1306" s="79"/>
      <c r="C1306" s="254"/>
    </row>
    <row r="1307" spans="2:3" x14ac:dyDescent="0.25">
      <c r="B1307" s="79"/>
      <c r="C1307" s="254"/>
    </row>
    <row r="1308" spans="2:3" x14ac:dyDescent="0.25">
      <c r="B1308" s="79"/>
      <c r="C1308" s="254"/>
    </row>
    <row r="1309" spans="2:3" x14ac:dyDescent="0.25">
      <c r="B1309" s="79"/>
      <c r="C1309" s="254"/>
    </row>
    <row r="1310" spans="2:3" x14ac:dyDescent="0.25">
      <c r="B1310" s="79"/>
      <c r="C1310" s="254"/>
    </row>
    <row r="1311" spans="2:3" x14ac:dyDescent="0.25">
      <c r="B1311" s="79"/>
      <c r="C1311" s="254"/>
    </row>
    <row r="1312" spans="2:3" x14ac:dyDescent="0.25">
      <c r="B1312" s="79"/>
      <c r="C1312" s="254"/>
    </row>
    <row r="1313" spans="2:3" x14ac:dyDescent="0.25">
      <c r="B1313" s="79"/>
      <c r="C1313" s="254"/>
    </row>
    <row r="1314" spans="2:3" x14ac:dyDescent="0.25">
      <c r="B1314" s="79"/>
      <c r="C1314" s="254"/>
    </row>
    <row r="1315" spans="2:3" x14ac:dyDescent="0.25">
      <c r="B1315" s="79"/>
      <c r="C1315" s="254"/>
    </row>
    <row r="1316" spans="2:3" x14ac:dyDescent="0.25">
      <c r="B1316" s="79"/>
      <c r="C1316" s="254"/>
    </row>
    <row r="1317" spans="2:3" x14ac:dyDescent="0.25">
      <c r="B1317" s="79"/>
      <c r="C1317" s="254"/>
    </row>
    <row r="1318" spans="2:3" x14ac:dyDescent="0.25">
      <c r="B1318" s="79"/>
      <c r="C1318" s="254"/>
    </row>
    <row r="1319" spans="2:3" x14ac:dyDescent="0.25">
      <c r="B1319" s="79"/>
      <c r="C1319" s="254"/>
    </row>
    <row r="1320" spans="2:3" x14ac:dyDescent="0.25">
      <c r="B1320" s="79"/>
      <c r="C1320" s="254"/>
    </row>
    <row r="1321" spans="2:3" x14ac:dyDescent="0.25">
      <c r="B1321" s="79"/>
      <c r="C1321" s="254"/>
    </row>
    <row r="1322" spans="2:3" x14ac:dyDescent="0.25">
      <c r="B1322" s="79"/>
      <c r="C1322" s="254"/>
    </row>
    <row r="1323" spans="2:3" x14ac:dyDescent="0.25">
      <c r="B1323" s="79"/>
      <c r="C1323" s="254"/>
    </row>
    <row r="1324" spans="2:3" x14ac:dyDescent="0.25">
      <c r="B1324" s="79"/>
      <c r="C1324" s="254"/>
    </row>
    <row r="1325" spans="2:3" x14ac:dyDescent="0.25">
      <c r="B1325" s="79"/>
      <c r="C1325" s="254"/>
    </row>
    <row r="1326" spans="2:3" x14ac:dyDescent="0.25">
      <c r="B1326" s="79"/>
      <c r="C1326" s="254"/>
    </row>
    <row r="1327" spans="2:3" x14ac:dyDescent="0.25">
      <c r="B1327" s="79"/>
      <c r="C1327" s="254"/>
    </row>
    <row r="1328" spans="2:3" x14ac:dyDescent="0.25">
      <c r="B1328" s="79"/>
      <c r="C1328" s="254"/>
    </row>
    <row r="1329" spans="2:3" x14ac:dyDescent="0.25">
      <c r="B1329" s="79"/>
      <c r="C1329" s="254"/>
    </row>
    <row r="1330" spans="2:3" x14ac:dyDescent="0.25">
      <c r="B1330" s="79"/>
      <c r="C1330" s="254"/>
    </row>
    <row r="1331" spans="2:3" x14ac:dyDescent="0.25">
      <c r="B1331" s="79"/>
      <c r="C1331" s="254"/>
    </row>
    <row r="1332" spans="2:3" x14ac:dyDescent="0.25">
      <c r="B1332" s="79"/>
      <c r="C1332" s="254"/>
    </row>
    <row r="1333" spans="2:3" x14ac:dyDescent="0.25">
      <c r="B1333" s="79"/>
      <c r="C1333" s="254"/>
    </row>
    <row r="1334" spans="2:3" x14ac:dyDescent="0.25">
      <c r="B1334" s="79"/>
      <c r="C1334" s="254"/>
    </row>
    <row r="1335" spans="2:3" x14ac:dyDescent="0.25">
      <c r="B1335" s="79"/>
      <c r="C1335" s="254"/>
    </row>
    <row r="1336" spans="2:3" x14ac:dyDescent="0.25">
      <c r="B1336" s="79"/>
      <c r="C1336" s="254"/>
    </row>
    <row r="1337" spans="2:3" x14ac:dyDescent="0.25">
      <c r="B1337" s="79"/>
      <c r="C1337" s="254"/>
    </row>
    <row r="1338" spans="2:3" x14ac:dyDescent="0.25">
      <c r="B1338" s="79"/>
      <c r="C1338" s="254"/>
    </row>
    <row r="1339" spans="2:3" x14ac:dyDescent="0.25">
      <c r="B1339" s="79"/>
      <c r="C1339" s="254"/>
    </row>
    <row r="1340" spans="2:3" x14ac:dyDescent="0.25">
      <c r="B1340" s="79"/>
      <c r="C1340" s="254"/>
    </row>
    <row r="1341" spans="2:3" x14ac:dyDescent="0.25">
      <c r="B1341" s="79"/>
      <c r="C1341" s="254"/>
    </row>
    <row r="1342" spans="2:3" x14ac:dyDescent="0.25">
      <c r="B1342" s="79"/>
      <c r="C1342" s="254"/>
    </row>
    <row r="1343" spans="2:3" x14ac:dyDescent="0.25">
      <c r="B1343" s="79"/>
      <c r="C1343" s="254"/>
    </row>
    <row r="1344" spans="2:3" x14ac:dyDescent="0.25">
      <c r="B1344" s="79"/>
      <c r="C1344" s="254"/>
    </row>
    <row r="1345" spans="2:3" x14ac:dyDescent="0.25">
      <c r="B1345" s="79"/>
      <c r="C1345" s="254"/>
    </row>
    <row r="1346" spans="2:3" x14ac:dyDescent="0.25">
      <c r="B1346" s="79"/>
      <c r="C1346" s="254"/>
    </row>
    <row r="1347" spans="2:3" x14ac:dyDescent="0.25">
      <c r="B1347" s="79"/>
      <c r="C1347" s="254"/>
    </row>
    <row r="1348" spans="2:3" x14ac:dyDescent="0.25">
      <c r="B1348" s="79"/>
      <c r="C1348" s="254"/>
    </row>
    <row r="1349" spans="2:3" x14ac:dyDescent="0.25">
      <c r="B1349" s="79"/>
      <c r="C1349" s="254"/>
    </row>
    <row r="1350" spans="2:3" x14ac:dyDescent="0.25">
      <c r="B1350" s="79"/>
      <c r="C1350" s="254"/>
    </row>
    <row r="1351" spans="2:3" x14ac:dyDescent="0.25">
      <c r="B1351" s="79"/>
      <c r="C1351" s="254"/>
    </row>
    <row r="1352" spans="2:3" x14ac:dyDescent="0.25">
      <c r="B1352" s="79"/>
      <c r="C1352" s="254"/>
    </row>
    <row r="1353" spans="2:3" x14ac:dyDescent="0.25">
      <c r="B1353" s="79"/>
      <c r="C1353" s="254"/>
    </row>
    <row r="1354" spans="2:3" x14ac:dyDescent="0.25">
      <c r="B1354" s="79"/>
      <c r="C1354" s="254"/>
    </row>
    <row r="1355" spans="2:3" x14ac:dyDescent="0.25">
      <c r="B1355" s="79"/>
      <c r="C1355" s="254"/>
    </row>
    <row r="1356" spans="2:3" x14ac:dyDescent="0.25">
      <c r="B1356" s="79"/>
      <c r="C1356" s="254"/>
    </row>
    <row r="1357" spans="2:3" x14ac:dyDescent="0.25">
      <c r="B1357" s="79"/>
      <c r="C1357" s="254"/>
    </row>
    <row r="1358" spans="2:3" x14ac:dyDescent="0.25">
      <c r="B1358" s="79"/>
      <c r="C1358" s="254"/>
    </row>
    <row r="1359" spans="2:3" x14ac:dyDescent="0.25">
      <c r="C1359" s="254"/>
    </row>
    <row r="1360" spans="2:3" x14ac:dyDescent="0.25">
      <c r="C1360" s="254"/>
    </row>
    <row r="1361" spans="3:3" x14ac:dyDescent="0.25">
      <c r="C1361" s="254"/>
    </row>
    <row r="1362" spans="3:3" x14ac:dyDescent="0.25">
      <c r="C1362" s="254"/>
    </row>
    <row r="1363" spans="3:3" x14ac:dyDescent="0.25">
      <c r="C1363" s="254"/>
    </row>
    <row r="1364" spans="3:3" x14ac:dyDescent="0.25">
      <c r="C1364" s="254"/>
    </row>
    <row r="1365" spans="3:3" x14ac:dyDescent="0.25">
      <c r="C1365" s="254"/>
    </row>
    <row r="1366" spans="3:3" x14ac:dyDescent="0.25">
      <c r="C1366" s="254"/>
    </row>
    <row r="1367" spans="3:3" x14ac:dyDescent="0.25">
      <c r="C1367" s="254"/>
    </row>
    <row r="1368" spans="3:3" x14ac:dyDescent="0.25">
      <c r="C1368" s="254"/>
    </row>
    <row r="1369" spans="3:3" x14ac:dyDescent="0.25">
      <c r="C1369" s="254"/>
    </row>
    <row r="1370" spans="3:3" x14ac:dyDescent="0.25">
      <c r="C1370" s="254"/>
    </row>
    <row r="1371" spans="3:3" x14ac:dyDescent="0.25">
      <c r="C1371" s="254"/>
    </row>
    <row r="1372" spans="3:3" x14ac:dyDescent="0.25">
      <c r="C1372" s="254"/>
    </row>
    <row r="1373" spans="3:3" x14ac:dyDescent="0.25">
      <c r="C1373" s="254"/>
    </row>
    <row r="1374" spans="3:3" x14ac:dyDescent="0.25">
      <c r="C1374" s="254"/>
    </row>
    <row r="1048349" spans="11:11" x14ac:dyDescent="0.25">
      <c r="K1048349" s="1" t="s">
        <v>972</v>
      </c>
    </row>
  </sheetData>
  <mergeCells count="8">
    <mergeCell ref="B7:N7"/>
    <mergeCell ref="B3:C5"/>
    <mergeCell ref="D3:N3"/>
    <mergeCell ref="D4:N4"/>
    <mergeCell ref="F5:G5"/>
    <mergeCell ref="H5:I5"/>
    <mergeCell ref="J5:K5"/>
    <mergeCell ref="L5:N5"/>
  </mergeCells>
  <conditionalFormatting sqref="F9">
    <cfRule type="duplicateValues" dxfId="31" priority="115"/>
  </conditionalFormatting>
  <conditionalFormatting sqref="H9">
    <cfRule type="duplicateValues" dxfId="30" priority="116"/>
    <cfRule type="duplicateValues" dxfId="29" priority="117"/>
    <cfRule type="duplicateValues" dxfId="28" priority="3403"/>
  </conditionalFormatting>
  <conditionalFormatting sqref="H10:H19 H21:H23">
    <cfRule type="containsText" dxfId="27" priority="98" operator="containsText" text="PENDIENTE">
      <formula>NOT(ISERROR(SEARCH("PENDIENTE",H10)))</formula>
    </cfRule>
    <cfRule type="containsText" dxfId="26" priority="99" operator="containsText" text="PENDIENTE">
      <formula>NOT(ISERROR(SEARCH("PENDIENTE",H10)))</formula>
    </cfRule>
    <cfRule type="containsText" dxfId="25" priority="100" operator="containsText" text="PENDIENTE">
      <formula>NOT(ISERROR(SEARCH("PENDIENTE",H10)))</formula>
    </cfRule>
  </conditionalFormatting>
  <conditionalFormatting sqref="H21:H23 H10:H19">
    <cfRule type="duplicateValues" dxfId="24" priority="3311"/>
  </conditionalFormatting>
  <conditionalFormatting sqref="I1:I2 K6:K72 K92:K111 I113:I132 K113:K1048576 I134:I1048576">
    <cfRule type="containsText" dxfId="23" priority="14" operator="containsText" text="Pendiente">
      <formula>NOT(ISERROR(SEARCH("Pendiente",I1)))</formula>
    </cfRule>
  </conditionalFormatting>
  <conditionalFormatting sqref="I6:I111">
    <cfRule type="containsText" dxfId="22" priority="5" operator="containsText" text="Pendiente">
      <formula>NOT(ISERROR(SEARCH("Pendiente",I6)))</formula>
    </cfRule>
  </conditionalFormatting>
  <conditionalFormatting sqref="K1:K2 K74:K89">
    <cfRule type="containsText" dxfId="21" priority="26" operator="containsText" text="Pendiente">
      <formula>NOT(ISERROR(SEARCH("Pendiente",K1)))</formula>
    </cfRule>
  </conditionalFormatting>
  <conditionalFormatting sqref="L1:M2 L6:M1048576">
    <cfRule type="timePeriod" dxfId="20" priority="25" timePeriod="thisMonth">
      <formula>AND(MONTH(L1)=MONTH(TODAY()),YEAR(L1)=YEAR(TODAY()))</formula>
    </cfRule>
  </conditionalFormatting>
  <conditionalFormatting sqref="L1:M1048576">
    <cfRule type="timePeriod" dxfId="19" priority="4" timePeriod="nextMonth">
      <formula>AND(MONTH(L1)=MONTH(EDATE(TODAY(),0+1)),YEAR(L1)=YEAR(EDATE(TODAY(),0+1)))</formula>
    </cfRule>
  </conditionalFormatting>
  <conditionalFormatting sqref="L9:M142">
    <cfRule type="timePeriod" dxfId="18" priority="3" timePeriod="lastMonth">
      <formula>AND(MONTH(L9)=MONTH(EDATE(TODAY(),0-1)),YEAR(L9)=YEAR(EDATE(TODAY(),0-1)))</formula>
    </cfRule>
  </conditionalFormatting>
  <conditionalFormatting sqref="N1:N2 N6:N7 N9:N1048576">
    <cfRule type="timePeriod" dxfId="17" priority="24" timePeriod="thisMonth">
      <formula>AND(MONTH(N1)=MONTH(TODAY()),YEAR(N1)=YEAR(TODAY()))</formula>
    </cfRule>
  </conditionalFormatting>
  <conditionalFormatting sqref="N8">
    <cfRule type="timePeriod" dxfId="16" priority="1" timePeriod="nextMonth">
      <formula>AND(MONTH(N8)=MONTH(EDATE(TODAY(),0+1)),YEAR(N8)=YEAR(EDATE(TODAY(),0+1)))</formula>
    </cfRule>
    <cfRule type="timePeriod" dxfId="15" priority="2" timePeriod="thisMonth">
      <formula>AND(MONTH(N8)=MONTH(TODAY()),YEAR(N8)=YEAR(TODAY()))</formula>
    </cfRule>
  </conditionalFormatting>
  <conditionalFormatting sqref="N9:N53 N58:N65">
    <cfRule type="timePeriod" dxfId="14" priority="105" timePeriod="nextMonth">
      <formula>AND(MONTH(N9)=MONTH(EDATE(TODAY(),0+1)),YEAR(N9)=YEAR(EDATE(TODAY(),0+1)))</formula>
    </cfRule>
    <cfRule type="timePeriod" dxfId="13" priority="106" timePeriod="last7Days">
      <formula>AND(TODAY()-FLOOR(N9,1)&lt;=6,FLOOR(N9,1)&lt;=TODAY())</formula>
    </cfRule>
  </conditionalFormatting>
  <conditionalFormatting sqref="N71:N88">
    <cfRule type="timePeriod" dxfId="12" priority="33" timePeriod="nextMonth">
      <formula>AND(MONTH(N71)=MONTH(EDATE(TODAY(),0+1)),YEAR(N71)=YEAR(EDATE(TODAY(),0+1)))</formula>
    </cfRule>
    <cfRule type="timePeriod" dxfId="11" priority="34" timePeriod="last7Days">
      <formula>AND(TODAY()-FLOOR(N71,1)&lt;=6,FLOOR(N71,1)&lt;=TODAY())</formula>
    </cfRule>
  </conditionalFormatting>
  <conditionalFormatting sqref="N90:N100">
    <cfRule type="timePeriod" dxfId="10" priority="22" timePeriod="nextMonth">
      <formula>AND(MONTH(N90)=MONTH(EDATE(TODAY(),0+1)),YEAR(N90)=YEAR(EDATE(TODAY(),0+1)))</formula>
    </cfRule>
    <cfRule type="timePeriod" dxfId="9" priority="23" timePeriod="last7Days">
      <formula>AND(TODAY()-FLOOR(N90,1)&lt;=6,FLOOR(N90,1)&lt;=TODAY())</formula>
    </cfRule>
  </conditionalFormatting>
  <conditionalFormatting sqref="N102">
    <cfRule type="timePeriod" dxfId="8" priority="18" timePeriod="nextMonth">
      <formula>AND(MONTH(N102)=MONTH(EDATE(TODAY(),0+1)),YEAR(N102)=YEAR(EDATE(TODAY(),0+1)))</formula>
    </cfRule>
    <cfRule type="timePeriod" dxfId="7" priority="19" timePeriod="last7Days">
      <formula>AND(TODAY()-FLOOR(N102,1)&lt;=6,FLOOR(N102,1)&lt;=TODAY())</formula>
    </cfRule>
  </conditionalFormatting>
  <conditionalFormatting sqref="N106">
    <cfRule type="timePeriod" dxfId="6" priority="8" timePeriod="nextMonth">
      <formula>AND(MONTH(N106)=MONTH(EDATE(TODAY(),0+1)),YEAR(N106)=YEAR(EDATE(TODAY(),0+1)))</formula>
    </cfRule>
    <cfRule type="timePeriod" dxfId="5" priority="9" timePeriod="last7Days">
      <formula>AND(TODAY()-FLOOR(N106,1)&lt;=6,FLOOR(N106,1)&lt;=TODAY())</formula>
    </cfRule>
  </conditionalFormatting>
  <conditionalFormatting sqref="N109">
    <cfRule type="timePeriod" dxfId="4" priority="16" timePeriod="nextMonth">
      <formula>AND(MONTH(N109)=MONTH(EDATE(TODAY(),0+1)),YEAR(N109)=YEAR(EDATE(TODAY(),0+1)))</formula>
    </cfRule>
    <cfRule type="timePeriod" dxfId="3" priority="17" timePeriod="last7Days">
      <formula>AND(TODAY()-FLOOR(N109,1)&lt;=6,FLOOR(N109,1)&lt;=TODAY())</formula>
    </cfRule>
  </conditionalFormatting>
  <conditionalFormatting sqref="N114:N394">
    <cfRule type="timePeriod" dxfId="2" priority="10" timePeriod="nextMonth">
      <formula>AND(MONTH(N114)=MONTH(EDATE(TODAY(),0+1)),YEAR(N114)=YEAR(EDATE(TODAY(),0+1)))</formula>
    </cfRule>
  </conditionalFormatting>
  <conditionalFormatting sqref="N116:N124">
    <cfRule type="timePeriod" dxfId="1" priority="11" timePeriod="last7Days">
      <formula>AND(TODAY()-FLOOR(N116,1)&lt;=6,FLOOR(N116,1)&lt;=TODAY())</formula>
    </cfRule>
  </conditionalFormatting>
  <conditionalFormatting sqref="N127:N142">
    <cfRule type="timePeriod" dxfId="0" priority="7" timePeriod="last7Days">
      <formula>AND(TODAY()-FLOOR(N127,1)&lt;=6,FLOOR(N127,1)&lt;=TODAY())</formula>
    </cfRule>
  </conditionalFormatting>
  <dataValidations count="6">
    <dataValidation type="list" allowBlank="1" showInputMessage="1" showErrorMessage="1" sqref="J74:J76 J83:J88 J9:J72 J92:J106 J108 J79:J81" xr:uid="{65DE3CC9-D5D9-46F1-A248-22B8B3AE0152}">
      <formula1>"PUE, PPD, NA, ,"</formula1>
    </dataValidation>
    <dataValidation type="list" allowBlank="1" showInputMessage="1" showErrorMessage="1" sqref="J109:J110" xr:uid="{067C37FD-FAEC-4D11-A67D-6DDE03043F2F}">
      <formula1>"PUE, PPD, NA, REEMBOLSO,"</formula1>
    </dataValidation>
    <dataValidation type="list" allowBlank="1" showInputMessage="1" showErrorMessage="1" sqref="J107" xr:uid="{2F49381F-CC9E-4EBA-8446-998347584AB9}">
      <formula1>"    ,PUE,PPD,REEMBOLSO,PPD"</formula1>
    </dataValidation>
    <dataValidation type="custom" allowBlank="1" showInputMessage="1" showErrorMessage="1" errorTitle="Factura PUE" error="Sólo el método de pago PPD lleva complemento de pago" promptTitle="No. complemento de pago" sqref="K111 K117:K120 I111 K124 K130 K143:K1244" xr:uid="{A1EBA09D-8203-424B-A9D5-5295B3C70DD4}">
      <formula1>$J111="PPD"</formula1>
    </dataValidation>
    <dataValidation type="custom" allowBlank="1" showInputMessage="1" showErrorMessage="1" errorTitle="Factura PUE" error="Sólo el método de pago PPD lleva complemento de pago" promptTitle="No. complemento de pago" sqref="K138:K139" xr:uid="{76A5089E-A01C-4ED3-8A45-CD7048A240F0}">
      <formula1>$J137="PPD"</formula1>
    </dataValidation>
    <dataValidation type="list" allowBlank="1" showInputMessage="1" showErrorMessage="1" sqref="J111:J1244" xr:uid="{DE2BCAFF-884B-4B68-99AF-C4CDD882B689}">
      <formula1>"PUE,PPD,REEMBOLSO,NA"</formula1>
    </dataValidation>
  </dataValidations>
  <pageMargins left="0.70866141732283472" right="0.70866141732283472" top="0.74803149606299213" bottom="0.74803149606299213" header="0.31496062992125984" footer="0.31496062992125984"/>
  <pageSetup scale="73" orientation="landscape" r:id="rId1"/>
  <colBreaks count="1" manualBreakCount="1">
    <brk id="14" max="6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01</vt:lpstr>
      <vt:lpstr>02</vt:lpstr>
      <vt:lpstr>03</vt:lpstr>
      <vt:lpstr>04</vt:lpstr>
      <vt:lpstr>05</vt:lpstr>
      <vt:lpstr>2025</vt:lpstr>
      <vt:lpstr>'01'!Área_de_impresión</vt:lpstr>
      <vt:lpstr>'02'!Área_de_impresión</vt:lpstr>
      <vt:lpstr>'03'!Área_de_impresión</vt:lpstr>
      <vt:lpstr>'04'!Área_de_impresión</vt:lpstr>
      <vt:lpstr>'05'!Área_de_impresión</vt:lpstr>
      <vt:lpstr>'2025'!Área_de_impresión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Mishell Sandoval</dc:creator>
  <cp:keywords/>
  <dc:description/>
  <cp:lastModifiedBy>Alejandro Silvan</cp:lastModifiedBy>
  <cp:revision/>
  <dcterms:created xsi:type="dcterms:W3CDTF">2025-01-06T17:41:20Z</dcterms:created>
  <dcterms:modified xsi:type="dcterms:W3CDTF">2025-08-14T16:02:06Z</dcterms:modified>
  <cp:category/>
  <cp:contentStatus/>
</cp:coreProperties>
</file>