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wsSortMap1.xml" ContentType="application/vnd.ms-excel.wsSortMap+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29.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31.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defaultThemeVersion="153222"/>
  <mc:AlternateContent xmlns:mc="http://schemas.openxmlformats.org/markup-compatibility/2006">
    <mc:Choice Requires="x15">
      <x15ac:absPath xmlns:x15ac="http://schemas.microsoft.com/office/spreadsheetml/2010/11/ac" url="C:\Users\Christian\Documents\GitHub\teensy-minimal-rpc\teensy_minimal_rpc\notebooks\"/>
    </mc:Choice>
  </mc:AlternateContent>
  <bookViews>
    <workbookView xWindow="0" yWindow="0" windowWidth="11490" windowHeight="4845"/>
  </bookViews>
  <sheets>
    <sheet name="Useful patterns" sheetId="9" r:id="rId1"/>
    <sheet name="dma mem map" sheetId="1" r:id="rId2"/>
    <sheet name="dma registers" sheetId="2" r:id="rId3"/>
    <sheet name="pit mem map" sheetId="7" r:id="rId4"/>
    <sheet name="pit registers" sheetId="8" r:id="rId5"/>
    <sheet name="sim" sheetId="3" r:id="rId6"/>
    <sheet name="adc" sheetId="4" r:id="rId7"/>
    <sheet name="adc mem map" sheetId="5" r:id="rId8"/>
    <sheet name="Sheet1" sheetId="6" r:id="rId9"/>
  </sheets>
  <definedNames>
    <definedName name="_xlnm._FilterDatabase" localSheetId="6" hidden="1">adc!$F$7:$G$57</definedName>
    <definedName name="_xlnm._FilterDatabase" localSheetId="8" hidden="1">Sheet1!#REF!</definedName>
    <definedName name="Z_FB44FD47_0B92_4391_9CB5_FFD8B50F36C3_.wvu.FilterData" localSheetId="6" hidden="1">adc!$F$7:$G$57</definedName>
  </definedNames>
  <calcPr calcId="152511"/>
  <customWorkbookViews>
    <customWorkbookView name="Christian Fobel - Personal View" guid="{FB44FD47-0B92-4391-9CB5-FFD8B50F36C3}" mergeInterval="0" personalView="1" maximized="1" xWindow="-8" yWindow="-8" windowWidth="1552" windowHeight="840" activeSheetId="9"/>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2" i="1" l="1"/>
  <c r="H33" i="1"/>
  <c r="H34" i="1"/>
  <c r="H35" i="1"/>
  <c r="H36" i="1"/>
  <c r="H37" i="1"/>
  <c r="H38" i="1"/>
  <c r="H39" i="1"/>
  <c r="H40" i="1"/>
  <c r="H41" i="1"/>
  <c r="H42" i="1"/>
  <c r="H43" i="1"/>
  <c r="H44" i="1"/>
  <c r="H45" i="1"/>
  <c r="H32" i="1"/>
  <c r="H3" i="8"/>
  <c r="H2" i="8"/>
  <c r="H7" i="8"/>
  <c r="H8" i="8"/>
  <c r="H9" i="8"/>
  <c r="H10" i="8"/>
  <c r="H11" i="8"/>
  <c r="H6" i="8"/>
  <c r="M3" i="8"/>
  <c r="M6" i="8"/>
  <c r="M7" i="8"/>
  <c r="M8" i="8"/>
  <c r="M9" i="8"/>
  <c r="M10" i="8"/>
  <c r="M11" i="8"/>
  <c r="M2" i="8"/>
  <c r="L9" i="8"/>
  <c r="L10" i="8"/>
  <c r="L11" i="8"/>
  <c r="L8" i="8"/>
  <c r="K3" i="8"/>
  <c r="K2" i="8"/>
  <c r="K9" i="8"/>
  <c r="K10" i="8"/>
  <c r="K11" i="8"/>
  <c r="K8" i="8"/>
  <c r="L2" i="8"/>
  <c r="L3" i="8"/>
  <c r="J20" i="7"/>
  <c r="J19" i="7"/>
  <c r="J18" i="7"/>
  <c r="J17" i="7"/>
  <c r="J16" i="7"/>
  <c r="J15" i="7"/>
  <c r="J14" i="7"/>
  <c r="J13" i="7"/>
  <c r="J12" i="7"/>
  <c r="J11" i="7"/>
  <c r="J10" i="7"/>
  <c r="J9" i="7"/>
  <c r="J8" i="7"/>
  <c r="J7" i="7"/>
  <c r="J6" i="7"/>
  <c r="J5" i="7"/>
  <c r="J4" i="7"/>
  <c r="K75" i="2"/>
  <c r="K76" i="2"/>
  <c r="K74" i="2"/>
  <c r="I76" i="2"/>
  <c r="I75" i="2"/>
  <c r="I74" i="2"/>
  <c r="G75" i="2"/>
  <c r="G76" i="2"/>
  <c r="G74" i="2"/>
  <c r="I35" i="2"/>
  <c r="I36" i="2"/>
  <c r="K36" i="2" s="1"/>
  <c r="I37" i="2"/>
  <c r="K37" i="2" s="1"/>
  <c r="I38" i="2"/>
  <c r="K38" i="2" s="1"/>
  <c r="I39" i="2"/>
  <c r="K39" i="2" s="1"/>
  <c r="I40" i="2"/>
  <c r="I41" i="2"/>
  <c r="K41" i="2" s="1"/>
  <c r="I42" i="2"/>
  <c r="K42" i="2" s="1"/>
  <c r="I43" i="2"/>
  <c r="K43" i="2" s="1"/>
  <c r="I44" i="2"/>
  <c r="K44" i="2" s="1"/>
  <c r="I45" i="2"/>
  <c r="K45" i="2" s="1"/>
  <c r="I46" i="2"/>
  <c r="K46" i="2" s="1"/>
  <c r="I47" i="2"/>
  <c r="K47" i="2" s="1"/>
  <c r="I48" i="2"/>
  <c r="I49" i="2"/>
  <c r="I50" i="2"/>
  <c r="I51" i="2"/>
  <c r="K51" i="2" s="1"/>
  <c r="I52" i="2"/>
  <c r="K52" i="2" s="1"/>
  <c r="I53" i="2"/>
  <c r="K53" i="2" s="1"/>
  <c r="I54" i="2"/>
  <c r="K54" i="2" s="1"/>
  <c r="I55" i="2"/>
  <c r="K55" i="2" s="1"/>
  <c r="I56" i="2"/>
  <c r="I57" i="2"/>
  <c r="K57" i="2" s="1"/>
  <c r="I58" i="2"/>
  <c r="K58" i="2" s="1"/>
  <c r="I59" i="2"/>
  <c r="K59" i="2" s="1"/>
  <c r="I60" i="2"/>
  <c r="K60" i="2" s="1"/>
  <c r="I61" i="2"/>
  <c r="K61" i="2" s="1"/>
  <c r="I62" i="2"/>
  <c r="K62" i="2" s="1"/>
  <c r="I63" i="2"/>
  <c r="K63" i="2" s="1"/>
  <c r="I64" i="2"/>
  <c r="K64" i="2" s="1"/>
  <c r="I65" i="2"/>
  <c r="K65" i="2" s="1"/>
  <c r="I66" i="2"/>
  <c r="K66" i="2" s="1"/>
  <c r="I67" i="2"/>
  <c r="K67" i="2" s="1"/>
  <c r="I68" i="2"/>
  <c r="K68" i="2" s="1"/>
  <c r="I69" i="2"/>
  <c r="K69" i="2" s="1"/>
  <c r="I70" i="2"/>
  <c r="K70" i="2" s="1"/>
  <c r="I71" i="2"/>
  <c r="K71" i="2" s="1"/>
  <c r="I34" i="2"/>
  <c r="J13" i="2" l="1"/>
  <c r="J11" i="2"/>
  <c r="J12" i="2"/>
  <c r="J14" i="2"/>
  <c r="J15" i="2"/>
  <c r="J16" i="2"/>
  <c r="J17" i="2"/>
  <c r="J18" i="2"/>
  <c r="J19" i="2"/>
  <c r="J20" i="2"/>
  <c r="J21" i="2"/>
  <c r="J10" i="2"/>
  <c r="J3" i="2"/>
  <c r="J4" i="2"/>
  <c r="J5" i="2"/>
  <c r="J6" i="2"/>
  <c r="J7" i="2"/>
  <c r="J8" i="2"/>
  <c r="J9" i="2"/>
  <c r="J2" i="2"/>
  <c r="I11" i="2"/>
  <c r="I12" i="2"/>
  <c r="I13" i="2"/>
  <c r="I14" i="2"/>
  <c r="I15" i="2"/>
  <c r="I16" i="2"/>
  <c r="I17" i="2"/>
  <c r="I18" i="2"/>
  <c r="I19" i="2"/>
  <c r="I20" i="2"/>
  <c r="I21" i="2"/>
  <c r="I10" i="2"/>
  <c r="I3" i="2"/>
  <c r="I4" i="2"/>
  <c r="I5" i="2"/>
  <c r="I6" i="2"/>
  <c r="I7" i="2"/>
  <c r="I8" i="2"/>
  <c r="I9" i="2"/>
  <c r="I2" i="2"/>
  <c r="K3" i="2"/>
  <c r="K4" i="2"/>
  <c r="K5" i="2"/>
  <c r="K6" i="2"/>
  <c r="K7" i="2"/>
  <c r="K8" i="2"/>
  <c r="K9" i="2"/>
  <c r="K10" i="2"/>
  <c r="K11" i="2"/>
  <c r="K12" i="2"/>
  <c r="K13" i="2"/>
  <c r="K14" i="2"/>
  <c r="K15" i="2"/>
  <c r="K16" i="2"/>
  <c r="K17" i="2"/>
  <c r="K18" i="2"/>
  <c r="K19" i="2"/>
  <c r="K20" i="2"/>
  <c r="K21" i="2"/>
  <c r="K2" i="2"/>
  <c r="G56" i="2" l="1"/>
  <c r="G50" i="2"/>
  <c r="G49" i="2"/>
  <c r="G48" i="2"/>
  <c r="G40" i="2"/>
  <c r="G35" i="2"/>
  <c r="G34" i="2"/>
  <c r="G71" i="2"/>
  <c r="G70" i="2"/>
  <c r="G68" i="2"/>
  <c r="G69" i="2"/>
  <c r="G67" i="2"/>
  <c r="G58" i="2"/>
  <c r="G59" i="2"/>
  <c r="G60" i="2"/>
  <c r="G61" i="2"/>
  <c r="G62" i="2"/>
  <c r="G63" i="2"/>
  <c r="G64" i="2"/>
  <c r="G65" i="2"/>
  <c r="G66" i="2"/>
  <c r="G57" i="2"/>
  <c r="G55" i="2"/>
  <c r="G54" i="2"/>
  <c r="G52" i="2"/>
  <c r="G53" i="2"/>
  <c r="G51" i="2"/>
  <c r="G45" i="2"/>
  <c r="G46" i="2"/>
  <c r="G47" i="2"/>
  <c r="G44" i="2"/>
  <c r="G42" i="2"/>
  <c r="G43" i="2"/>
  <c r="G41" i="2"/>
  <c r="G37" i="2"/>
  <c r="G38" i="2"/>
  <c r="G39" i="2"/>
  <c r="G36" i="2"/>
  <c r="G31" i="2"/>
  <c r="G32" i="2"/>
  <c r="G30" i="2"/>
  <c r="G23" i="2"/>
  <c r="G24" i="2"/>
  <c r="G25" i="2"/>
  <c r="G26" i="2"/>
  <c r="G22" i="2"/>
  <c r="G11" i="2"/>
  <c r="G12" i="2"/>
  <c r="G13" i="2"/>
  <c r="G14" i="2"/>
  <c r="G15" i="2"/>
  <c r="G16" i="2"/>
  <c r="G17" i="2"/>
  <c r="G18" i="2"/>
  <c r="G19" i="2"/>
  <c r="G20" i="2"/>
  <c r="G21" i="2"/>
  <c r="G10" i="2"/>
  <c r="G3" i="2"/>
  <c r="G4" i="2"/>
  <c r="G5" i="2"/>
  <c r="G6" i="2"/>
  <c r="G7" i="2"/>
  <c r="G8" i="2"/>
  <c r="G9" i="2"/>
  <c r="G2" i="2"/>
  <c r="F26" i="3" l="1"/>
  <c r="F27" i="3"/>
  <c r="F28" i="3"/>
  <c r="F29" i="3"/>
  <c r="F30" i="3"/>
  <c r="F31" i="3"/>
  <c r="F32" i="3"/>
  <c r="F33" i="3"/>
  <c r="F34" i="3"/>
  <c r="F35" i="3"/>
  <c r="F36" i="3"/>
  <c r="F37" i="3"/>
  <c r="F38" i="3"/>
  <c r="F25" i="3"/>
  <c r="J41" i="3"/>
  <c r="J26" i="3"/>
  <c r="J27" i="3"/>
  <c r="J28" i="3"/>
  <c r="J29" i="3"/>
  <c r="J30" i="3"/>
  <c r="J31" i="3"/>
  <c r="J32" i="3"/>
  <c r="J33" i="3"/>
  <c r="J34" i="3"/>
  <c r="J35" i="3"/>
  <c r="J36" i="3"/>
  <c r="J37" i="3"/>
  <c r="J38" i="3"/>
  <c r="J25" i="3"/>
  <c r="J2" i="3"/>
  <c r="J3" i="3"/>
  <c r="J4" i="3"/>
  <c r="J5" i="3"/>
  <c r="J6" i="3"/>
  <c r="J7" i="3"/>
  <c r="J8" i="3"/>
  <c r="J9" i="3"/>
  <c r="J10" i="3"/>
  <c r="J11" i="3"/>
  <c r="J12" i="3"/>
  <c r="J13" i="3"/>
  <c r="J14" i="3"/>
  <c r="J15" i="3"/>
  <c r="J16" i="3"/>
  <c r="J17" i="3"/>
  <c r="J18" i="3"/>
  <c r="J19" i="3"/>
  <c r="J20" i="3"/>
  <c r="J21" i="3"/>
  <c r="J22" i="3"/>
  <c r="J1" i="3"/>
</calcChain>
</file>

<file path=xl/sharedStrings.xml><?xml version="1.0" encoding="utf-8"?>
<sst xmlns="http://schemas.openxmlformats.org/spreadsheetml/2006/main" count="1575" uniqueCount="809">
  <si>
    <t>4000_8000</t>
  </si>
  <si>
    <t>R/W</t>
  </si>
  <si>
    <t>0000_0000h</t>
  </si>
  <si>
    <t>21.3.1/391</t>
  </si>
  <si>
    <t>4000_8004</t>
  </si>
  <si>
    <t>R</t>
  </si>
  <si>
    <t>21.3.2/392</t>
  </si>
  <si>
    <t>4000_800C</t>
  </si>
  <si>
    <t>21.3.3/394</t>
  </si>
  <si>
    <t>4000_8014</t>
  </si>
  <si>
    <t>21.3.4/397</t>
  </si>
  <si>
    <t>4000_8018</t>
  </si>
  <si>
    <t>W (always reads 0)</t>
  </si>
  <si>
    <t>00h</t>
  </si>
  <si>
    <t>21.3.5/399</t>
  </si>
  <si>
    <t>4000_8019</t>
  </si>
  <si>
    <t>21.3.6/400</t>
  </si>
  <si>
    <t>4000_801A</t>
  </si>
  <si>
    <t>21.3.7/401</t>
  </si>
  <si>
    <t>4000_801B</t>
  </si>
  <si>
    <t>21.3.8/402</t>
  </si>
  <si>
    <t>4000_801C</t>
  </si>
  <si>
    <t>21.3.9/403</t>
  </si>
  <si>
    <t>4000_801D</t>
  </si>
  <si>
    <t>21.3.10/404</t>
  </si>
  <si>
    <t>4000_801E</t>
  </si>
  <si>
    <t>21.3.11/405</t>
  </si>
  <si>
    <t>4000_801F</t>
  </si>
  <si>
    <t>21.3.12/406</t>
  </si>
  <si>
    <t>4000_8024</t>
  </si>
  <si>
    <t>21.3.13/406</t>
  </si>
  <si>
    <t>4000_802C</t>
  </si>
  <si>
    <t>21.3.14/409</t>
  </si>
  <si>
    <t>4000_8034</t>
  </si>
  <si>
    <t>21.3.15/411</t>
  </si>
  <si>
    <t>4000_8100</t>
  </si>
  <si>
    <t>See section</t>
  </si>
  <si>
    <t>21.3.16/414</t>
  </si>
  <si>
    <t>4000_8101</t>
  </si>
  <si>
    <t>4000_8102</t>
  </si>
  <si>
    <t>4000_8103</t>
  </si>
  <si>
    <t>4000_8104</t>
  </si>
  <si>
    <t>4000_8105</t>
  </si>
  <si>
    <t>4000_8106</t>
  </si>
  <si>
    <t>4000_8107</t>
  </si>
  <si>
    <t>4000_8108</t>
  </si>
  <si>
    <t>4000_8109</t>
  </si>
  <si>
    <t>4000_810A</t>
  </si>
  <si>
    <t>4000_810B</t>
  </si>
  <si>
    <t>4000_810C</t>
  </si>
  <si>
    <t>4000_810D</t>
  </si>
  <si>
    <t>4000_810E</t>
  </si>
  <si>
    <t>4000_810F</t>
  </si>
  <si>
    <t>4000_9000</t>
  </si>
  <si>
    <t>Undefined</t>
  </si>
  <si>
    <t>21.3.17/415</t>
  </si>
  <si>
    <t>4000_9004</t>
  </si>
  <si>
    <t>21.3.18/415</t>
  </si>
  <si>
    <t>4000_9006</t>
  </si>
  <si>
    <t>21.3.19/416</t>
  </si>
  <si>
    <t>4000_9008</t>
  </si>
  <si>
    <t>21.3.20/417</t>
  </si>
  <si>
    <t>21.3.21/417</t>
  </si>
  <si>
    <t>21.3.22/418</t>
  </si>
  <si>
    <t>4000_900C</t>
  </si>
  <si>
    <t>21.3.23/420</t>
  </si>
  <si>
    <t>4000_9010</t>
  </si>
  <si>
    <t>21.3.24/420</t>
  </si>
  <si>
    <t>4000_9014</t>
  </si>
  <si>
    <t>21.3.25/421</t>
  </si>
  <si>
    <t>4000_9016</t>
  </si>
  <si>
    <t>21.3.26/421</t>
  </si>
  <si>
    <t>DMA_TCD0_CITER_ELINKNO</t>
  </si>
  <si>
    <t>21.3.27/422</t>
  </si>
  <si>
    <t>4000_9018</t>
  </si>
  <si>
    <t>21.3.28/423</t>
  </si>
  <si>
    <t>4000_901C</t>
  </si>
  <si>
    <t>21.3.29/424</t>
  </si>
  <si>
    <t>4000_901E</t>
  </si>
  <si>
    <t>21.3.30/426</t>
  </si>
  <si>
    <t>CR</t>
  </si>
  <si>
    <t>CX</t>
  </si>
  <si>
    <t>Cancel Transfer</t>
  </si>
  <si>
    <t>ECX</t>
  </si>
  <si>
    <t>Error Cancel Transfer</t>
  </si>
  <si>
    <t>0: Normal operation, 1: Cancel the remaining data transfer in the same fashion as the CX bit. Stop the executing channel and force the minor loop to finish. The cancel takes effect after the last write of the current read/write sequence. The ECX bit clears itself after the cancel is honored. In addition to cancelling the transfer, ECX treats the cancel as an error condition, thus updating the ES register and generating an optional error interrupt.</t>
  </si>
  <si>
    <t>0: Normal operation, 1: Cancel the remaining data transfer. Stop the executing channel and force the minor loop to finish. The</t>
  </si>
  <si>
    <t>EMLM</t>
  </si>
  <si>
    <t>0: Disabled. TCDn.word2 is defined as a 32-bit NBYTES field, 1: Enabled. TCDn.word2 is redefined to include individual enable fields, an offset field, and the NBYTES field. The individual enable fields allow the minor loop offset to be applied to the source address, the destination address, or both. The NBYTES field is reduced when either offset is enabled.</t>
  </si>
  <si>
    <t>Enable Minor Loop Mapping</t>
  </si>
  <si>
    <t>CLM</t>
  </si>
  <si>
    <t>Continuous Link Mode</t>
  </si>
  <si>
    <t>0: A minor loop channel link made to itself goes through channel arbitration before being activated again, 1: A minor loop channel link made to itself does not go through channel arbitration before being activated again. Upon minor loop completion, the channel activates again if that channel has a minor loop channel link enabled and the link channel is itself. This effectively applies the minor loop offsets and restarts the next minor loop.</t>
  </si>
  <si>
    <t>HALT</t>
  </si>
  <si>
    <t>Halt DMA Operations</t>
  </si>
  <si>
    <t>0: Normal operation, 1: Stall the start of any new channels. Executing channels are allowed to complete. Channel execution resumes when this bit is cleared.</t>
  </si>
  <si>
    <t>HOE</t>
  </si>
  <si>
    <t>Halt On Error</t>
  </si>
  <si>
    <t>0: Normal operation, 1: Any error causes the HALT bit to set. Subsequently, all service requests are ignored until the HALT bit</t>
  </si>
  <si>
    <t>ERCA</t>
  </si>
  <si>
    <t>Enable Round Robin Channel Arbitration</t>
  </si>
  <si>
    <t>0: Fixed priority arbitration is used for channel selection, 1: Round robin arbitration is used for channel selection .</t>
  </si>
  <si>
    <t>EDBG</t>
  </si>
  <si>
    <t>Enable Debug</t>
  </si>
  <si>
    <t>0: When in debug mode, the DMA continues to operate, 1: When in debug mode, the DMA stalls the start of a new channel. Executing channels are allowed to complete. Channel execution resumes when the system exits debug mode or the EDBG bit is cleared.</t>
  </si>
  <si>
    <t>ES</t>
  </si>
  <si>
    <t>VLD</t>
  </si>
  <si>
    <t>Logical OR of all ERR status bits</t>
  </si>
  <si>
    <t>0: No ERR bits are set, 1: At least one ERR bit is set indicating a valid error exists that has not been cleared</t>
  </si>
  <si>
    <t>Transfer Cancelled</t>
  </si>
  <si>
    <t>0: No cancelled transfers, 1: The last recorded entry was a cancelled transfer by the error cancel transfer input</t>
  </si>
  <si>
    <t>CPE</t>
  </si>
  <si>
    <t>Channel Priority Error</t>
  </si>
  <si>
    <t>0: No channel priority error, 1: The last recorded error was a configuration error in the channel priorities . Channel priorities are not unique.</t>
  </si>
  <si>
    <t>ERRCHN</t>
  </si>
  <si>
    <t>Error Channel Number or Cancelled Channel Number</t>
  </si>
  <si>
    <t>The channel number of the last recorded error (excluding CPE errors) or last recorded error cancelled transfer .</t>
  </si>
  <si>
    <t>SAE</t>
  </si>
  <si>
    <t>Source Address Error</t>
  </si>
  <si>
    <t>0: No source address configuration error., 1: The last recorded error was a configuration error detected in the TCDn_SADDR field. TCDn_SADDR is inconsistent with TCDn_ATTR[SSIZE].</t>
  </si>
  <si>
    <t>SOE</t>
  </si>
  <si>
    <t>Source Offset Error</t>
  </si>
  <si>
    <t>0: No source offset configuration error, 1: The last recorded error was a configuration error detected in the TCDn_SOFF field. TCDn_SOFF is inconsistent with TCDn_ATTR[SSIZE].</t>
  </si>
  <si>
    <t>DAE</t>
  </si>
  <si>
    <t>Destination Address Error</t>
  </si>
  <si>
    <t>0: No destination address configuration error, 1: The last recorded error was a configuration error detected in the TCDn_DADDR field. TCDn_DADDR is inconsistent with TCDn_ATTR[DSIZE].</t>
  </si>
  <si>
    <t>DOE</t>
  </si>
  <si>
    <t>Destination Offset Error</t>
  </si>
  <si>
    <t>0: No destination offset configuration error, 1: The last recorded error was a configuration error detected in the TCDn_DOFF field. TCDn_DOFF is inconsistent with TCDn_ATTR[DSIZE].</t>
  </si>
  <si>
    <t>NCE</t>
  </si>
  <si>
    <t>NBYTES/CITER Configuration Error</t>
  </si>
  <si>
    <t>0: No NBYTES/CITER configuration error, 1: The last recorded error was a configuration error detected in the TCDn_NBYTES or TCDn_CITER fields.  One of: 1) TCDn_NBYTES is not a multiple of TCDn_ATTR[SSIZE] and TCDn_ATTR[DSIZE], or 2) TCDn_CITER[CITER] is equal to zero, or 3) TCDn_CITER[ELINK] is not equal to TCDn_BITER[ELINK]</t>
  </si>
  <si>
    <t>SGE</t>
  </si>
  <si>
    <t>Scatter/Gather Configuration Error</t>
  </si>
  <si>
    <t>0: No scatter/gather configuration error, 1: The last recorded error was a configuration error detected in the TCDn_DLASTSGA field. This field is checked at the beginning of a scatter/gather operation after major loop completion if TCDn_CSR[ESG] is enabled. TCDn_DLASTSGA is not on a 32 byte boundary.</t>
  </si>
  <si>
    <t>SBE</t>
  </si>
  <si>
    <t>Source Bus Error</t>
  </si>
  <si>
    <t>0: No source bus error, 1: The last recorded error was a bus error on a source read</t>
  </si>
  <si>
    <t>DBE</t>
  </si>
  <si>
    <t>Destination Bus Error</t>
  </si>
  <si>
    <t>0: No destination bus error, 1: The last recorded error was a bus error on a destination write</t>
  </si>
  <si>
    <t>ERQ</t>
  </si>
  <si>
    <t>Enable Request Register</t>
  </si>
  <si>
    <t>EEI</t>
  </si>
  <si>
    <t>Enable Error Interrupt Register</t>
  </si>
  <si>
    <t>INT</t>
  </si>
  <si>
    <t>Interrupt Request Register</t>
  </si>
  <si>
    <t>ERR</t>
  </si>
  <si>
    <t>Error Register</t>
  </si>
  <si>
    <t>HRS</t>
  </si>
  <si>
    <t>Hardware Request Status Register</t>
  </si>
  <si>
    <t>DCHPRI</t>
  </si>
  <si>
    <t>ECP</t>
  </si>
  <si>
    <t>Enable Channel Preemption</t>
  </si>
  <si>
    <t>0: Channel n cannot be suspended by a higher priority channel’s service request, 1: Channel n can be temporarily suspended by the service request of a higher priority channel</t>
  </si>
  <si>
    <t>DPA</t>
  </si>
  <si>
    <t>Disable Preempt Ability</t>
  </si>
  <si>
    <t>0: Channel n can suspend a lower priority channel, 1: Channel n cannot suspend any channel, regardless of channel priority</t>
  </si>
  <si>
    <t>CHPRI</t>
  </si>
  <si>
    <t>Channel n Arbitration Priority</t>
  </si>
  <si>
    <t>Channel priority when fixed-priority arbitration is enabled.  NOTE: Reset value for the channel priority fields, CHPRI, is equal to the corresponding channel number for each priority register, i.e., DCHPRI15[CHPRI] equals 0b1111.</t>
  </si>
  <si>
    <t>SMOD</t>
  </si>
  <si>
    <t>Source Address Modulo.</t>
  </si>
  <si>
    <t>0: Source address modulo feature is disabled, Not 0: This value defines a specific address range specified to be the value after SADDR + SOFF calculation is performed or the original register value. The setting of this field provides the ability to implement a circular data queue easily. For data queues requiring power-of-2 size bytes, the queue should start at a 0-modulo-size address and the SMOD field should be set to the appropriate value for the queue, freezing the desired number of upper address bits. The value programmed into this field specifies the number of lower address bits allowed to change. For a circular queue application, the SOFF is typically set to the transfer size to implement post-increment addressing with the SMOD function constraining the addresses to a 0-modulo-size range.</t>
  </si>
  <si>
    <t>SSIZE</t>
  </si>
  <si>
    <t>Source data transfer size</t>
  </si>
  <si>
    <t>000: 8-bit, 001: 16-bit, 010: 32-bit, 100: 16-byte</t>
  </si>
  <si>
    <t>DMOD</t>
  </si>
  <si>
    <t>Destination Address Modulo</t>
  </si>
  <si>
    <t>0: Destination address modulo feature is disabled, Not 0: This value defines a specific address range specified to be the value after SADDR + SOFF calculation is performed or the original register value. The setting of this field provides the ability to implement a circular data queue easily. For data queues requiring power-of-2 size bytes, the queue should start at a 0-modulo-size address and the SMOD field should be set to the appropriate value for the queue, freezing the desired number of upper address bits. The value programmed into this field specifies the number of lower address bits allowed to change. For a circular queue application, the SOFF is typically set to the transfer size to implement post-increment addressing with the SMOD function constraining the addresses to a 0-modulo-size range.</t>
  </si>
  <si>
    <t>DSIZE</t>
  </si>
  <si>
    <t>Destination data transfer size</t>
  </si>
  <si>
    <t>NBYTES</t>
  </si>
  <si>
    <t>Minor Byte Transfer Count</t>
  </si>
  <si>
    <t>Number of bytes to be transferred in each service request of the channel. As a channel activates, the appropriate TCD contents load into the eDMA engine, and the appropriate reads and writes perform until the minor byte transfer count has transferred. This is an indivisible operation and cannot be halted. (Although, it may be stalled by using the bandwidth control field, or via preemption.) After the minor count is exhausted, the SADDR and DADDR values are written back into the TCD memory, the major iteration count is decremented and restored to the TCD memory. If the major iteration count is completed, additional processing is performed. NOTE: An NBYTES value of 0x0000_0000 is interpreted as a 4 GB transfer.</t>
  </si>
  <si>
    <t>SMLOE</t>
  </si>
  <si>
    <t>Source Minor Loop Offset Enable</t>
  </si>
  <si>
    <t>Selects whether the minor loop offset is applied to the source address upon minor loop completion. 0: The minor loop offset is not applied to the SADDR, 1: The minor loop offset is applied to the SADDR</t>
  </si>
  <si>
    <t>DMLOE</t>
  </si>
  <si>
    <t>Destination Minor Loop Offset enable</t>
  </si>
  <si>
    <t>Selects whether the minor loop offset is applied to the destination address upon minor loop completion. 0: The minor loop offset is not applied to the DADDR, 1: The minor loop offset is applied to the DADDR</t>
  </si>
  <si>
    <t>Number of bytes to be transferred in each service request of the channel. As a channel activates, the appropriate TCD contents load into the eDMA engine, and the appropriate reads and writes perform until the minor byte transfer count has transferred. This is an indivisible operation and cannot be halted; although, it may be stalled by using the bandwidth control field, or via preemption. After the minor count is exhausted, the SADDR and DADDR values are written back into the TCD memory, the major iteration count is decremented and restored to the TCD memory. If the major iteration count is completed, additional processing is performed.</t>
  </si>
  <si>
    <t>MLOFF</t>
  </si>
  <si>
    <t>If SMLOE or DMLOE is set, this field represents a sign-extended offset applied to the source or destination address to form the next-state value after the minor loop completes.</t>
  </si>
  <si>
    <t>Minor Loop Offset</t>
  </si>
  <si>
    <t>SLAST</t>
  </si>
  <si>
    <t>Last source Address Adjustment</t>
  </si>
  <si>
    <t>DADDR</t>
  </si>
  <si>
    <t>Destination Address</t>
  </si>
  <si>
    <t>Adjustment value added to the source address at the completion of the major iteration count. This value can be applied to restore the source address to the initial value, or adjust the address to reference the next data structure.</t>
  </si>
  <si>
    <t>Memory address pointing to the destination data.</t>
  </si>
  <si>
    <t>DOFF</t>
  </si>
  <si>
    <t>Destination Address Signed offset</t>
  </si>
  <si>
    <t>Sign-extended offset applied to the current destination address to form the next-state value as each destination write is completed.</t>
  </si>
  <si>
    <t>ELINK</t>
  </si>
  <si>
    <t>Enable channel-to-channel linking on minor-loop complete</t>
  </si>
  <si>
    <t>As the channel completes the minor loop, this flag enables linking to another channel, defined by the LINKCH field. The link target channel initiates a channel service request via an internal mechanism that sets the TCDn_CSR[START] bit of the specified channel. If channel linking is disabled, the CITER value is extended to 15 bits in place of a link channel number. If the major loop is exhausted, this link mechanism is suppressed in favor of the MAJORELINK channel linking. NOTE: This bit must be equal to the BITER[ELINK] bit. Otherwise, a configuration error is reported. 0: The channel-to-channel linking is disabled, 1: The channel-to-channel linking is enabled</t>
  </si>
  <si>
    <t>LINKCH</t>
  </si>
  <si>
    <t>Link Channel Number</t>
  </si>
  <si>
    <t>If channel-to-channel linking is enabled (ELINK = 1), then after the minor loop is exhausted, the eDMA engine initiates a channel service request to the channel defined by these four bits by setting that channel’s TCDn_CSR[START] bit.</t>
  </si>
  <si>
    <t>Current Major Iteration Count</t>
  </si>
  <si>
    <t>This 9-bit (ELINK = 1) or 15-bit (ELINK = 0) count represents the current major loop count for the channel. It is decremented each time the minor loop is completed and updated in the transfer control descriptor memory. After the major iteration count is exhausted, the channel performs a number of operations (e.g., final source and destination address calculations), optionally generating an interrupt to signal channel completion before reloading the CITER field from the beginning iteration count (BITER) field. NOTE: When the CITER field is initially loaded by software, it must be set to the same value as that contained in the BITER field. NOTE: If the channel is configured to execute a single service request, the initial values of BITER and CITER should be 0x0001.</t>
  </si>
  <si>
    <t>This 9-bit (ELINK = 1) or 15-bit (ELINK = 0) count represents the current major loop count for the channel. It is decremented each time the minor loop is completed and updated in the transfer control descriptor memory. After the major iteration count is exhausted, the channel performs a number of operations (e.g., final source and destination address calculations), optionally generating an interrupt to signal channel completion before reloading the CITER field from the beginning iteration count (BITER) field. NOTE: When the CITER field is initially loaded by software, it must be set to the same value as that contained in the BITER field. NOTE: If the channel is configured to execute a single service request, the initial values of BITER and CITER should be 0x0001.E87</t>
  </si>
  <si>
    <t>DLASTSGA</t>
  </si>
  <si>
    <t>Destination last address adjustment or the memory address for the next transfer control descriptor to be loaded into this channel (scatter/gather).</t>
  </si>
  <si>
    <t>If (TCDn_CSR[ESG] = 0) then adjustment value added to the destination address at the completion of the major iteration count. This value can apply to restore the destination address to the initial value or adjust the address to reference the next data structure. Otherwise, this address points to the beginning of a 0-modulo-32-byte region containing the next transfer control descriptor to be loaded into this channel. This channel reload is performed as the major iteration count completes. The scatter/gather address must be 0-modulo-32-byte, else a configuration error is reported.eference the next data structure.</t>
  </si>
  <si>
    <t>BWC</t>
  </si>
  <si>
    <t>Bandwidth Control</t>
  </si>
  <si>
    <t>Throttles the amount of bus bandwidth consumed by the eDMA. In general, as the eDMA processes the minor loop, it continuously generates read/write sequences until the minor count is exhausted. This field forces the eDMA to stall after the completion of each read/write access to control the bus request bandwidth seen by the crossbar switch. NOTE: If the source and destination sizes are equal, this field is ignored between the first and second transfers and after the last write of each minor loop. This behavior is a side effect of reducing start-up latency. 00: No eDMA engine stalls, 01: Reserved, 10: eDMA engine stalls for 4 cycles after each r/w, 11: eDMA engine stalls for 8 cycles after each r/w</t>
  </si>
  <si>
    <t>MAJORLINKCH</t>
  </si>
  <si>
    <t>If (MAJORELINK = 0) then no channel-to-channel linking (or chaining) is performed after the major loop counter is exhausted. Otherwise, after the major loop counter is exhausted, the eDMA engine initiates a channel service request at the channel defined by these six bits by setting that channel’s TCDn_CSR[START] bit.</t>
  </si>
  <si>
    <t>DONE</t>
  </si>
  <si>
    <t>Channel Done</t>
  </si>
  <si>
    <t>This flag indicates the eDMA has completed the major loop. The eDMA engine sets it as the CITER count reaches zero; The software clears it, or the hardware when the channel is activated. NOTE: This bit must be cleared to write the MAJORELINK or ESG bits.</t>
  </si>
  <si>
    <t>ACTIVE</t>
  </si>
  <si>
    <t>Channel Active</t>
  </si>
  <si>
    <t>This flag signals the channel is currently in execution. It is set when channel service begins, and the eDMA clears it as the minor loop completes or if any error condition is detected. This bit resets to zero.</t>
  </si>
  <si>
    <t>MAJORELINK</t>
  </si>
  <si>
    <t>Enable channel-to-channel linking on major loop complete</t>
  </si>
  <si>
    <t>As the channel completes the major loop, this flag enables the linking to another channel, defined by MAJORLINKCH. The link target channel initiates a channel service request via an internal mechanism that sets the TCDn_CSR[START] bit of the specified channel. NOTE: To support the dynamic linking coherency model, this field is forced to zero when written to while the TCDn_CSR[DONE] bit is set. 0: The channel-to-channel linking is disabled, 1: The channel-to-channel linking is enabled</t>
  </si>
  <si>
    <t>ESG</t>
  </si>
  <si>
    <t>Enable Scatter/Gather Processing</t>
  </si>
  <si>
    <t>As the channel completes the major loop, this flag enables scatter/gather processing in the current channel. If enabled, the eDMA engine uses DLASTSGA as a memory pointer to a 0-modulo-32 address containing a 32-byte data structure loaded as the transfer control descriptor into the local memory. NOTE: To support the dynamic scatter/gather coherency model, this field is forced to zero when written to while the TCDn_CSR[DONE] bit is set. 0: The current channel’s TCD is normal format., 1: The current channel’s TCD specifies a scatter gather format. The DLASTSGA field provides a memory pointer to the next TCD to be loaded into this channel after the major loop completes its execution.</t>
  </si>
  <si>
    <t>DREQ</t>
  </si>
  <si>
    <t>Disable Request</t>
  </si>
  <si>
    <t>If this flag is set, the eDMA hardware automatically clears the corresponding ERQ bit when the current major iteration count reaches zero. 0: The channel’s ERQ bit is not affected, 1: The channel’s ERQ bit is cleared when the major loop is complete</t>
  </si>
  <si>
    <t>INTHALF</t>
  </si>
  <si>
    <t>Enable an interrupt when major counter is half complete.</t>
  </si>
  <si>
    <t>If this flag is set, the channel generates an interrupt request by setting the appropriate bit in the INT register when the current major iteration count reaches the halfway point. Specifically, the comparison performed by the eDMA engine is (CITER == (BITER &gt;&gt; 1)). This halfway point interrupt request is provided to support double-buffered (aka ping-pong) schemes or other types of data movement where the processor needs an early indication of the transfer’s progress. If BITER is set, do not use INTHALF. Use INTMAJOR instead. 0: The half-point interrupt is disabled, 1: The half-point interrupt is enabled</t>
  </si>
  <si>
    <t>INTMAJOR</t>
  </si>
  <si>
    <t>Enable an interrupt when major iteration count completes</t>
  </si>
  <si>
    <t>If this flag is set, the channel generates an interrupt request by setting the appropriate bit in the INT when the current major iteration count reaches zero. 0: The end-of-major loop interrupt is disabled, 1: The end-of-major loop interrupt is enabled,</t>
  </si>
  <si>
    <t>START</t>
  </si>
  <si>
    <t>Channel Start</t>
  </si>
  <si>
    <t>If this flag is set, the channel is requesting service. The eDMA hardware automatically clears this flag after the channel begins execution. 0: The channel is not explicitly started, 1: The channel is explicitly started via a software initiated service request,</t>
  </si>
  <si>
    <t>See CITER_ELINKYES[ELINK].</t>
  </si>
  <si>
    <t>See CITER_ELINKYES[LINKCH].</t>
  </si>
  <si>
    <t>See CITER_ELINKNO[ELINK].</t>
  </si>
  <si>
    <t>See CITER_ELINKYES[CITER].</t>
  </si>
  <si>
    <t>See CITER_ELINKNO[CITER].</t>
  </si>
  <si>
    <t>Structs</t>
  </si>
  <si>
    <t>SADDR</t>
  </si>
  <si>
    <t>Source Address</t>
  </si>
  <si>
    <t>Memory address pointing to the source data.</t>
  </si>
  <si>
    <t>SOFF</t>
  </si>
  <si>
    <t>Source Address Signed offset</t>
  </si>
  <si>
    <t>Sign-extended offset applied to the current source address to form the next-state value as each source read is completed.</t>
  </si>
  <si>
    <t>4004_7000</t>
  </si>
  <si>
    <t>12.2.1/237</t>
  </si>
  <si>
    <t>4004_7004</t>
  </si>
  <si>
    <t>12.2.2/239</t>
  </si>
  <si>
    <t>4004_8004</t>
  </si>
  <si>
    <t>0000_1000h</t>
  </si>
  <si>
    <t>12.2.3/240</t>
  </si>
  <si>
    <t>4004_800C</t>
  </si>
  <si>
    <t>12.2.4/242</t>
  </si>
  <si>
    <t>4004_8010</t>
  </si>
  <si>
    <t>12.2.5/245</t>
  </si>
  <si>
    <t>4004_8018</t>
  </si>
  <si>
    <t>12.2.6/246</t>
  </si>
  <si>
    <t>4004_8024</t>
  </si>
  <si>
    <t>12.2.7/248</t>
  </si>
  <si>
    <t>4004_8028</t>
  </si>
  <si>
    <t>12.2.8/249</t>
  </si>
  <si>
    <t>4004_802C</t>
  </si>
  <si>
    <t>12.2.9/250</t>
  </si>
  <si>
    <t>4004_8030</t>
  </si>
  <si>
    <t>12.2.10/251</t>
  </si>
  <si>
    <t>4004_8034</t>
  </si>
  <si>
    <t>F010_0030h</t>
  </si>
  <si>
    <t>12.2.11/252</t>
  </si>
  <si>
    <t>4004_8038</t>
  </si>
  <si>
    <t>0004_0182h</t>
  </si>
  <si>
    <t>12.2.12/254</t>
  </si>
  <si>
    <t>4004_803C</t>
  </si>
  <si>
    <t>4000_0001h</t>
  </si>
  <si>
    <t>12.2.13/256</t>
  </si>
  <si>
    <t>4004_8040</t>
  </si>
  <si>
    <t>0000_0002h</t>
  </si>
  <si>
    <t>12.2.14/259</t>
  </si>
  <si>
    <t>4004_8044</t>
  </si>
  <si>
    <t>12.2.15/259</t>
  </si>
  <si>
    <t>4004_8048</t>
  </si>
  <si>
    <t>12.2.16/261</t>
  </si>
  <si>
    <t>4004_804C</t>
  </si>
  <si>
    <t>12.2.17/262</t>
  </si>
  <si>
    <t>4004_8050</t>
  </si>
  <si>
    <t>12.2.18/264</t>
  </si>
  <si>
    <t>4004_8054</t>
  </si>
  <si>
    <t>12.2.19/265</t>
  </si>
  <si>
    <t>4004_8058</t>
  </si>
  <si>
    <t>12.2.20/266</t>
  </si>
  <si>
    <t>4004_805C</t>
  </si>
  <si>
    <t>12.2.21/266</t>
  </si>
  <si>
    <t>4004_8060</t>
  </si>
  <si>
    <t>12.2.22/267</t>
  </si>
  <si>
    <t>System Options Register 1</t>
  </si>
  <si>
    <t>SOPT1 Configuration Register</t>
  </si>
  <si>
    <t>System Options Register 2</t>
  </si>
  <si>
    <t>System Options Register 4</t>
  </si>
  <si>
    <t>System Options Register 5</t>
  </si>
  <si>
    <t>System Options Register 7</t>
  </si>
  <si>
    <t>System Device Identification Register</t>
  </si>
  <si>
    <t>System Clock Gating Control Register 1</t>
  </si>
  <si>
    <t>System Clock Gating Control Register 2</t>
  </si>
  <si>
    <t>System Clock Gating Control Register 3</t>
  </si>
  <si>
    <t>System Clock Gating Control Register 4</t>
  </si>
  <si>
    <t>System Clock Gating Control Register 5</t>
  </si>
  <si>
    <t>System Clock Gating Control Register 6</t>
  </si>
  <si>
    <t>SIM_SCGC6</t>
  </si>
  <si>
    <t>System Clock Gating Control Register 7</t>
  </si>
  <si>
    <t>System Clock Divider Register 1</t>
  </si>
  <si>
    <t>System Clock Divider Register 2</t>
  </si>
  <si>
    <t>Flash Configuration Register 1</t>
  </si>
  <si>
    <t>Flash Configuration Register 2</t>
  </si>
  <si>
    <t>Unique Identification Register High</t>
  </si>
  <si>
    <t>Unique Identification Register Mid-High</t>
  </si>
  <si>
    <t>Unique Identification Register Mid Low</t>
  </si>
  <si>
    <t>Unique Identification Register Low</t>
  </si>
  <si>
    <t>SOPT1</t>
  </si>
  <si>
    <t>SOPT1CFG</t>
  </si>
  <si>
    <t>SOPT2</t>
  </si>
  <si>
    <t>SOPT4</t>
  </si>
  <si>
    <t>SOPT5</t>
  </si>
  <si>
    <t>SOPT7</t>
  </si>
  <si>
    <t>SDID</t>
  </si>
  <si>
    <t>SCGC1</t>
  </si>
  <si>
    <t>SCGC2</t>
  </si>
  <si>
    <t>SCGC3</t>
  </si>
  <si>
    <t>SCGC4</t>
  </si>
  <si>
    <t>SCGC5</t>
  </si>
  <si>
    <t>SCGC6</t>
  </si>
  <si>
    <t>SCGC7</t>
  </si>
  <si>
    <t>CLKDIV1</t>
  </si>
  <si>
    <t>CLKDIV2</t>
  </si>
  <si>
    <t>FCFG1</t>
  </si>
  <si>
    <t>FCFG2</t>
  </si>
  <si>
    <t>UIDH</t>
  </si>
  <si>
    <t>UIDMH</t>
  </si>
  <si>
    <t>UIDML</t>
  </si>
  <si>
    <t>UIDL</t>
  </si>
  <si>
    <t>RTC</t>
  </si>
  <si>
    <t>RTC Access Control</t>
  </si>
  <si>
    <t>This bit controls software access and interrupts to the RTC module. 0: Access and interrupts disabled, 1: Access and interrupts enabled</t>
  </si>
  <si>
    <t>ADC0</t>
  </si>
  <si>
    <t>ADC0 Clock Gate Control</t>
  </si>
  <si>
    <t>This bit controls the clock gate to the ADC0 module. 0: Clock disabled, 1: Clock enabled</t>
  </si>
  <si>
    <t>FTM1</t>
  </si>
  <si>
    <t>FTM1 Clock Gate Control</t>
  </si>
  <si>
    <t>This bit controls the clock gate to the FTM1 module. 0: Clock disabled, 1: Clock enabled</t>
  </si>
  <si>
    <t>FTM0</t>
  </si>
  <si>
    <t>FTM0 Clock Gate Control</t>
  </si>
  <si>
    <t>This bit controls the clock gate to the FTM0 module. 0: Clock disabled, 1: Clock enabled</t>
  </si>
  <si>
    <t>PIT</t>
  </si>
  <si>
    <t>PIT Clock Gate Control</t>
  </si>
  <si>
    <t>This bit controls the clock gate to the PIT module. 0: Clock disabled, 1: Clock enabled</t>
  </si>
  <si>
    <t>PDB</t>
  </si>
  <si>
    <t>PDB Clock Gate Control</t>
  </si>
  <si>
    <t>This bit controls the clock gate to the PDB module. 0: Clock disabled, 1: Clock enabled</t>
  </si>
  <si>
    <t>USBDCD</t>
  </si>
  <si>
    <t>USB DCD Clock Gate Control</t>
  </si>
  <si>
    <t>This bit controls the clock gate to the USB DCD module. 0: Clock disabled, 1: Clock enabled</t>
  </si>
  <si>
    <t>CRC</t>
  </si>
  <si>
    <t>CRC Clock Gate Control</t>
  </si>
  <si>
    <t>This bit controls the clock gate to the CRC module. 0: Clock disabled, 1: Clock enabled</t>
  </si>
  <si>
    <t>I2S</t>
  </si>
  <si>
    <t>I2S Clock Gate Control</t>
  </si>
  <si>
    <t>This bit controls the clock gate to the I 2 S module. 0: Clock disabled, 1: Clock enabled</t>
  </si>
  <si>
    <t>SPI1</t>
  </si>
  <si>
    <t>SPI1 Clock Gate Control</t>
  </si>
  <si>
    <t>This bit controls the clock gate to the SPI1 module. 0: Clock disabled, 1: Clock enabled</t>
  </si>
  <si>
    <t>SPI0</t>
  </si>
  <si>
    <t>SPI0 Clock Gate Control</t>
  </si>
  <si>
    <t>This bit controls the clock gate to the SPI0 module. 0: Clock disabled, 1: Clock enabled</t>
  </si>
  <si>
    <t>FLEXCAN0</t>
  </si>
  <si>
    <t>FlexCAN0 Clock Gate Control</t>
  </si>
  <si>
    <t>This bit controls the clock gate to the FlexCAN0 module. 0: Clock disabled, 1: Clock enabled</t>
  </si>
  <si>
    <t>DMAMUX</t>
  </si>
  <si>
    <t>DMA Mux Clock Gate Control</t>
  </si>
  <si>
    <t>This bit controls the clock gate to the DMA Mux module. 0: Clock disabled, 1: Clock enabled</t>
  </si>
  <si>
    <t>FTFL</t>
  </si>
  <si>
    <t>Flash Memory Clock Gate Control</t>
  </si>
  <si>
    <t>This bit controls the clock gate to the flash memory. Flash reads are still supported while the flash memory is clock gated, but entry into low power modes is blocked. 0: Clock disabled, 1: Clock enabled</t>
  </si>
  <si>
    <t>DMA</t>
  </si>
  <si>
    <t>DMA Clock Gate Control</t>
  </si>
  <si>
    <t>This bit controls the clock gate to the DMA module. 0: Clock disabled, 1: Clock enabled</t>
  </si>
  <si>
    <t>full_name</t>
  </si>
  <si>
    <t>short_description</t>
  </si>
  <si>
    <t>description</t>
  </si>
  <si>
    <t>CLMD</t>
  </si>
  <si>
    <t>ADC Minus-Side General Calibration Value Register</t>
  </si>
  <si>
    <t>CLPS</t>
  </si>
  <si>
    <t>ADC Plus-Side General Calibration Value Register</t>
  </si>
  <si>
    <t>CLMS</t>
  </si>
  <si>
    <t>CLPD</t>
  </si>
  <si>
    <t>PG</t>
  </si>
  <si>
    <t>ADC Plus-Side Gain Register</t>
  </si>
  <si>
    <t>RB</t>
  </si>
  <si>
    <t>ADC Data Result Register</t>
  </si>
  <si>
    <t>RA</t>
  </si>
  <si>
    <t>OFS</t>
  </si>
  <si>
    <t>ADC Offset Correction Register</t>
  </si>
  <si>
    <t>MG</t>
  </si>
  <si>
    <t>ADC Minus-Side Gain Register</t>
  </si>
  <si>
    <t>CLP1</t>
  </si>
  <si>
    <t>CLP0</t>
  </si>
  <si>
    <t>CLP3</t>
  </si>
  <si>
    <t>CLP2</t>
  </si>
  <si>
    <t>CV2</t>
  </si>
  <si>
    <t>Compare Value Register</t>
  </si>
  <si>
    <t>CLP4</t>
  </si>
  <si>
    <t>CV1</t>
  </si>
  <si>
    <t>CLM2</t>
  </si>
  <si>
    <t>CLM3</t>
  </si>
  <si>
    <t>CLM0</t>
  </si>
  <si>
    <t>CLM1</t>
  </si>
  <si>
    <t>CLM4</t>
  </si>
  <si>
    <t>CFG2</t>
  </si>
  <si>
    <t>CFG2.MUXSEL</t>
  </si>
  <si>
    <t>ADC mux select</t>
  </si>
  <si>
    <t xml:space="preserve"> 0: ADxxa channels selected, 1: ADxxb channels selected</t>
  </si>
  <si>
    <t>CFG2.ADLSTS</t>
  </si>
  <si>
    <t>Long sample time select</t>
  </si>
  <si>
    <t xml:space="preserve"> 0: 20 extra ADCK cycles (default), 1: 12 extra ADCK cycles, 2: 6 extra ADCK cycles, 3: 2 extra ADCK cycles</t>
  </si>
  <si>
    <t>CFG2.ADHSC</t>
  </si>
  <si>
    <t>High-speed configuration</t>
  </si>
  <si>
    <t>CFG2.ADACKEN</t>
  </si>
  <si>
    <t>Asynchronous clock output enable</t>
  </si>
  <si>
    <t>CFG1</t>
  </si>
  <si>
    <t>CFG1.ADLSMP</t>
  </si>
  <si>
    <t>Sample time configuration</t>
  </si>
  <si>
    <t xml:space="preserve"> 0: Short sample time, 1: Long sample time</t>
  </si>
  <si>
    <t>CFG1.ADICLK</t>
  </si>
  <si>
    <t>Input clock select</t>
  </si>
  <si>
    <t xml:space="preserve"> 0: Bus clock, 1: Bus clock/2, 2: Alternate clock (ALTCLK), 3: Asynchronous clock (ADACK)</t>
  </si>
  <si>
    <t>CFG1.MODE</t>
  </si>
  <si>
    <t>Conversion mode selection</t>
  </si>
  <si>
    <t xml:space="preserve"> 0: 8-bit, 1: 12-bit, 2: 10-bit, 3: 16-bit</t>
  </si>
  <si>
    <t>CFG1.ADIV</t>
  </si>
  <si>
    <t>Clock divide select</t>
  </si>
  <si>
    <t xml:space="preserve"> 0: /1, 1: /2, 2: /4, 3: /8</t>
  </si>
  <si>
    <t>CFG1.ADLPC</t>
  </si>
  <si>
    <t>Low-power configuration</t>
  </si>
  <si>
    <t>SC1A</t>
  </si>
  <si>
    <t>SC1A.COCO</t>
  </si>
  <si>
    <t>Conversion complete flag</t>
  </si>
  <si>
    <t>SC1A.DIFF</t>
  </si>
  <si>
    <t>Differential mode enable</t>
  </si>
  <si>
    <t>SC1A.AIEN</t>
  </si>
  <si>
    <t>Interrupt enable</t>
  </si>
  <si>
    <t>SC1A.ADCH</t>
  </si>
  <si>
    <t>Input channel select</t>
  </si>
  <si>
    <t>SC1B</t>
  </si>
  <si>
    <t>SC1B.COCO</t>
  </si>
  <si>
    <t>SC1B.DIFF</t>
  </si>
  <si>
    <t>SC1B.AIEN</t>
  </si>
  <si>
    <t>SC1B.ADCH</t>
  </si>
  <si>
    <t>PGA</t>
  </si>
  <si>
    <t>PGA.PGAEN</t>
  </si>
  <si>
    <t>PGA enable</t>
  </si>
  <si>
    <t>PGA.PGALPb</t>
  </si>
  <si>
    <t>PGA low-power mode control</t>
  </si>
  <si>
    <t>PGA.PGAG</t>
  </si>
  <si>
    <t>PGA Gain setting, $PGA~gain = 2^{PGAG}$</t>
  </si>
  <si>
    <t xml:space="preserve"> 0: 1, 1: 2, 2: 4, 3: 8, 4: 16, 5: 32, 6: 64</t>
  </si>
  <si>
    <t>SC3</t>
  </si>
  <si>
    <t>SC3.AVGE</t>
  </si>
  <si>
    <t>Hardware average enable</t>
  </si>
  <si>
    <t>SC3.ADCO</t>
  </si>
  <si>
    <t>Continuous conversion enable</t>
  </si>
  <si>
    <t>SC3.AVGS</t>
  </si>
  <si>
    <t>Hardware average select</t>
  </si>
  <si>
    <t xml:space="preserve"> Samples averaged - 0: 4, 1: 8, 0: 16, 0: 32</t>
  </si>
  <si>
    <t>SC3.CALF</t>
  </si>
  <si>
    <t>Calibration failed flag</t>
  </si>
  <si>
    <t>SC3.CAL</t>
  </si>
  <si>
    <t>Calibration</t>
  </si>
  <si>
    <t>SC2</t>
  </si>
  <si>
    <t>SC2.DMAEN</t>
  </si>
  <si>
    <t>DMA enable</t>
  </si>
  <si>
    <t xml:space="preserve"> 1: 1 DMA is enabled and will assert the ADC DMA request during an ADC conversion complete event noted when any of the `SC1n[COCO]` flags is asserted.</t>
  </si>
  <si>
    <t>SC2.REFSEL</t>
  </si>
  <si>
    <t>Voltage reference selection</t>
  </si>
  <si>
    <t xml:space="preserve"> 0: Default, 1: Alternate, 2-3: Reserved</t>
  </si>
  <si>
    <t>SC2.ADACT</t>
  </si>
  <si>
    <t>Conversion active</t>
  </si>
  <si>
    <t>SC2.ACFGT</t>
  </si>
  <si>
    <t>Compare function greater than enable</t>
  </si>
  <si>
    <t>SC2.ADTRG</t>
  </si>
  <si>
    <t>Conversion trigger select</t>
  </si>
  <si>
    <t xml:space="preserve"> 0: Software trigger, 1: Hardware trigger</t>
  </si>
  <si>
    <t>SC2.ACREN</t>
  </si>
  <si>
    <t>Compare function range enable</t>
  </si>
  <si>
    <t>SC2.ACFE</t>
  </si>
  <si>
    <t>Compare function enable</t>
  </si>
  <si>
    <t>Parent register</t>
  </si>
  <si>
    <t>Register</t>
  </si>
  <si>
    <t>Full name</t>
  </si>
  <si>
    <t>TCD</t>
  </si>
  <si>
    <t>NBYTES_MLNO</t>
  </si>
  <si>
    <t>ATTR</t>
  </si>
  <si>
    <t>NBYTES_MLOFFNO</t>
  </si>
  <si>
    <t>NBYTES_MLOFFYES</t>
  </si>
  <si>
    <t>CITER_ELINKYES</t>
  </si>
  <si>
    <t>CITER_ELINKNO</t>
  </si>
  <si>
    <t>CSR</t>
  </si>
  <si>
    <t>BITER_ELINKYES</t>
  </si>
  <si>
    <t>BITER_ELINKNO</t>
  </si>
  <si>
    <t>ITER</t>
  </si>
  <si>
    <t>4003_B000</t>
  </si>
  <si>
    <t>ADC Status and Control Registers 1</t>
  </si>
  <si>
    <t>0000_001Fh</t>
  </si>
  <si>
    <t>31.3.1/653</t>
  </si>
  <si>
    <t>4003_B004</t>
  </si>
  <si>
    <t>4003_B008</t>
  </si>
  <si>
    <t>ADC Configuration Register 1</t>
  </si>
  <si>
    <t>31.3.2/656</t>
  </si>
  <si>
    <t>4003_B00C</t>
  </si>
  <si>
    <t>ADC Configuration Register 2</t>
  </si>
  <si>
    <t>31.3.3/658</t>
  </si>
  <si>
    <t>4003_B010</t>
  </si>
  <si>
    <t>31.3.4/659</t>
  </si>
  <si>
    <t>4003_B014</t>
  </si>
  <si>
    <t>4003_B018</t>
  </si>
  <si>
    <t>Compare Value Registers</t>
  </si>
  <si>
    <t>31.3.5/660</t>
  </si>
  <si>
    <t>4003_B01C</t>
  </si>
  <si>
    <t>4003_B020</t>
  </si>
  <si>
    <t>Status and Control Register 2</t>
  </si>
  <si>
    <t>31.3.6/661</t>
  </si>
  <si>
    <t>4003_B024</t>
  </si>
  <si>
    <t>Status and Control Register 3</t>
  </si>
  <si>
    <t>31.3.7/663</t>
  </si>
  <si>
    <t>4003_B028</t>
  </si>
  <si>
    <t>0000_0004h</t>
  </si>
  <si>
    <t>31.3.8/665</t>
  </si>
  <si>
    <t>4003_B02C</t>
  </si>
  <si>
    <t>0000_8200h</t>
  </si>
  <si>
    <t>31.3.9/665</t>
  </si>
  <si>
    <t>4003_B030</t>
  </si>
  <si>
    <t>31.3.10/666</t>
  </si>
  <si>
    <t>4003_B034</t>
  </si>
  <si>
    <t>0000_000Ah</t>
  </si>
  <si>
    <t>31.3.11/666</t>
  </si>
  <si>
    <t>4003_B038</t>
  </si>
  <si>
    <t>0000_0020h</t>
  </si>
  <si>
    <t>31.3.12/667</t>
  </si>
  <si>
    <t>4003_B03C</t>
  </si>
  <si>
    <t>0000_0200h</t>
  </si>
  <si>
    <t>31.3.13/667</t>
  </si>
  <si>
    <t>4003_B040</t>
  </si>
  <si>
    <t>0000_0100h</t>
  </si>
  <si>
    <t>31.3.14/668</t>
  </si>
  <si>
    <t>4003_B044</t>
  </si>
  <si>
    <t>0000_0080h</t>
  </si>
  <si>
    <t>31.3.15/668</t>
  </si>
  <si>
    <t>4003_B048</t>
  </si>
  <si>
    <t>0000_0040h</t>
  </si>
  <si>
    <t>31.3.16/669</t>
  </si>
  <si>
    <t>4003_B04C</t>
  </si>
  <si>
    <t>31.3.17/669</t>
  </si>
  <si>
    <t>4003_B050</t>
  </si>
  <si>
    <t>ADC PGA Register</t>
  </si>
  <si>
    <t>31.3.18/670</t>
  </si>
  <si>
    <t>4003_B054</t>
  </si>
  <si>
    <t>31.3.19/671</t>
  </si>
  <si>
    <t>4003_B058</t>
  </si>
  <si>
    <t>31.3.20/672</t>
  </si>
  <si>
    <t>4003_B05C</t>
  </si>
  <si>
    <t>31.3.21/672</t>
  </si>
  <si>
    <t>4003_B060</t>
  </si>
  <si>
    <t>31.3.22/673</t>
  </si>
  <si>
    <t>4003_B064</t>
  </si>
  <si>
    <t>31.3.23/673</t>
  </si>
  <si>
    <t>4003_B068</t>
  </si>
  <si>
    <t>31.3.24/674</t>
  </si>
  <si>
    <t>4003_B06C</t>
  </si>
  <si>
    <t>31.3.25/674</t>
  </si>
  <si>
    <t>400B_B000</t>
  </si>
  <si>
    <t>400B_B004</t>
  </si>
  <si>
    <t>400B_B008</t>
  </si>
  <si>
    <t>400B_B00C</t>
  </si>
  <si>
    <t>400B_B010</t>
  </si>
  <si>
    <t>400B_B014</t>
  </si>
  <si>
    <t>400B_B018</t>
  </si>
  <si>
    <t>400B_B01C</t>
  </si>
  <si>
    <t>400B_B020</t>
  </si>
  <si>
    <t>400B_B024</t>
  </si>
  <si>
    <t>400B_B028</t>
  </si>
  <si>
    <t>400B_B02C</t>
  </si>
  <si>
    <t>400B_B030</t>
  </si>
  <si>
    <t>400B_B034</t>
  </si>
  <si>
    <t>400B_B038</t>
  </si>
  <si>
    <t>400B_B03C</t>
  </si>
  <si>
    <t>400B_B040</t>
  </si>
  <si>
    <t>400B_B044</t>
  </si>
  <si>
    <t>400B_B048</t>
  </si>
  <si>
    <t>400B_B04C</t>
  </si>
  <si>
    <t>400B_B050</t>
  </si>
  <si>
    <t>400B_B054</t>
  </si>
  <si>
    <t>400B_B058</t>
  </si>
  <si>
    <t>400B_B05C</t>
  </si>
  <si>
    <t>400B_B060</t>
  </si>
  <si>
    <t>400B_B064</t>
  </si>
  <si>
    <t>400B_B068</t>
  </si>
  <si>
    <t>400B_B06C</t>
  </si>
  <si>
    <t>HW register get</t>
  </si>
  <si>
    <t>HW register set</t>
  </si>
  <si>
    <t>Page</t>
  </si>
  <si>
    <t>Beginning Major Iteration Count</t>
  </si>
  <si>
    <t>page</t>
  </si>
  <si>
    <t>21.3.31/427</t>
  </si>
  <si>
    <t>Address</t>
  </si>
  <si>
    <t>Register name</t>
  </si>
  <si>
    <t>Short name</t>
  </si>
  <si>
    <t>Width</t>
  </si>
  <si>
    <t>Access</t>
  </si>
  <si>
    <t>Reset value</t>
  </si>
  <si>
    <t>Section/page</t>
  </si>
  <si>
    <t>4002_1000</t>
  </si>
  <si>
    <t>Channel Configuration register</t>
  </si>
  <si>
    <t>DMAMUX_CHCFG0</t>
  </si>
  <si>
    <t>20.3.1/366</t>
  </si>
  <si>
    <t>4002_1001</t>
  </si>
  <si>
    <t>DMAMUX_CHCFG1</t>
  </si>
  <si>
    <t>4002_1002</t>
  </si>
  <si>
    <t>DMAMUX_CHCFG2</t>
  </si>
  <si>
    <t>4002_1003</t>
  </si>
  <si>
    <t>DMAMUX_CHCFG3</t>
  </si>
  <si>
    <t>4002_1004</t>
  </si>
  <si>
    <t>DMAMUX_CHCFG4</t>
  </si>
  <si>
    <t>4002_1005</t>
  </si>
  <si>
    <t>DMAMUX_CHCFG5</t>
  </si>
  <si>
    <t>4002_1006</t>
  </si>
  <si>
    <t>DMAMUX_CHCFG6</t>
  </si>
  <si>
    <t>4002_1007</t>
  </si>
  <si>
    <t>DMAMUX_CHCFG7</t>
  </si>
  <si>
    <t>4002_1008</t>
  </si>
  <si>
    <t>DMAMUX_CHCFG8</t>
  </si>
  <si>
    <t>MUX_CHCFG</t>
  </si>
  <si>
    <t>ENBL</t>
  </si>
  <si>
    <t>TRIG</t>
  </si>
  <si>
    <t>SOURCE</t>
  </si>
  <si>
    <t>DMA Channel Enable</t>
  </si>
  <si>
    <t>Enables the DMA channel. 0: DMA channel is disabled. This mode is primarily used during configuration of the DMA Mux. The DMA has separate channel enables/disables, which should be used to disable or re-configure a DMA channel. 1: DMA channel is enabled</t>
  </si>
  <si>
    <t>DMA Channel Trigger Enable</t>
  </si>
  <si>
    <t>Enables the periodic trigger capability for the triggered DMA channel. 0: Triggering is disabled. If triggering is disabled, and the ENBL bit is set, the DMA Channel will simply route the specified source to the DMA channel. (Normal mode) 1: Triggering is enabled. If triggering is enabled, and the ENBL bit is set, the DMAMUX is in Periodic Trigger mode.</t>
  </si>
  <si>
    <t>DMA Channel Source (Slot)</t>
  </si>
  <si>
    <t>Specifies which DMA source, if any, is routed to a particular DMA channel. See your device's chip configuration details for further details about the peripherals and their slot numbers.</t>
  </si>
  <si>
    <t>4003_7000</t>
  </si>
  <si>
    <t>PIT Module Control Register</t>
  </si>
  <si>
    <t>PIT_MCR</t>
  </si>
  <si>
    <t>37.3.1/903</t>
  </si>
  <si>
    <t>4003_7100</t>
  </si>
  <si>
    <t>Timer Load Value Register</t>
  </si>
  <si>
    <t>PIT_LDVAL0</t>
  </si>
  <si>
    <t>37.3.2/904</t>
  </si>
  <si>
    <t>4003_7104</t>
  </si>
  <si>
    <t>Current Timer Value Register</t>
  </si>
  <si>
    <t>PIT_CVAL0</t>
  </si>
  <si>
    <t>37.3.3/905</t>
  </si>
  <si>
    <t>4003_7108</t>
  </si>
  <si>
    <t>Timer Control Register</t>
  </si>
  <si>
    <t>PIT_TCTRL0</t>
  </si>
  <si>
    <t>37.3.4/905</t>
  </si>
  <si>
    <t>4003_710C</t>
  </si>
  <si>
    <t>Timer Flag Register</t>
  </si>
  <si>
    <t>PIT_TFLG0</t>
  </si>
  <si>
    <t>37.3.5/906</t>
  </si>
  <si>
    <t>4003_7110</t>
  </si>
  <si>
    <t>PIT_LDVAL1</t>
  </si>
  <si>
    <t>4003_7114</t>
  </si>
  <si>
    <t>PIT_CVAL1</t>
  </si>
  <si>
    <t>4003_7118</t>
  </si>
  <si>
    <t>PIT_TCTRL1</t>
  </si>
  <si>
    <t>4003_711C</t>
  </si>
  <si>
    <t>PIT_TFLG1</t>
  </si>
  <si>
    <t>4003_7120</t>
  </si>
  <si>
    <t>PIT_LDVAL2</t>
  </si>
  <si>
    <t>4003_7124</t>
  </si>
  <si>
    <t>PIT_CVAL2</t>
  </si>
  <si>
    <t>4003_7128</t>
  </si>
  <si>
    <t>PIT_TCTRL2</t>
  </si>
  <si>
    <t>4003_712C</t>
  </si>
  <si>
    <t>PIT_TFLG2</t>
  </si>
  <si>
    <t>4003_7130</t>
  </si>
  <si>
    <t>PIT_LDVAL3</t>
  </si>
  <si>
    <t>4003_7134</t>
  </si>
  <si>
    <t>PIT_CVAL3</t>
  </si>
  <si>
    <t>4003_7138</t>
  </si>
  <si>
    <t>PIT_TCTRL3</t>
  </si>
  <si>
    <t>4003_713C</t>
  </si>
  <si>
    <t>PIT_TFLG3</t>
  </si>
  <si>
    <t>Periodic Interrupt Timer (PIT) (37/901)</t>
  </si>
  <si>
    <t>Fields</t>
  </si>
  <si>
    <t>PIT_LDVAL</t>
  </si>
  <si>
    <t>PIT_CVAL</t>
  </si>
  <si>
    <t>PIT_TCTRL</t>
  </si>
  <si>
    <t>PIT_TFLG</t>
  </si>
  <si>
    <t>Field</t>
  </si>
  <si>
    <t>Position</t>
  </si>
  <si>
    <t>MDIS</t>
  </si>
  <si>
    <t>Module Disable</t>
  </si>
  <si>
    <t>Disables the module clock. This field must be enabled before any other setup is done. 0: Clock for PIT timers is enabled. 1: Clock for PIT timers is disabled.</t>
  </si>
  <si>
    <t>FRZ</t>
  </si>
  <si>
    <t>Freeze</t>
  </si>
  <si>
    <t>Allows the timers to be stopped when the device enters the Debug mode. 0: Timers continue to run in Debug mode. 1: Timers are stopped in Debug mode.</t>
  </si>
  <si>
    <t>Timer Start Value</t>
  </si>
  <si>
    <t>Sets the timer start value. The timer will count down until it reaches 0, then it will generate an interrupt and load this register value again. Writing a new value to this register will not restart the timer; instead the value will be loaded after the timer expires. To abort the current cycle and start a timer period with the new value, the timer must be disabled and enabled again.</t>
  </si>
  <si>
    <t>Current Timer Value</t>
  </si>
  <si>
    <t>Represents the current timer value, if the timer is enabled. NOTE: 1) If the timer is disabled, do not use this field as its value is unreliable. 2) The timer uses a downcounter. The timer values are frozen in Debug mode if MCR[FRZ] is set.</t>
  </si>
  <si>
    <t>CHN</t>
  </si>
  <si>
    <t>Chain Mode</t>
  </si>
  <si>
    <t>TIE</t>
  </si>
  <si>
    <t>Timer Interrupt Enable</t>
  </si>
  <si>
    <t>When an interrupt is pending, or, TFLGn[TIF] is set, enabling the interrupt will immediately cause an interrupt event. To avoid this, the associated TFLGn[TIF] must be cleared first. 0: Interrupt requests from Timer n are disabled. 1: Interrupt will be requested whenever TIF is set.</t>
  </si>
  <si>
    <t>TEN</t>
  </si>
  <si>
    <t>Timer Enable</t>
  </si>
  <si>
    <t>Enables or disables the timer. 0: Timer n is disabled. 1: Timer n is enabled.</t>
  </si>
  <si>
    <t>TIF</t>
  </si>
  <si>
    <t>Timer Interrupt Flag</t>
  </si>
  <si>
    <t>Sets to 1 at the end of the timer period. Writing 1 to this flag clears it. Writing 0 has no effect. If enabled, or when TCTRLn[TIE] = 1, TIF causes an interrupt request. 0: Timeout has not yet occurred. 1: Timeout has occurred.</t>
  </si>
  <si>
    <t>Per timer registers</t>
  </si>
  <si>
    <t>Message fields</t>
  </si>
  <si>
    <t>Parent</t>
  </si>
  <si>
    <t>MCR</t>
  </si>
  <si>
    <t>LDVAL</t>
  </si>
  <si>
    <t>CVAL</t>
  </si>
  <si>
    <t>TCTRL</t>
  </si>
  <si>
    <t>TFLG</t>
  </si>
  <si>
    <t>TCTRL.CHN</t>
  </si>
  <si>
    <t>TCTRL.TIE</t>
  </si>
  <si>
    <t>TCTRL.TEN</t>
  </si>
  <si>
    <t>TFLG.TIF</t>
  </si>
  <si>
    <t>When activated, Timer n-1 needs to expire before timer n can decrement by 1. Timer 0 can not be chained. 0: Timer is not chained. 1: Timer is chained to previous timer. For example, for Channel 2, if this field is set, Timer 2 is chained to Timer 1.</t>
  </si>
  <si>
    <t>Description</t>
  </si>
  <si>
    <t>Short description</t>
  </si>
  <si>
    <t>MCR.MDIS</t>
  </si>
  <si>
    <t>MCR.FRZ</t>
  </si>
  <si>
    <t>TCD Source Address</t>
  </si>
  <si>
    <t>DMA_TCD0_SADDR</t>
  </si>
  <si>
    <t>TCD Signed Source Address Offset</t>
  </si>
  <si>
    <t>DMA_TCD0_SOFF</t>
  </si>
  <si>
    <t>TCD Transfer Attributes</t>
  </si>
  <si>
    <t>DMA_TCD0_ATTR</t>
  </si>
  <si>
    <t>TCD Minor Byte Count (Minor Loop Disabled)</t>
  </si>
  <si>
    <t>DMA_TCD0_NBYTES_MLNO</t>
  </si>
  <si>
    <t>TCD Signed Minor Loop Offset (Minor Loop Enabled and Offset Disabled)</t>
  </si>
  <si>
    <t>DMA_TCD0_NBYTES_MLOFFNO</t>
  </si>
  <si>
    <t>TCD Signed Minor Loop Offset (Minor Loop and Offset Enabled)</t>
  </si>
  <si>
    <t>DMA_TCD0_NBYTES_MLOFFYES</t>
  </si>
  <si>
    <t>TCD Last Source Address Adjustment</t>
  </si>
  <si>
    <t>DMA_TCD0_SLAST</t>
  </si>
  <si>
    <t>TCD Destination Address</t>
  </si>
  <si>
    <t>DMA_TCD0_DADDR</t>
  </si>
  <si>
    <t>TCD Signed Destination Address Offset</t>
  </si>
  <si>
    <t>DMA_TCD0_DOFF</t>
  </si>
  <si>
    <t>TCD Current Minor Loop Link, Major Loop Count (Channel Linking Enabled)</t>
  </si>
  <si>
    <t>DMA_TCD0_CITER_ELINKYES</t>
  </si>
  <si>
    <t>TCD Last Destination Address Adjustment/Scatter Gather Address</t>
  </si>
  <si>
    <t>DMA_TCD0_DLASTSGA</t>
  </si>
  <si>
    <t>TCD Control and Status</t>
  </si>
  <si>
    <t>DMA_TCD0_CSR</t>
  </si>
  <si>
    <t>TCD Beginning Minor Loop Link, Major Loop Count (Channel Linking Enabled)</t>
  </si>
  <si>
    <t>DMA_TCD0_BITER_ELINKYES</t>
  </si>
  <si>
    <t>Control Register</t>
  </si>
  <si>
    <t>DMA_CR</t>
  </si>
  <si>
    <t>Error Status Register</t>
  </si>
  <si>
    <t>DMA_ES</t>
  </si>
  <si>
    <t>DMA_ERQ</t>
  </si>
  <si>
    <t>DMA_EEI</t>
  </si>
  <si>
    <t>Clear Enable Error Interrupt Register</t>
  </si>
  <si>
    <t>DMA_CEEI</t>
  </si>
  <si>
    <t>Set Enable Error Interrupt Register</t>
  </si>
  <si>
    <t>DMA_SEEI</t>
  </si>
  <si>
    <t>Clear Enable Request Register</t>
  </si>
  <si>
    <t>DMA_CERQ</t>
  </si>
  <si>
    <t>Set Enable Request Register</t>
  </si>
  <si>
    <t>DMA_SERQ</t>
  </si>
  <si>
    <t>Clear DONE Status Bit Register</t>
  </si>
  <si>
    <t>DMA_CDNE</t>
  </si>
  <si>
    <t>Set START Bit Register</t>
  </si>
  <si>
    <t>DMA_SSRT</t>
  </si>
  <si>
    <t>Clear Error Register</t>
  </si>
  <si>
    <t>DMA_CERR</t>
  </si>
  <si>
    <t>Clear Interrupt Request Register</t>
  </si>
  <si>
    <t>DMA_CINT</t>
  </si>
  <si>
    <t>DMA_INT</t>
  </si>
  <si>
    <t>DMA_ERR</t>
  </si>
  <si>
    <t>DMA_HRS</t>
  </si>
  <si>
    <t>Channel n Priority Register</t>
  </si>
  <si>
    <t>DMA_DCHPRI3</t>
  </si>
  <si>
    <t>DMA_DCHPRI2</t>
  </si>
  <si>
    <t>DMA_DCHPRI1</t>
  </si>
  <si>
    <t>DMA_DCHPRI0</t>
  </si>
  <si>
    <t>DMA_DCHPRI7</t>
  </si>
  <si>
    <t>DMA_DCHPRI6</t>
  </si>
  <si>
    <t>DMA_DCHPRI5</t>
  </si>
  <si>
    <t>DMA_DCHPRI4</t>
  </si>
  <si>
    <t>DMA_DCHPRI11</t>
  </si>
  <si>
    <t>DMA_DCHPRI10</t>
  </si>
  <si>
    <t>DMA_DCHPRI9</t>
  </si>
  <si>
    <t>DMA_DCHPRI8</t>
  </si>
  <si>
    <t>DMA_DCHPRI15</t>
  </si>
  <si>
    <t>DMA_DCHPRI14</t>
  </si>
  <si>
    <t>DMA_DCHPRI13</t>
  </si>
  <si>
    <t>DMA_DCHPRI12</t>
  </si>
  <si>
    <t>s/\(\S\+\)\s\+\(.*\)\s\+(\(.*\))\s\+\(\d\+\)\s\+\(\S\+\)\s\+\(\S\+\)\s\+\(.*\)/\1\t\2\t\3\t\4\t\5\t\6\t\7/</t>
  </si>
  <si>
    <t>Search/replace command for memory map copied from Kinetis manual.</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</si>
</sst>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usernames" Target="revisions/userNames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 Type="http://schemas.openxmlformats.org/officeDocument/2006/relationships/revisionLog" Target="revisionLog3.xml"/><Relationship Id="rId21" Type="http://schemas.openxmlformats.org/officeDocument/2006/relationships/revisionLog" Target="revisionLog21.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29" Type="http://schemas.openxmlformats.org/officeDocument/2006/relationships/revisionLog" Target="revisionLog29.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10" Type="http://schemas.openxmlformats.org/officeDocument/2006/relationships/revisionLog" Target="revisionLog10.xml"/><Relationship Id="rId19" Type="http://schemas.openxmlformats.org/officeDocument/2006/relationships/revisionLog" Target="revisionLog19.xml"/><Relationship Id="rId31" Type="http://schemas.openxmlformats.org/officeDocument/2006/relationships/revisionLog" Target="revisionLog31.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5AB8FED-5565-4A7B-B67C-D35CBAABCC89}" diskRevisions="1" revisionId="1318" version="32">
  <header guid="{FD2A050E-2A98-406D-AD5E-BA26E8C945F5}" dateTime="2015-11-03T14:16:09" maxSheetId="6" userName="Christian Fobel" r:id="rId1">
    <sheetIdMap count="5">
      <sheetId val="1"/>
      <sheetId val="2"/>
      <sheetId val="3"/>
      <sheetId val="4"/>
      <sheetId val="5"/>
    </sheetIdMap>
  </header>
  <header guid="{137DBCDF-101C-468B-9DB4-842EC247A70C}" dateTime="2015-11-03T15:58:30" maxSheetId="6" userName="Christian Fobel" r:id="rId2" minRId="1" maxRId="54">
    <sheetIdMap count="5">
      <sheetId val="1"/>
      <sheetId val="2"/>
      <sheetId val="3"/>
      <sheetId val="4"/>
      <sheetId val="5"/>
    </sheetIdMap>
  </header>
  <header guid="{00C80077-81CB-4961-A0FB-D05C9986AD0E}" dateTime="2015-11-03T16:45:04" maxSheetId="6" userName="Christian Fobel" r:id="rId3" minRId="55" maxRId="77">
    <sheetIdMap count="5">
      <sheetId val="1"/>
      <sheetId val="2"/>
      <sheetId val="3"/>
      <sheetId val="4"/>
      <sheetId val="5"/>
    </sheetIdMap>
  </header>
  <header guid="{4928FE3E-9B75-4E60-BFA2-A18FBB695729}" dateTime="2015-11-03T16:49:39" maxSheetId="6" userName="Christian Fobel" r:id="rId4" minRId="78" maxRId="89">
    <sheetIdMap count="5">
      <sheetId val="1"/>
      <sheetId val="2"/>
      <sheetId val="3"/>
      <sheetId val="4"/>
      <sheetId val="5"/>
    </sheetIdMap>
  </header>
  <header guid="{A508E55A-225D-4D79-AABD-F96068D0C3BD}" dateTime="2015-11-04T09:07:36" maxSheetId="7" userName="Christian Fobel" r:id="rId5" minRId="90" maxRId="151">
    <sheetIdMap count="6">
      <sheetId val="1"/>
      <sheetId val="2"/>
      <sheetId val="3"/>
      <sheetId val="4"/>
      <sheetId val="5"/>
      <sheetId val="6"/>
    </sheetIdMap>
  </header>
  <header guid="{D4F05B81-EDDE-4CD6-B059-7697C140B8C3}" dateTime="2015-11-04T09:09:18" maxSheetId="7" userName="Christian Fobel" r:id="rId6" minRId="152" maxRId="244">
    <sheetIdMap count="6">
      <sheetId val="1"/>
      <sheetId val="2"/>
      <sheetId val="3"/>
      <sheetId val="4"/>
      <sheetId val="5"/>
      <sheetId val="6"/>
    </sheetIdMap>
  </header>
  <header guid="{4F0B0505-FE7F-4841-8154-5090F9FA4B5F}" dateTime="2015-11-04T09:22:11" maxSheetId="7" userName="Christian Fobel" r:id="rId7" minRId="245" maxRId="559">
    <sheetIdMap count="6">
      <sheetId val="1"/>
      <sheetId val="2"/>
      <sheetId val="3"/>
      <sheetId val="4"/>
      <sheetId val="5"/>
      <sheetId val="6"/>
    </sheetIdMap>
  </header>
  <header guid="{1D43F5E2-FACA-4D6B-BB93-96B6ADEF33D1}" dateTime="2015-11-04T09:23:21" maxSheetId="7" userName="Christian Fobel" r:id="rId8" minRId="561" maxRId="564">
    <sheetIdMap count="6">
      <sheetId val="1"/>
      <sheetId val="2"/>
      <sheetId val="3"/>
      <sheetId val="4"/>
      <sheetId val="5"/>
      <sheetId val="6"/>
    </sheetIdMap>
  </header>
  <header guid="{13B718F3-AB0E-4259-9076-97858DCC927D}" dateTime="2015-11-04T09:30:48" maxSheetId="7" userName="Christian Fobel" r:id="rId9" minRId="565" maxRId="590">
    <sheetIdMap count="6">
      <sheetId val="1"/>
      <sheetId val="2"/>
      <sheetId val="3"/>
      <sheetId val="4"/>
      <sheetId val="5"/>
      <sheetId val="6"/>
    </sheetIdMap>
  </header>
  <header guid="{B4BEA455-0FC5-44E6-900F-2AB4329F6C58}" dateTime="2015-11-04T09:30:59" maxSheetId="7" userName="Christian Fobel" r:id="rId10" minRId="592" maxRId="595">
    <sheetIdMap count="6">
      <sheetId val="1"/>
      <sheetId val="2"/>
      <sheetId val="3"/>
      <sheetId val="4"/>
      <sheetId val="5"/>
      <sheetId val="6"/>
    </sheetIdMap>
  </header>
  <header guid="{86615DF3-420C-4D56-B975-25291FE5862F}" dateTime="2015-11-04T09:37:51" maxSheetId="7" userName="Christian Fobel" r:id="rId11" minRId="596" maxRId="611">
    <sheetIdMap count="6">
      <sheetId val="1"/>
      <sheetId val="2"/>
      <sheetId val="3"/>
      <sheetId val="4"/>
      <sheetId val="5"/>
      <sheetId val="6"/>
    </sheetIdMap>
  </header>
  <header guid="{1BD20952-F74B-4017-BFFD-1458A0D49956}" dateTime="2015-11-04T10:38:23" maxSheetId="7" userName="Christian Fobel" r:id="rId12" minRId="613" maxRId="689">
    <sheetIdMap count="6">
      <sheetId val="1"/>
      <sheetId val="2"/>
      <sheetId val="3"/>
      <sheetId val="4"/>
      <sheetId val="5"/>
      <sheetId val="6"/>
    </sheetIdMap>
  </header>
  <header guid="{F901BC70-FFC6-4876-BDAA-1C05910D1E39}" dateTime="2015-11-04T10:43:58" maxSheetId="7" userName="Christian Fobel" r:id="rId13" minRId="692" maxRId="717">
    <sheetIdMap count="6">
      <sheetId val="1"/>
      <sheetId val="2"/>
      <sheetId val="3"/>
      <sheetId val="4"/>
      <sheetId val="5"/>
      <sheetId val="6"/>
    </sheetIdMap>
  </header>
  <header guid="{A02A1688-73AF-4156-A3C8-68C9CBDA6A8D}" dateTime="2015-11-04T10:45:38" maxSheetId="7" userName="Christian Fobel" r:id="rId14" minRId="718" maxRId="727">
    <sheetIdMap count="6">
      <sheetId val="1"/>
      <sheetId val="2"/>
      <sheetId val="3"/>
      <sheetId val="4"/>
      <sheetId val="5"/>
      <sheetId val="6"/>
    </sheetIdMap>
  </header>
  <header guid="{31724501-E901-439B-A2C3-E366FEEAF12B}" dateTime="2015-11-04T11:24:07" maxSheetId="7" userName="Christian Fobel" r:id="rId15" minRId="730" maxRId="743">
    <sheetIdMap count="6">
      <sheetId val="1"/>
      <sheetId val="2"/>
      <sheetId val="3"/>
      <sheetId val="4"/>
      <sheetId val="5"/>
      <sheetId val="6"/>
    </sheetIdMap>
  </header>
  <header guid="{8FC6805E-22C7-427C-BD04-D7C56F6365D6}" dateTime="2015-11-04T11:34:49" maxSheetId="8" userName="Christian Fobel" r:id="rId16" minRId="744" maxRId="871">
    <sheetIdMap count="7">
      <sheetId val="1"/>
      <sheetId val="2"/>
      <sheetId val="7"/>
      <sheetId val="3"/>
      <sheetId val="4"/>
      <sheetId val="5"/>
      <sheetId val="6"/>
    </sheetIdMap>
  </header>
  <header guid="{DC9FC955-F8B8-4A7C-B852-9C7EED5DFABF}" dateTime="2015-11-04T11:39:06" maxSheetId="9" userName="Christian Fobel" r:id="rId17" minRId="874" maxRId="909">
    <sheetIdMap count="8">
      <sheetId val="1"/>
      <sheetId val="2"/>
      <sheetId val="7"/>
      <sheetId val="8"/>
      <sheetId val="3"/>
      <sheetId val="4"/>
      <sheetId val="5"/>
      <sheetId val="6"/>
    </sheetIdMap>
  </header>
  <header guid="{2FFCDD51-A6CC-47E2-B053-4E448944FA52}" dateTime="2015-11-04T11:40:34" maxSheetId="9" userName="Christian Fobel" r:id="rId18" minRId="912" maxRId="929">
    <sheetIdMap count="8">
      <sheetId val="1"/>
      <sheetId val="2"/>
      <sheetId val="7"/>
      <sheetId val="8"/>
      <sheetId val="3"/>
      <sheetId val="4"/>
      <sheetId val="5"/>
      <sheetId val="6"/>
    </sheetIdMap>
  </header>
  <header guid="{18D6A188-D764-40A1-9951-4C52E3ED5822}" dateTime="2015-11-04T11:52:18" maxSheetId="9" userName="Christian Fobel" r:id="rId19" minRId="932" maxRId="1003">
    <sheetIdMap count="8">
      <sheetId val="1"/>
      <sheetId val="2"/>
      <sheetId val="7"/>
      <sheetId val="8"/>
      <sheetId val="3"/>
      <sheetId val="4"/>
      <sheetId val="5"/>
      <sheetId val="6"/>
    </sheetIdMap>
  </header>
  <header guid="{CBD756FE-382C-4B29-ADCE-C22F03C42677}" dateTime="2015-11-04T12:01:05" maxSheetId="9" userName="Christian Fobel" r:id="rId20" minRId="1004" maxRId="1026">
    <sheetIdMap count="8">
      <sheetId val="1"/>
      <sheetId val="2"/>
      <sheetId val="7"/>
      <sheetId val="8"/>
      <sheetId val="3"/>
      <sheetId val="4"/>
      <sheetId val="5"/>
      <sheetId val="6"/>
    </sheetIdMap>
  </header>
  <header guid="{04F594C3-9271-4522-816A-14135AC2CD05}" dateTime="2015-11-04T12:05:42" maxSheetId="9" userName="Christian Fobel" r:id="rId21" minRId="1029" maxRId="1035">
    <sheetIdMap count="8">
      <sheetId val="1"/>
      <sheetId val="2"/>
      <sheetId val="7"/>
      <sheetId val="8"/>
      <sheetId val="3"/>
      <sheetId val="4"/>
      <sheetId val="5"/>
      <sheetId val="6"/>
    </sheetIdMap>
  </header>
  <header guid="{6037CE05-DD0C-4566-AA00-8B26EA2A3622}" dateTime="2015-11-04T12:09:53" maxSheetId="9" userName="Christian Fobel" r:id="rId22" minRId="1036" maxRId="1041">
    <sheetIdMap count="8">
      <sheetId val="1"/>
      <sheetId val="2"/>
      <sheetId val="7"/>
      <sheetId val="8"/>
      <sheetId val="3"/>
      <sheetId val="4"/>
      <sheetId val="5"/>
      <sheetId val="6"/>
    </sheetIdMap>
  </header>
  <header guid="{568418A9-7610-485A-B814-F2B92A2D682A}" dateTime="2015-11-04T12:12:41" maxSheetId="9" userName="Christian Fobel" r:id="rId23" minRId="1042" maxRId="1056">
    <sheetIdMap count="8">
      <sheetId val="1"/>
      <sheetId val="2"/>
      <sheetId val="7"/>
      <sheetId val="8"/>
      <sheetId val="3"/>
      <sheetId val="4"/>
      <sheetId val="5"/>
      <sheetId val="6"/>
    </sheetIdMap>
  </header>
  <header guid="{A52146A8-294C-4792-BDC9-FBE28F74D080}" dateTime="2015-11-04T12:13:37" maxSheetId="9" userName="Christian Fobel" r:id="rId24" minRId="1059" maxRId="1062">
    <sheetIdMap count="8">
      <sheetId val="1"/>
      <sheetId val="2"/>
      <sheetId val="7"/>
      <sheetId val="8"/>
      <sheetId val="3"/>
      <sheetId val="4"/>
      <sheetId val="5"/>
      <sheetId val="6"/>
    </sheetIdMap>
  </header>
  <header guid="{429BA1DD-8A08-4A4C-801A-F5A2028C27F8}" dateTime="2015-11-04T12:13:53" maxSheetId="9" userName="Christian Fobel" r:id="rId25" minRId="1063">
    <sheetIdMap count="8">
      <sheetId val="1"/>
      <sheetId val="2"/>
      <sheetId val="7"/>
      <sheetId val="8"/>
      <sheetId val="3"/>
      <sheetId val="4"/>
      <sheetId val="5"/>
      <sheetId val="6"/>
    </sheetIdMap>
  </header>
  <header guid="{C32B46DD-091C-4CB1-A7CA-59DE9566197B}" dateTime="2015-11-04T12:13:57" maxSheetId="9" userName="Christian Fobel" r:id="rId26" minRId="1064" maxRId="1066">
    <sheetIdMap count="8">
      <sheetId val="1"/>
      <sheetId val="2"/>
      <sheetId val="7"/>
      <sheetId val="8"/>
      <sheetId val="3"/>
      <sheetId val="4"/>
      <sheetId val="5"/>
      <sheetId val="6"/>
    </sheetIdMap>
  </header>
  <header guid="{CCF9D285-FA97-4F68-AAE4-CB0513238D80}" dateTime="2015-11-04T12:29:27" maxSheetId="9" userName="Christian Fobel" r:id="rId27" minRId="1067" maxRId="1077">
    <sheetIdMap count="8">
      <sheetId val="1"/>
      <sheetId val="2"/>
      <sheetId val="7"/>
      <sheetId val="8"/>
      <sheetId val="3"/>
      <sheetId val="4"/>
      <sheetId val="5"/>
      <sheetId val="6"/>
    </sheetIdMap>
  </header>
  <header guid="{F11CB6E2-2C08-4176-8E11-DCF6FEC4298E}" dateTime="2015-11-04T12:33:50" maxSheetId="9" userName="Christian Fobel" r:id="rId28" minRId="1080" maxRId="1105">
    <sheetIdMap count="8">
      <sheetId val="1"/>
      <sheetId val="2"/>
      <sheetId val="7"/>
      <sheetId val="8"/>
      <sheetId val="3"/>
      <sheetId val="4"/>
      <sheetId val="5"/>
      <sheetId val="6"/>
    </sheetIdMap>
  </header>
  <header guid="{3FA4BF0B-E96F-4204-9265-E016C10A8F51}" dateTime="2015-11-04T15:27:42" maxSheetId="9" userName="Christian Fobel" r:id="rId29" minRId="1108" maxRId="1128">
    <sheetIdMap count="8">
      <sheetId val="1"/>
      <sheetId val="2"/>
      <sheetId val="7"/>
      <sheetId val="8"/>
      <sheetId val="3"/>
      <sheetId val="4"/>
      <sheetId val="5"/>
      <sheetId val="6"/>
    </sheetIdMap>
  </header>
  <header guid="{EBFFAB56-F226-475F-987C-D2EC04E92F6E}" dateTime="2015-11-04T15:34:51" maxSheetId="9" userName="Christian Fobel" r:id="rId30" minRId="1131" maxRId="1162">
    <sheetIdMap count="8">
      <sheetId val="1"/>
      <sheetId val="2"/>
      <sheetId val="7"/>
      <sheetId val="8"/>
      <sheetId val="3"/>
      <sheetId val="4"/>
      <sheetId val="5"/>
      <sheetId val="6"/>
    </sheetIdMap>
  </header>
  <header guid="{E43516DA-4D0B-4CA5-890F-AC4C0912A528}" dateTime="2015-11-05T21:33:02" maxSheetId="9" userName="Christian Fobel" r:id="rId31" minRId="1163" maxRId="1207">
    <sheetIdMap count="8">
      <sheetId val="1"/>
      <sheetId val="2"/>
      <sheetId val="7"/>
      <sheetId val="8"/>
      <sheetId val="3"/>
      <sheetId val="4"/>
      <sheetId val="5"/>
      <sheetId val="6"/>
    </sheetIdMap>
  </header>
  <header guid="{95AB8FED-5565-4A7B-B67C-D35CBAABCC89}" dateTime="2015-11-05T21:46:09" maxSheetId="10" userName="Christian Fobel" r:id="rId32" minRId="1208" maxRId="1316">
    <sheetIdMap count="9">
      <sheetId val="9"/>
      <sheetId val="1"/>
      <sheetId val="2"/>
      <sheetId val="7"/>
      <sheetId val="8"/>
      <sheetId val="3"/>
      <sheetId val="4"/>
      <sheetId val="5"/>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2" sId="6">
    <oc r="A1" t="inlineStr">
      <is>
        <t>DMA</t>
      </is>
    </oc>
    <nc r="A1"/>
  </rcc>
  <rcc rId="593" sId="6">
    <oc r="B1" t="inlineStr">
      <is>
        <t>DMA Clock Gate Control</t>
      </is>
    </oc>
    <nc r="B1"/>
  </rcc>
  <rcc rId="594" sId="6">
    <oc r="C1" t="inlineStr">
      <is>
        <t>This bit controls the clock gate to the DMA module. 0: Clock disabled, 1: Clock enabled</t>
      </is>
    </oc>
    <nc r="C1"/>
  </rcc>
  <rcc rId="595" sId="6">
    <oc r="D1" t="inlineStr">
      <is>
        <t>12.2.14/259</t>
      </is>
    </oc>
    <nc r="D1"/>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596" sheetId="2" source="C57" destination="C56" sourceSheetId="2">
    <undo index="3" exp="ref" v="1" dr="C56" r="I56" sId="2"/>
    <rcc rId="0" sId="2">
      <nc r="C56" t="inlineStr">
        <is>
          <t>21.3.27/422</t>
        </is>
      </nc>
    </rcc>
  </rm>
  <rcc rId="597" sId="2">
    <oc r="C58" t="inlineStr">
      <is>
        <t>21.3.28/423</t>
      </is>
    </oc>
    <nc r="C58"/>
  </rcc>
  <rcc rId="598" sId="2">
    <oc r="C59" t="inlineStr">
      <is>
        <t>21.3.28/423</t>
      </is>
    </oc>
    <nc r="C59"/>
  </rcc>
  <rm rId="599" sheetId="2" source="C67:C69" destination="C57:C59" sourceSheetId="2">
    <undo index="3" exp="ref" v="1" dr="C59" r="I59" sId="2"/>
    <undo index="3" exp="ref" v="1" dr="C58" r="I58" sId="2"/>
  </rm>
  <rcc rId="600" sId="2">
    <oc r="C60" t="inlineStr">
      <is>
        <t>21.3.28/423</t>
      </is>
    </oc>
    <nc r="C60" t="inlineStr">
      <is>
        <t>21.3.29/424</t>
      </is>
    </nc>
  </rcc>
  <rcc rId="601" sId="2">
    <oc r="C61" t="inlineStr">
      <is>
        <t>21.3.28/423</t>
      </is>
    </oc>
    <nc r="C61" t="inlineStr">
      <is>
        <t>21.3.29/424</t>
      </is>
    </nc>
  </rcc>
  <rcc rId="602" sId="2">
    <oc r="C62" t="inlineStr">
      <is>
        <t>21.3.28/423</t>
      </is>
    </oc>
    <nc r="C62" t="inlineStr">
      <is>
        <t>21.3.29/424</t>
      </is>
    </nc>
  </rcc>
  <rcc rId="603" sId="2">
    <oc r="C63" t="inlineStr">
      <is>
        <t>21.3.28/423</t>
      </is>
    </oc>
    <nc r="C63" t="inlineStr">
      <is>
        <t>21.3.29/424</t>
      </is>
    </nc>
  </rcc>
  <rcc rId="604" sId="2">
    <oc r="C64" t="inlineStr">
      <is>
        <t>21.3.28/423</t>
      </is>
    </oc>
    <nc r="C64" t="inlineStr">
      <is>
        <t>21.3.29/424</t>
      </is>
    </nc>
  </rcc>
  <rcc rId="605" sId="2">
    <oc r="C65" t="inlineStr">
      <is>
        <t>21.3.28/423</t>
      </is>
    </oc>
    <nc r="C65" t="inlineStr">
      <is>
        <t>21.3.29/424</t>
      </is>
    </nc>
  </rcc>
  <rcc rId="606" sId="2">
    <oc r="C66" t="inlineStr">
      <is>
        <t>21.3.28/423</t>
      </is>
    </oc>
    <nc r="C66" t="inlineStr">
      <is>
        <t>21.3.29/424</t>
      </is>
    </nc>
  </rcc>
  <rcc rId="607" sId="2">
    <nc r="C67" t="inlineStr">
      <is>
        <t>21.3.30/426</t>
      </is>
    </nc>
  </rcc>
  <rcc rId="608" sId="2">
    <nc r="C68" t="inlineStr">
      <is>
        <t>21.3.30/426</t>
      </is>
    </nc>
  </rcc>
  <rcc rId="609" sId="2">
    <nc r="C69" t="inlineStr">
      <is>
        <t>21.3.30/426</t>
      </is>
    </nc>
  </rcc>
  <rcc rId="610" sId="2">
    <oc r="C70" t="inlineStr">
      <is>
        <t>21.3.30/426</t>
      </is>
    </oc>
    <nc r="C70" t="inlineStr">
      <is>
        <t>21.3.31/427</t>
      </is>
    </nc>
  </rcc>
  <rcc rId="611" sId="2">
    <oc r="C71" t="inlineStr">
      <is>
        <t>21.3.30/426</t>
      </is>
    </oc>
    <nc r="C71" t="inlineStr">
      <is>
        <t>21.3.31/427</t>
      </is>
    </nc>
  </rcc>
  <rcv guid="{FB44FD47-0B92-4391-9CB5-FFD8B50F36C3}" action="delete"/>
  <rdn rId="0" localSheetId="4" customView="1" name="Z_FB44FD47_0B92_4391_9CB5_FFD8B50F36C3_.wvu.FilterData" hidden="1" oldHidden="1">
    <formula>adc!$F$7:$G$57</formula>
    <oldFormula>adc!$F$7:$G$57</oldFormula>
  </rdn>
  <rcv guid="{FB44FD47-0B92-4391-9CB5-FFD8B50F36C3}"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613" sheetId="6" source="A1:A38" destination="E1:E38" sourceSheetId="6"/>
  <rm rId="614" sheetId="6" source="B1:E38" destination="A1:D38" sourceSheetId="6"/>
  <rcc rId="615" sId="1" xfDxf="1" dxf="1">
    <nc r="A47" t="inlineStr">
      <is>
        <t>Address</t>
      </is>
    </nc>
  </rcc>
  <rcc rId="616" sId="1" xfDxf="1" dxf="1">
    <nc r="B47" t="inlineStr">
      <is>
        <t>Register name</t>
      </is>
    </nc>
  </rcc>
  <rcc rId="617" sId="1" xfDxf="1" dxf="1">
    <nc r="C47" t="inlineStr">
      <is>
        <t>Short name</t>
      </is>
    </nc>
  </rcc>
  <rcc rId="618" sId="1" xfDxf="1" dxf="1">
    <nc r="D47" t="inlineStr">
      <is>
        <t>Width</t>
      </is>
    </nc>
  </rcc>
  <rcc rId="619" sId="1" xfDxf="1" dxf="1">
    <nc r="E47" t="inlineStr">
      <is>
        <t>Access</t>
      </is>
    </nc>
  </rcc>
  <rcc rId="620" sId="1" xfDxf="1" dxf="1">
    <nc r="F47" t="inlineStr">
      <is>
        <t>Reset value</t>
      </is>
    </nc>
  </rcc>
  <rcc rId="621" sId="1" xfDxf="1" dxf="1">
    <nc r="G47" t="inlineStr">
      <is>
        <t>Section/page</t>
      </is>
    </nc>
  </rcc>
  <rcc rId="622" sId="1" xfDxf="1" dxf="1">
    <nc r="A48" t="inlineStr">
      <is>
        <t>4002_1000</t>
      </is>
    </nc>
  </rcc>
  <rcc rId="623" sId="1" xfDxf="1" dxf="1">
    <nc r="B48" t="inlineStr">
      <is>
        <t>Channel Configuration register</t>
      </is>
    </nc>
  </rcc>
  <rcc rId="624" sId="1" xfDxf="1" dxf="1">
    <nc r="C48" t="inlineStr">
      <is>
        <t>DMAMUX_CHCFG0</t>
      </is>
    </nc>
  </rcc>
  <rcc rId="625" sId="1" xfDxf="1" dxf="1">
    <nc r="D48">
      <v>8</v>
    </nc>
  </rcc>
  <rcc rId="626" sId="1" xfDxf="1" dxf="1">
    <nc r="E48" t="inlineStr">
      <is>
        <t>R/W</t>
      </is>
    </nc>
  </rcc>
  <rcc rId="627" sId="1" xfDxf="1" dxf="1">
    <nc r="F48" t="inlineStr">
      <is>
        <t>00h</t>
      </is>
    </nc>
  </rcc>
  <rcc rId="628" sId="1" xfDxf="1" dxf="1">
    <nc r="G48" t="inlineStr">
      <is>
        <t>20.3.1/366</t>
      </is>
    </nc>
  </rcc>
  <rcc rId="629" sId="1" xfDxf="1" dxf="1">
    <nc r="A49" t="inlineStr">
      <is>
        <t>4002_1001</t>
      </is>
    </nc>
  </rcc>
  <rcc rId="630" sId="1" xfDxf="1" dxf="1">
    <nc r="B49" t="inlineStr">
      <is>
        <t>Channel Configuration register</t>
      </is>
    </nc>
  </rcc>
  <rcc rId="631" sId="1" xfDxf="1" dxf="1">
    <nc r="C49" t="inlineStr">
      <is>
        <t>DMAMUX_CHCFG1</t>
      </is>
    </nc>
  </rcc>
  <rcc rId="632" sId="1" xfDxf="1" dxf="1">
    <nc r="D49">
      <v>8</v>
    </nc>
  </rcc>
  <rcc rId="633" sId="1" xfDxf="1" dxf="1">
    <nc r="E49" t="inlineStr">
      <is>
        <t>R/W</t>
      </is>
    </nc>
  </rcc>
  <rcc rId="634" sId="1" xfDxf="1" dxf="1">
    <nc r="F49" t="inlineStr">
      <is>
        <t>00h</t>
      </is>
    </nc>
  </rcc>
  <rcc rId="635" sId="1" xfDxf="1" dxf="1">
    <nc r="G49" t="inlineStr">
      <is>
        <t>20.3.1/366</t>
      </is>
    </nc>
  </rcc>
  <rcc rId="636" sId="1" xfDxf="1" dxf="1">
    <nc r="A50" t="inlineStr">
      <is>
        <t>4002_1002</t>
      </is>
    </nc>
  </rcc>
  <rcc rId="637" sId="1" xfDxf="1" dxf="1">
    <nc r="B50" t="inlineStr">
      <is>
        <t>Channel Configuration register</t>
      </is>
    </nc>
  </rcc>
  <rcc rId="638" sId="1" xfDxf="1" dxf="1">
    <nc r="C50" t="inlineStr">
      <is>
        <t>DMAMUX_CHCFG2</t>
      </is>
    </nc>
  </rcc>
  <rcc rId="639" sId="1" xfDxf="1" dxf="1">
    <nc r="D50">
      <v>8</v>
    </nc>
  </rcc>
  <rcc rId="640" sId="1" xfDxf="1" dxf="1">
    <nc r="E50" t="inlineStr">
      <is>
        <t>R/W</t>
      </is>
    </nc>
  </rcc>
  <rcc rId="641" sId="1" xfDxf="1" dxf="1">
    <nc r="F50" t="inlineStr">
      <is>
        <t>00h</t>
      </is>
    </nc>
  </rcc>
  <rcc rId="642" sId="1" xfDxf="1" dxf="1">
    <nc r="G50" t="inlineStr">
      <is>
        <t>20.3.1/366</t>
      </is>
    </nc>
  </rcc>
  <rcc rId="643" sId="1" xfDxf="1" dxf="1">
    <nc r="A51" t="inlineStr">
      <is>
        <t>4002_1003</t>
      </is>
    </nc>
  </rcc>
  <rcc rId="644" sId="1" xfDxf="1" dxf="1">
    <nc r="B51" t="inlineStr">
      <is>
        <t>Channel Configuration register</t>
      </is>
    </nc>
  </rcc>
  <rcc rId="645" sId="1" xfDxf="1" dxf="1">
    <nc r="C51" t="inlineStr">
      <is>
        <t>DMAMUX_CHCFG3</t>
      </is>
    </nc>
  </rcc>
  <rcc rId="646" sId="1" xfDxf="1" dxf="1">
    <nc r="D51">
      <v>8</v>
    </nc>
  </rcc>
  <rcc rId="647" sId="1" xfDxf="1" dxf="1">
    <nc r="E51" t="inlineStr">
      <is>
        <t>R/W</t>
      </is>
    </nc>
  </rcc>
  <rcc rId="648" sId="1" xfDxf="1" dxf="1">
    <nc r="F51" t="inlineStr">
      <is>
        <t>00h</t>
      </is>
    </nc>
  </rcc>
  <rcc rId="649" sId="1" xfDxf="1" dxf="1">
    <nc r="G51" t="inlineStr">
      <is>
        <t>20.3.1/366</t>
      </is>
    </nc>
  </rcc>
  <rcc rId="650" sId="1" xfDxf="1" dxf="1">
    <nc r="A52" t="inlineStr">
      <is>
        <t>4002_1004</t>
      </is>
    </nc>
  </rcc>
  <rcc rId="651" sId="1" xfDxf="1" dxf="1">
    <nc r="B52" t="inlineStr">
      <is>
        <t>Channel Configuration register</t>
      </is>
    </nc>
  </rcc>
  <rcc rId="652" sId="1" xfDxf="1" dxf="1">
    <nc r="C52" t="inlineStr">
      <is>
        <t>DMAMUX_CHCFG4</t>
      </is>
    </nc>
  </rcc>
  <rcc rId="653" sId="1" xfDxf="1" dxf="1">
    <nc r="D52">
      <v>8</v>
    </nc>
  </rcc>
  <rcc rId="654" sId="1" xfDxf="1" dxf="1">
    <nc r="E52" t="inlineStr">
      <is>
        <t>R/W</t>
      </is>
    </nc>
  </rcc>
  <rcc rId="655" sId="1" xfDxf="1" dxf="1">
    <nc r="F52" t="inlineStr">
      <is>
        <t>00h</t>
      </is>
    </nc>
  </rcc>
  <rcc rId="656" sId="1" xfDxf="1" dxf="1">
    <nc r="G52" t="inlineStr">
      <is>
        <t>20.3.1/366</t>
      </is>
    </nc>
  </rcc>
  <rcc rId="657" sId="1" xfDxf="1" dxf="1">
    <nc r="A53" t="inlineStr">
      <is>
        <t>4002_1005</t>
      </is>
    </nc>
  </rcc>
  <rcc rId="658" sId="1" xfDxf="1" dxf="1">
    <nc r="B53" t="inlineStr">
      <is>
        <t>Channel Configuration register</t>
      </is>
    </nc>
  </rcc>
  <rcc rId="659" sId="1" xfDxf="1" dxf="1">
    <nc r="C53" t="inlineStr">
      <is>
        <t>DMAMUX_CHCFG5</t>
      </is>
    </nc>
  </rcc>
  <rcc rId="660" sId="1" xfDxf="1" dxf="1">
    <nc r="D53">
      <v>8</v>
    </nc>
  </rcc>
  <rcc rId="661" sId="1" xfDxf="1" dxf="1">
    <nc r="E53" t="inlineStr">
      <is>
        <t>R/W</t>
      </is>
    </nc>
  </rcc>
  <rcc rId="662" sId="1" xfDxf="1" dxf="1">
    <nc r="F53" t="inlineStr">
      <is>
        <t>00h</t>
      </is>
    </nc>
  </rcc>
  <rcc rId="663" sId="1" xfDxf="1" dxf="1">
    <nc r="G53" t="inlineStr">
      <is>
        <t>20.3.1/366</t>
      </is>
    </nc>
  </rcc>
  <rcc rId="664" sId="1" xfDxf="1" dxf="1">
    <nc r="A54" t="inlineStr">
      <is>
        <t>4002_1006</t>
      </is>
    </nc>
  </rcc>
  <rcc rId="665" sId="1" xfDxf="1" dxf="1">
    <nc r="B54" t="inlineStr">
      <is>
        <t>Channel Configuration register</t>
      </is>
    </nc>
  </rcc>
  <rcc rId="666" sId="1" xfDxf="1" dxf="1">
    <nc r="C54" t="inlineStr">
      <is>
        <t>DMAMUX_CHCFG6</t>
      </is>
    </nc>
  </rcc>
  <rcc rId="667" sId="1" xfDxf="1" dxf="1">
    <nc r="D54">
      <v>8</v>
    </nc>
  </rcc>
  <rcc rId="668" sId="1" xfDxf="1" dxf="1">
    <nc r="E54" t="inlineStr">
      <is>
        <t>R/W</t>
      </is>
    </nc>
  </rcc>
  <rcc rId="669" sId="1" xfDxf="1" dxf="1">
    <nc r="F54" t="inlineStr">
      <is>
        <t>00h</t>
      </is>
    </nc>
  </rcc>
  <rcc rId="670" sId="1" xfDxf="1" dxf="1">
    <nc r="G54" t="inlineStr">
      <is>
        <t>20.3.1/366</t>
      </is>
    </nc>
  </rcc>
  <rcc rId="671" sId="1" xfDxf="1" dxf="1">
    <nc r="A55" t="inlineStr">
      <is>
        <t>4002_1007</t>
      </is>
    </nc>
  </rcc>
  <rcc rId="672" sId="1" xfDxf="1" dxf="1">
    <nc r="B55" t="inlineStr">
      <is>
        <t>Channel Configuration register</t>
      </is>
    </nc>
  </rcc>
  <rcc rId="673" sId="1" xfDxf="1" dxf="1">
    <nc r="C55" t="inlineStr">
      <is>
        <t>DMAMUX_CHCFG7</t>
      </is>
    </nc>
  </rcc>
  <rcc rId="674" sId="1" xfDxf="1" dxf="1">
    <nc r="D55">
      <v>8</v>
    </nc>
  </rcc>
  <rcc rId="675" sId="1" xfDxf="1" dxf="1">
    <nc r="E55" t="inlineStr">
      <is>
        <t>R/W</t>
      </is>
    </nc>
  </rcc>
  <rcc rId="676" sId="1" xfDxf="1" dxf="1">
    <nc r="F55" t="inlineStr">
      <is>
        <t>00h</t>
      </is>
    </nc>
  </rcc>
  <rcc rId="677" sId="1" xfDxf="1" dxf="1">
    <nc r="G55" t="inlineStr">
      <is>
        <t>20.3.1/366</t>
      </is>
    </nc>
  </rcc>
  <rcc rId="678" sId="1" xfDxf="1" dxf="1">
    <nc r="A56" t="inlineStr">
      <is>
        <t>4002_1008</t>
      </is>
    </nc>
  </rcc>
  <rcc rId="679" sId="1" xfDxf="1" dxf="1">
    <nc r="B56" t="inlineStr">
      <is>
        <t>Channel Configuration register</t>
      </is>
    </nc>
  </rcc>
  <rcc rId="680" sId="1" xfDxf="1" dxf="1">
    <nc r="C56" t="inlineStr">
      <is>
        <t>DMAMUX_CHCFG8</t>
      </is>
    </nc>
  </rcc>
  <rcc rId="681" sId="1" xfDxf="1" dxf="1">
    <nc r="D56">
      <v>8</v>
    </nc>
  </rcc>
  <rcc rId="682" sId="1" xfDxf="1" dxf="1">
    <nc r="E56" t="inlineStr">
      <is>
        <t>R/W</t>
      </is>
    </nc>
  </rcc>
  <rcc rId="683" sId="1" xfDxf="1" dxf="1">
    <nc r="F56" t="inlineStr">
      <is>
        <t>00h</t>
      </is>
    </nc>
  </rcc>
  <rcc rId="684" sId="1" xfDxf="1" dxf="1">
    <nc r="G56" t="inlineStr">
      <is>
        <t>20.3.1/366</t>
      </is>
    </nc>
  </rcc>
  <rcc rId="685" sId="1">
    <nc r="I1" t="inlineStr">
      <is>
        <t>Control Register (DMA_CR)</t>
      </is>
    </nc>
  </rcc>
  <rfmt sheetId="6" sqref="A1:D38" start="0" length="2147483647">
    <dxf>
      <font>
        <b/>
      </font>
    </dxf>
  </rfmt>
  <rfmt sheetId="6" sqref="A2" start="0" length="2147483647">
    <dxf>
      <font>
        <b val="0"/>
      </font>
    </dxf>
  </rfmt>
  <rfmt sheetId="6" sqref="A1" start="0" length="2147483647">
    <dxf>
      <font>
        <b val="0"/>
      </font>
    </dxf>
  </rfmt>
  <rfmt sheetId="6" sqref="A1" start="0" length="2147483647">
    <dxf>
      <font>
        <b/>
      </font>
    </dxf>
  </rfmt>
  <rm rId="686" sheetId="6" source="I1:I45" destination="A1:A45" sourceSheetId="1">
    <rfmt sheetId="6" sqref="A1" start="0" length="0">
      <dxf>
        <font>
          <b/>
          <sz val="11"/>
          <color theme="1"/>
          <name val="Calibri"/>
          <scheme val="minor"/>
        </font>
      </dxf>
    </rfmt>
    <rfmt sheetId="6" sqref="A3" start="0" length="0">
      <dxf>
        <font>
          <b/>
          <sz val="11"/>
          <color theme="1"/>
          <name val="Calibri"/>
          <scheme val="minor"/>
        </font>
      </dxf>
    </rfmt>
    <rfmt sheetId="6" sqref="A4" start="0" length="0">
      <dxf>
        <font>
          <b/>
          <sz val="11"/>
          <color theme="1"/>
          <name val="Calibri"/>
          <scheme val="minor"/>
        </font>
      </dxf>
    </rfmt>
    <rfmt sheetId="6" sqref="A5" start="0" length="0">
      <dxf>
        <font>
          <b/>
          <sz val="11"/>
          <color theme="1"/>
          <name val="Calibri"/>
          <scheme val="minor"/>
        </font>
      </dxf>
    </rfmt>
    <rfmt sheetId="6" sqref="A6" start="0" length="0">
      <dxf>
        <font>
          <b/>
          <sz val="11"/>
          <color theme="1"/>
          <name val="Calibri"/>
          <scheme val="minor"/>
        </font>
      </dxf>
    </rfmt>
    <rfmt sheetId="6" sqref="A7" start="0" length="0">
      <dxf>
        <font>
          <b/>
          <sz val="11"/>
          <color theme="1"/>
          <name val="Calibri"/>
          <scheme val="minor"/>
        </font>
      </dxf>
    </rfmt>
    <rfmt sheetId="6" sqref="A8" start="0" length="0">
      <dxf>
        <font>
          <b/>
          <sz val="11"/>
          <color theme="1"/>
          <name val="Calibri"/>
          <scheme val="minor"/>
        </font>
      </dxf>
    </rfmt>
    <rfmt sheetId="6" sqref="A9" start="0" length="0">
      <dxf>
        <font>
          <b/>
          <sz val="11"/>
          <color theme="1"/>
          <name val="Calibri"/>
          <scheme val="minor"/>
        </font>
      </dxf>
    </rfmt>
    <rfmt sheetId="6" sqref="A10" start="0" length="0">
      <dxf>
        <font>
          <b/>
          <sz val="11"/>
          <color theme="1"/>
          <name val="Calibri"/>
          <scheme val="minor"/>
        </font>
      </dxf>
    </rfmt>
    <rfmt sheetId="6" sqref="A11" start="0" length="0">
      <dxf>
        <font>
          <b/>
          <sz val="11"/>
          <color theme="1"/>
          <name val="Calibri"/>
          <scheme val="minor"/>
        </font>
      </dxf>
    </rfmt>
    <rfmt sheetId="6" sqref="A12" start="0" length="0">
      <dxf>
        <font>
          <b/>
          <sz val="11"/>
          <color theme="1"/>
          <name val="Calibri"/>
          <scheme val="minor"/>
        </font>
      </dxf>
    </rfmt>
    <rfmt sheetId="6" sqref="A13" start="0" length="0">
      <dxf>
        <font>
          <b/>
          <sz val="11"/>
          <color theme="1"/>
          <name val="Calibri"/>
          <scheme val="minor"/>
        </font>
      </dxf>
    </rfmt>
    <rfmt sheetId="6" sqref="A14" start="0" length="0">
      <dxf>
        <font>
          <b/>
          <sz val="11"/>
          <color theme="1"/>
          <name val="Calibri"/>
          <scheme val="minor"/>
        </font>
      </dxf>
    </rfmt>
    <rfmt sheetId="6" sqref="A15" start="0" length="0">
      <dxf>
        <font>
          <b/>
          <sz val="11"/>
          <color theme="1"/>
          <name val="Calibri"/>
          <scheme val="minor"/>
        </font>
      </dxf>
    </rfmt>
    <rfmt sheetId="6" sqref="A16" start="0" length="0">
      <dxf>
        <font>
          <b/>
          <sz val="11"/>
          <color theme="1"/>
          <name val="Calibri"/>
          <scheme val="minor"/>
        </font>
      </dxf>
    </rfmt>
    <rfmt sheetId="6" sqref="A17" start="0" length="0">
      <dxf>
        <font>
          <b/>
          <sz val="11"/>
          <color theme="1"/>
          <name val="Calibri"/>
          <scheme val="minor"/>
        </font>
      </dxf>
    </rfmt>
    <rfmt sheetId="6" sqref="A18" start="0" length="0">
      <dxf>
        <font>
          <b/>
          <sz val="11"/>
          <color theme="1"/>
          <name val="Calibri"/>
          <scheme val="minor"/>
        </font>
      </dxf>
    </rfmt>
    <rfmt sheetId="6" sqref="A19" start="0" length="0">
      <dxf>
        <font>
          <b/>
          <sz val="11"/>
          <color theme="1"/>
          <name val="Calibri"/>
          <scheme val="minor"/>
        </font>
      </dxf>
    </rfmt>
    <rfmt sheetId="6" sqref="A20" start="0" length="0">
      <dxf>
        <font>
          <b/>
          <sz val="11"/>
          <color theme="1"/>
          <name val="Calibri"/>
          <scheme val="minor"/>
        </font>
      </dxf>
    </rfmt>
    <rfmt sheetId="6" sqref="A21" start="0" length="0">
      <dxf>
        <font>
          <b/>
          <sz val="11"/>
          <color theme="1"/>
          <name val="Calibri"/>
          <scheme val="minor"/>
        </font>
      </dxf>
    </rfmt>
    <rfmt sheetId="6" sqref="A22" start="0" length="0">
      <dxf>
        <font>
          <b/>
          <sz val="11"/>
          <color theme="1"/>
          <name val="Calibri"/>
          <scheme val="minor"/>
        </font>
      </dxf>
    </rfmt>
    <rfmt sheetId="6" sqref="A23" start="0" length="0">
      <dxf>
        <font>
          <b/>
          <sz val="11"/>
          <color theme="1"/>
          <name val="Calibri"/>
          <scheme val="minor"/>
        </font>
      </dxf>
    </rfmt>
    <rfmt sheetId="6" sqref="A24" start="0" length="0">
      <dxf>
        <font>
          <b/>
          <sz val="11"/>
          <color theme="1"/>
          <name val="Calibri"/>
          <scheme val="minor"/>
        </font>
      </dxf>
    </rfmt>
    <rfmt sheetId="6" sqref="A25" start="0" length="0">
      <dxf>
        <font>
          <b/>
          <sz val="11"/>
          <color theme="1"/>
          <name val="Calibri"/>
          <scheme val="minor"/>
        </font>
      </dxf>
    </rfmt>
    <rfmt sheetId="6" sqref="A26" start="0" length="0">
      <dxf>
        <font>
          <b/>
          <sz val="11"/>
          <color theme="1"/>
          <name val="Calibri"/>
          <scheme val="minor"/>
        </font>
      </dxf>
    </rfmt>
    <rfmt sheetId="6" sqref="A27" start="0" length="0">
      <dxf>
        <font>
          <b/>
          <sz val="11"/>
          <color theme="1"/>
          <name val="Calibri"/>
          <scheme val="minor"/>
        </font>
      </dxf>
    </rfmt>
    <rfmt sheetId="6" sqref="A28" start="0" length="0">
      <dxf>
        <font>
          <b/>
          <sz val="11"/>
          <color theme="1"/>
          <name val="Calibri"/>
          <scheme val="minor"/>
        </font>
      </dxf>
    </rfmt>
    <rfmt sheetId="6" sqref="A29" start="0" length="0">
      <dxf>
        <font>
          <b/>
          <sz val="11"/>
          <color theme="1"/>
          <name val="Calibri"/>
          <scheme val="minor"/>
        </font>
      </dxf>
    </rfmt>
    <rfmt sheetId="6" sqref="A30" start="0" length="0">
      <dxf>
        <font>
          <b/>
          <sz val="11"/>
          <color theme="1"/>
          <name val="Calibri"/>
          <scheme val="minor"/>
        </font>
      </dxf>
    </rfmt>
    <rfmt sheetId="6" sqref="A31" start="0" length="0">
      <dxf>
        <font>
          <b/>
          <sz val="11"/>
          <color theme="1"/>
          <name val="Calibri"/>
          <scheme val="minor"/>
        </font>
      </dxf>
    </rfmt>
    <rfmt sheetId="6" sqref="A32" start="0" length="0">
      <dxf>
        <font>
          <b/>
          <sz val="11"/>
          <color theme="1"/>
          <name val="Calibri"/>
          <scheme val="minor"/>
        </font>
      </dxf>
    </rfmt>
    <rfmt sheetId="6" sqref="A33" start="0" length="0">
      <dxf>
        <font>
          <b/>
          <sz val="11"/>
          <color theme="1"/>
          <name val="Calibri"/>
          <scheme val="minor"/>
        </font>
      </dxf>
    </rfmt>
    <rfmt sheetId="6" sqref="A34" start="0" length="0">
      <dxf>
        <font>
          <b/>
          <sz val="11"/>
          <color theme="1"/>
          <name val="Calibri"/>
          <scheme val="minor"/>
        </font>
      </dxf>
    </rfmt>
    <rfmt sheetId="6" sqref="A35" start="0" length="0">
      <dxf>
        <font>
          <b/>
          <sz val="11"/>
          <color theme="1"/>
          <name val="Calibri"/>
          <scheme val="minor"/>
        </font>
      </dxf>
    </rfmt>
    <rfmt sheetId="6" sqref="A36" start="0" length="0">
      <dxf>
        <font>
          <b/>
          <sz val="11"/>
          <color theme="1"/>
          <name val="Calibri"/>
          <scheme val="minor"/>
        </font>
      </dxf>
    </rfmt>
    <rfmt sheetId="6" sqref="A37" start="0" length="0">
      <dxf>
        <font>
          <b/>
          <sz val="11"/>
          <color theme="1"/>
          <name val="Calibri"/>
          <scheme val="minor"/>
        </font>
      </dxf>
    </rfmt>
    <rfmt sheetId="6" sqref="A38" start="0" length="0">
      <dxf>
        <font>
          <b/>
          <sz val="11"/>
          <color theme="1"/>
          <name val="Calibri"/>
          <scheme val="minor"/>
        </font>
      </dxf>
    </rfmt>
  </rm>
  <rrc rId="687" sId="1" ref="D1:D1048576" action="insertCol"/>
  <rm rId="688" sheetId="1" source="B47:C56" destination="C47:D56" sourceSheetId="1"/>
  <rrc rId="689" sId="1" ref="B1:B1048576" action="deleteCol">
    <rfmt sheetId="1" xfDxf="1" sqref="B1:B1048576" start="0" length="0"/>
  </rrc>
  <rcv guid="{FB44FD47-0B92-4391-9CB5-FFD8B50F36C3}" action="delete"/>
  <rdn rId="0" localSheetId="4" customView="1" name="Z_FB44FD47_0B92_4391_9CB5_FFD8B50F36C3_.wvu.FilterData" hidden="1" oldHidden="1">
    <formula>adc!$F$7:$G$57</formula>
    <oldFormula>adc!$F$7:$G$57</oldFormula>
  </rdn>
  <rdn rId="0" localSheetId="6" customView="1" name="Z_FB44FD47_0B92_4391_9CB5_FFD8B50F36C3_.wvu.FilterData" hidden="1" oldHidden="1">
    <formula>Sheet1!$A$2:$A$45</formula>
  </rdn>
  <rcv guid="{FB44FD47-0B92-4391-9CB5-FFD8B50F36C3}"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2" sId="2">
    <nc r="A73" t="inlineStr">
      <is>
        <t>MUX_CHCFG</t>
      </is>
    </nc>
  </rcc>
  <rrc rId="693" sId="2" eol="1" ref="A74:XFD74" action="insertRow"/>
  <rcc rId="694" sId="2">
    <nc r="B74" t="inlineStr">
      <is>
        <t>ENBL</t>
      </is>
    </nc>
  </rcc>
  <rcc rId="695" sId="2">
    <nc r="C74" t="inlineStr">
      <is>
        <t>20.3.1/366</t>
      </is>
    </nc>
  </rcc>
  <rrc rId="696" sId="2" eol="1" ref="A75:XFD75" action="insertRow"/>
  <rcc rId="697" sId="2">
    <nc r="B75" t="inlineStr">
      <is>
        <t>TRIG</t>
      </is>
    </nc>
  </rcc>
  <rrc rId="698" sId="2" eol="1" ref="A76:XFD76" action="insertRow"/>
  <rcc rId="699" sId="2">
    <nc r="B76" t="inlineStr">
      <is>
        <t>SOURCE</t>
      </is>
    </nc>
  </rcc>
  <rcc rId="700" sId="2">
    <nc r="C75" t="inlineStr">
      <is>
        <t>20.3.1/366</t>
      </is>
    </nc>
  </rcc>
  <rcc rId="701" sId="2">
    <nc r="C76" t="inlineStr">
      <is>
        <t>20.3.1/366</t>
      </is>
    </nc>
  </rcc>
  <rcc rId="702" sId="2">
    <nc r="D74">
      <v>1</v>
    </nc>
  </rcc>
  <rcc rId="703" sId="2">
    <nc r="D75">
      <v>1</v>
    </nc>
  </rcc>
  <rcc rId="704" sId="2">
    <nc r="D76">
      <v>6</v>
    </nc>
  </rcc>
  <rcc rId="705" sId="2">
    <nc r="E74">
      <v>7</v>
    </nc>
  </rcc>
  <rcc rId="706" sId="2">
    <nc r="E75">
      <v>6</v>
    </nc>
  </rcc>
  <rcc rId="707" sId="2">
    <nc r="E76">
      <v>0</v>
    </nc>
  </rcc>
  <rm rId="708" sheetId="2" source="B74:B76" destination="F74:F76" sourceSheetId="2"/>
  <rcc rId="709" sId="2">
    <nc r="G74">
      <f>F74</f>
    </nc>
  </rcc>
  <rcc rId="710" sId="2">
    <nc r="G75">
      <f>F75</f>
    </nc>
  </rcc>
  <rcc rId="711" sId="2">
    <nc r="G76">
      <f>F76</f>
    </nc>
  </rcc>
  <rcc rId="712" sId="2" xfDxf="1" dxf="1">
    <nc r="H74" t="inlineStr">
      <is>
        <t>DMA Channel Enable</t>
      </is>
    </nc>
  </rcc>
  <rfmt sheetId="2" xfDxf="1" sqref="I74" start="0" length="0"/>
  <rcc rId="713" sId="2" xfDxf="1" dxf="1">
    <nc r="I74" t="inlineStr">
      <is>
        <t>Enables the DMA channel. 0: DMA channel is disabled. This mode is primarily used during configuration of the DMA Mux. The DMA has separate channel enables/disables, which should be used to disable or re-configure a DMA channel. 1: DMA channel is enabled</t>
      </is>
    </nc>
  </rcc>
  <rcc rId="714" sId="2" xfDxf="1" dxf="1">
    <nc r="H75" t="inlineStr">
      <is>
        <t>DMA Channel Trigger Enable</t>
      </is>
    </nc>
  </rcc>
  <rcc rId="715" sId="2" xfDxf="1" dxf="1">
    <nc r="I75" t="inlineStr">
      <is>
        <t>Enables the periodic trigger capability for the triggered DMA channel. 0: Triggering is disabled. If triggering is disabled, and the ENBL bit is set, the DMA Channel will simply route the specified source to the DMA channel. (Normal mode) 1: Triggering is enabled. If triggering is enabled, and the ENBL bit is set, the DMAMUX is in Periodic Trigger mode.</t>
      </is>
    </nc>
  </rcc>
  <rcc rId="716" sId="2" xfDxf="1" dxf="1">
    <nc r="H76" t="inlineStr">
      <is>
        <t>DMA Channel Source (Slot)</t>
      </is>
    </nc>
  </rcc>
  <rcc rId="717" sId="2" xfDxf="1" dxf="1">
    <nc r="I76" t="inlineStr">
      <is>
        <t>Specifies which DMA source, if any, is routed to a particular DMA channel. See your device's chip configuration details for further details about the peripherals and their slot numbers.</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718" sheetId="2" source="I74:I76" destination="L74:L76" sourceSheetId="2"/>
  <rcc rId="719" sId="2">
    <nc r="I74">
      <f>H74&amp;" ("&amp;C74&amp;")"</f>
    </nc>
  </rcc>
  <rcc rId="720" sId="2">
    <nc r="I75">
      <f>H75&amp;" ("&amp;C75&amp;")"</f>
    </nc>
  </rcc>
  <rcc rId="721" sId="2">
    <nc r="I76">
      <f>H76&amp;" ("&amp;C76&amp;")"</f>
    </nc>
  </rcc>
  <rcc rId="722" sId="2">
    <nc r="A74">
      <v>1</v>
    </nc>
  </rcc>
  <rcc rId="723" sId="2">
    <nc r="A75">
      <v>2</v>
    </nc>
  </rcc>
  <rcc rId="724" sId="2">
    <nc r="A76">
      <v>3</v>
    </nc>
  </rcc>
  <rcc rId="725" sId="2">
    <nc r="K74">
      <f>"  optional " &amp; IF(D74&gt;1,"uint32", "bool") &amp; " " &amp; F74 &amp; " = "&amp;A74&amp;"; // " &amp; I74</f>
    </nc>
  </rcc>
  <rcc rId="726" sId="2">
    <nc r="K75">
      <f>"  optional " &amp; IF(D75&gt;1,"uint32", "bool") &amp; " " &amp; F75 &amp; " = "&amp;A75&amp;"; // " &amp; I75</f>
    </nc>
  </rcc>
  <rcc rId="727" sId="2">
    <nc r="K76">
      <f>"  optional " &amp; IF(D76&gt;1,"uint32", "bool") &amp; " " &amp; F76 &amp; " = "&amp;A76&amp;"; // " &amp; I76</f>
    </nc>
  </rcc>
  <rcv guid="{FB44FD47-0B92-4391-9CB5-FFD8B50F36C3}" action="delete"/>
  <rdn rId="0" localSheetId="4" customView="1" name="Z_FB44FD47_0B92_4391_9CB5_FFD8B50F36C3_.wvu.FilterData" hidden="1" oldHidden="1">
    <formula>adc!$F$7:$G$57</formula>
    <oldFormula>adc!$F$7:$G$57</oldFormula>
  </rdn>
  <rdn rId="0" localSheetId="6" customView="1" name="Z_FB44FD47_0B92_4391_9CB5_FFD8B50F36C3_.wvu.FilterData" hidden="1" oldHidden="1">
    <formula>Sheet1!$A$2:$A$45</formula>
    <oldFormula>Sheet1!$A$2:$A$45</oldFormula>
  </rdn>
  <rcv guid="{FB44FD47-0B92-4391-9CB5-FFD8B50F36C3}"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 sId="6">
    <oc r="A1" t="inlineStr">
      <is>
        <t>Control Register (DMA_CR)</t>
      </is>
    </oc>
    <nc r="A1" t="inlineStr">
      <is>
        <t>20.3.1/366</t>
      </is>
    </nc>
  </rcc>
  <rcc rId="731" sId="6">
    <nc r="A2" t="inlineStr">
      <is>
        <t>20.3.1/366</t>
      </is>
    </nc>
  </rcc>
  <rcc rId="732" sId="6">
    <nc r="A3" t="inlineStr">
      <is>
        <t>20.3.1/366</t>
      </is>
    </nc>
  </rcc>
  <rcc rId="733" sId="6" odxf="1" dxf="1">
    <nc r="B1" t="inlineStr">
      <is>
        <t>ENBL</t>
      </is>
    </nc>
    <odxf>
      <font>
        <b/>
      </font>
    </odxf>
    <ndxf>
      <font>
        <b val="0"/>
        <sz val="11"/>
        <color theme="1"/>
        <name val="Calibri"/>
        <scheme val="minor"/>
      </font>
    </ndxf>
  </rcc>
  <rcc rId="734" sId="6" odxf="1" dxf="1">
    <nc r="C1" t="inlineStr">
      <is>
        <t>DMA Channel Enable</t>
      </is>
    </nc>
    <odxf>
      <font>
        <b/>
      </font>
    </odxf>
    <ndxf>
      <font>
        <b val="0"/>
        <sz val="11"/>
        <color theme="1"/>
        <name val="Calibri"/>
        <scheme val="minor"/>
      </font>
    </ndxf>
  </rcc>
  <rcc rId="735" sId="6" odxf="1" dxf="1">
    <nc r="B2" t="inlineStr">
      <is>
        <t>TRIG</t>
      </is>
    </nc>
    <odxf>
      <font>
        <b/>
      </font>
    </odxf>
    <ndxf>
      <font>
        <b val="0"/>
        <sz val="11"/>
        <color theme="1"/>
        <name val="Calibri"/>
        <scheme val="minor"/>
      </font>
    </ndxf>
  </rcc>
  <rcc rId="736" sId="6" odxf="1" dxf="1">
    <nc r="C2" t="inlineStr">
      <is>
        <t>DMA Channel Trigger Enable</t>
      </is>
    </nc>
    <odxf>
      <font>
        <b/>
      </font>
    </odxf>
    <ndxf>
      <font>
        <b val="0"/>
        <sz val="11"/>
        <color theme="1"/>
        <name val="Calibri"/>
        <scheme val="minor"/>
      </font>
    </ndxf>
  </rcc>
  <rcc rId="737" sId="6" odxf="1" dxf="1">
    <nc r="B3" t="inlineStr">
      <is>
        <t>SOURCE</t>
      </is>
    </nc>
    <odxf>
      <font>
        <b/>
      </font>
    </odxf>
    <ndxf>
      <font>
        <b val="0"/>
        <sz val="11"/>
        <color theme="1"/>
        <name val="Calibri"/>
        <scheme val="minor"/>
      </font>
    </ndxf>
  </rcc>
  <rcc rId="738" sId="6" odxf="1" dxf="1">
    <nc r="C3" t="inlineStr">
      <is>
        <t>DMA Channel Source (Slot)</t>
      </is>
    </nc>
    <odxf>
      <font>
        <b/>
      </font>
    </odxf>
    <ndxf>
      <font>
        <b val="0"/>
        <sz val="11"/>
        <color theme="1"/>
        <name val="Calibri"/>
        <scheme val="minor"/>
      </font>
    </ndxf>
  </rcc>
  <rcc rId="739" sId="6" odxf="1" dxf="1">
    <nc r="D1" t="inlineStr">
      <is>
        <t>Enables the DMA channel. 0: DMA channel is disabled. This mode is primarily used during configuration of the DMA Mux. The DMA has separate channel enables/disables, which should be used to disable or re-configure a DMA channel. 1: DMA channel is enabled</t>
      </is>
    </nc>
    <odxf>
      <font>
        <b/>
      </font>
    </odxf>
    <ndxf>
      <font>
        <b val="0"/>
        <sz val="11"/>
        <color theme="1"/>
        <name val="Calibri"/>
        <scheme val="minor"/>
      </font>
    </ndxf>
  </rcc>
  <rcc rId="740" sId="6" odxf="1" dxf="1">
    <nc r="D2" t="inlineStr">
      <is>
        <t>Enables the periodic trigger capability for the triggered DMA channel. 0: Triggering is disabled. If triggering is disabled, and the ENBL bit is set, the DMA Channel will simply route the specified source to the DMA channel. (Normal mode) 1: Triggering is enabled. If triggering is enabled, and the ENBL bit is set, the DMAMUX is in Periodic Trigger mode.</t>
      </is>
    </nc>
    <odxf>
      <font>
        <b/>
      </font>
    </odxf>
    <ndxf>
      <font>
        <b val="0"/>
        <sz val="11"/>
        <color theme="1"/>
        <name val="Calibri"/>
        <scheme val="minor"/>
      </font>
    </ndxf>
  </rcc>
  <rcc rId="741" sId="6" odxf="1" dxf="1">
    <nc r="D3" t="inlineStr">
      <is>
        <t>Specifies which DMA source, if any, is routed to a particular DMA channel. See your device's chip configuration details for further details about the peripherals and their slot numbers.</t>
      </is>
    </nc>
    <odxf>
      <font>
        <b/>
      </font>
    </odxf>
    <ndxf>
      <font>
        <b val="0"/>
        <sz val="11"/>
        <color theme="1"/>
        <name val="Calibri"/>
        <scheme val="minor"/>
      </font>
    </ndxf>
  </rcc>
  <rm rId="742" sheetId="6" source="A1:A3" destination="E1:E3" sourceSheetId="6"/>
  <rm rId="743" sheetId="6" source="B1:E3" destination="A1:D3" sourceSheetId="6">
    <undo index="0" exp="area" ref3D="1" dr="$A$2:$A$45" dn="_FilterDatabase" sId="6"/>
    <undo index="0" exp="area" ref3D="1" dr="$A$2:$A$45" dn="Z_FB44FD47_0B92_4391_9CB5_FFD8B50F36C3_.wvu.FilterData" sId="6"/>
  </rm>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744" sheetId="7" name="[register-field-descriptions.xlsx]pit mem map" sheetPosition="2"/>
  <rfmt sheetId="7" xfDxf="1" sqref="A3" start="0" length="0"/>
  <rfmt sheetId="7" xfDxf="1" sqref="B3" start="0" length="0"/>
  <rfmt sheetId="7" xfDxf="1" sqref="C3" start="0" length="0"/>
  <rfmt sheetId="7" xfDxf="1" sqref="D3" start="0" length="0"/>
  <rfmt sheetId="7" xfDxf="1" sqref="E3" start="0" length="0"/>
  <rfmt sheetId="7" xfDxf="1" sqref="F3" start="0" length="0"/>
  <rfmt sheetId="7" xfDxf="1" sqref="G3" start="0" length="0"/>
  <rcc rId="745" sId="7" xfDxf="1" dxf="1">
    <nc r="A4" t="inlineStr">
      <is>
        <t>4003_7000</t>
      </is>
    </nc>
  </rcc>
  <rcc rId="746" sId="7" xfDxf="1" dxf="1">
    <nc r="B4" t="inlineStr">
      <is>
        <t>PIT Module Control Register</t>
      </is>
    </nc>
  </rcc>
  <rcc rId="747" sId="7" xfDxf="1" dxf="1">
    <nc r="C4" t="inlineStr">
      <is>
        <t>PIT_MCR</t>
      </is>
    </nc>
  </rcc>
  <rcc rId="748" sId="7" xfDxf="1" dxf="1">
    <nc r="D4">
      <v>32</v>
    </nc>
  </rcc>
  <rcc rId="749" sId="7" xfDxf="1" dxf="1">
    <nc r="E4" t="inlineStr">
      <is>
        <t>R/W</t>
      </is>
    </nc>
  </rcc>
  <rcc rId="750" sId="7" xfDxf="1" dxf="1">
    <nc r="F4" t="inlineStr">
      <is>
        <t>0000_0002h</t>
      </is>
    </nc>
  </rcc>
  <rcc rId="751" sId="7" xfDxf="1" dxf="1">
    <nc r="G4" t="inlineStr">
      <is>
        <t>37.3.1/903</t>
      </is>
    </nc>
  </rcc>
  <rcc rId="752" sId="7" xfDxf="1" dxf="1">
    <nc r="A5" t="inlineStr">
      <is>
        <t>4003_7100</t>
      </is>
    </nc>
  </rcc>
  <rcc rId="753" sId="7" xfDxf="1" dxf="1">
    <nc r="B5" t="inlineStr">
      <is>
        <t>Timer Load Value Register</t>
      </is>
    </nc>
  </rcc>
  <rcc rId="754" sId="7" xfDxf="1" dxf="1">
    <nc r="C5" t="inlineStr">
      <is>
        <t>PIT_LDVAL0</t>
      </is>
    </nc>
  </rcc>
  <rcc rId="755" sId="7" xfDxf="1" dxf="1">
    <nc r="D5">
      <v>32</v>
    </nc>
  </rcc>
  <rcc rId="756" sId="7" xfDxf="1" dxf="1">
    <nc r="E5" t="inlineStr">
      <is>
        <t>R/W</t>
      </is>
    </nc>
  </rcc>
  <rcc rId="757" sId="7" xfDxf="1" dxf="1">
    <nc r="F5" t="inlineStr">
      <is>
        <t>0000_0000h</t>
      </is>
    </nc>
  </rcc>
  <rcc rId="758" sId="7" xfDxf="1" dxf="1">
    <nc r="G5" t="inlineStr">
      <is>
        <t>37.3.2/904</t>
      </is>
    </nc>
  </rcc>
  <rcc rId="759" sId="7" xfDxf="1" dxf="1">
    <nc r="A6" t="inlineStr">
      <is>
        <t>4003_7104</t>
      </is>
    </nc>
  </rcc>
  <rcc rId="760" sId="7" xfDxf="1" dxf="1">
    <nc r="B6" t="inlineStr">
      <is>
        <t>Current Timer Value Register</t>
      </is>
    </nc>
  </rcc>
  <rcc rId="761" sId="7" xfDxf="1" dxf="1">
    <nc r="C6" t="inlineStr">
      <is>
        <t>PIT_CVAL0</t>
      </is>
    </nc>
  </rcc>
  <rcc rId="762" sId="7" xfDxf="1" dxf="1">
    <nc r="D6">
      <v>32</v>
    </nc>
  </rcc>
  <rcc rId="763" sId="7" xfDxf="1" dxf="1">
    <nc r="E6" t="inlineStr">
      <is>
        <t>R/W</t>
      </is>
    </nc>
  </rcc>
  <rcc rId="764" sId="7" xfDxf="1" dxf="1">
    <nc r="F6" t="inlineStr">
      <is>
        <t>0000_0000h</t>
      </is>
    </nc>
  </rcc>
  <rcc rId="765" sId="7" xfDxf="1" dxf="1">
    <nc r="G6" t="inlineStr">
      <is>
        <t>37.3.3/905</t>
      </is>
    </nc>
  </rcc>
  <rcc rId="766" sId="7" xfDxf="1" dxf="1">
    <nc r="A7" t="inlineStr">
      <is>
        <t>4003_7108</t>
      </is>
    </nc>
  </rcc>
  <rcc rId="767" sId="7" xfDxf="1" dxf="1">
    <nc r="B7" t="inlineStr">
      <is>
        <t>Timer Control Register</t>
      </is>
    </nc>
  </rcc>
  <rcc rId="768" sId="7" xfDxf="1" dxf="1">
    <nc r="C7" t="inlineStr">
      <is>
        <t>PIT_TCTRL0</t>
      </is>
    </nc>
  </rcc>
  <rcc rId="769" sId="7" xfDxf="1" dxf="1">
    <nc r="D7">
      <v>32</v>
    </nc>
  </rcc>
  <rcc rId="770" sId="7" xfDxf="1" dxf="1">
    <nc r="E7" t="inlineStr">
      <is>
        <t>R/W</t>
      </is>
    </nc>
  </rcc>
  <rcc rId="771" sId="7" xfDxf="1" dxf="1">
    <nc r="F7" t="inlineStr">
      <is>
        <t>0000_0000h</t>
      </is>
    </nc>
  </rcc>
  <rcc rId="772" sId="7" xfDxf="1" dxf="1">
    <nc r="G7" t="inlineStr">
      <is>
        <t>37.3.4/905</t>
      </is>
    </nc>
  </rcc>
  <rcc rId="773" sId="7" xfDxf="1" dxf="1">
    <nc r="A8" t="inlineStr">
      <is>
        <t>4003_710C</t>
      </is>
    </nc>
  </rcc>
  <rcc rId="774" sId="7" xfDxf="1" dxf="1">
    <nc r="B8" t="inlineStr">
      <is>
        <t>Timer Flag Register</t>
      </is>
    </nc>
  </rcc>
  <rcc rId="775" sId="7" xfDxf="1" dxf="1">
    <nc r="C8" t="inlineStr">
      <is>
        <t>PIT_TFLG0</t>
      </is>
    </nc>
  </rcc>
  <rcc rId="776" sId="7" xfDxf="1" dxf="1">
    <nc r="D8">
      <v>32</v>
    </nc>
  </rcc>
  <rcc rId="777" sId="7" xfDxf="1" dxf="1">
    <nc r="E8" t="inlineStr">
      <is>
        <t>R/W</t>
      </is>
    </nc>
  </rcc>
  <rcc rId="778" sId="7" xfDxf="1" dxf="1">
    <nc r="F8" t="inlineStr">
      <is>
        <t>0000_0000h</t>
      </is>
    </nc>
  </rcc>
  <rcc rId="779" sId="7" xfDxf="1" dxf="1">
    <nc r="G8" t="inlineStr">
      <is>
        <t>37.3.5/906</t>
      </is>
    </nc>
  </rcc>
  <rcc rId="780" sId="7" xfDxf="1" dxf="1">
    <nc r="A9" t="inlineStr">
      <is>
        <t>4003_7110</t>
      </is>
    </nc>
  </rcc>
  <rcc rId="781" sId="7" xfDxf="1" dxf="1">
    <nc r="B9" t="inlineStr">
      <is>
        <t>Timer Load Value Register</t>
      </is>
    </nc>
  </rcc>
  <rcc rId="782" sId="7" xfDxf="1" dxf="1">
    <nc r="C9" t="inlineStr">
      <is>
        <t>PIT_LDVAL1</t>
      </is>
    </nc>
  </rcc>
  <rcc rId="783" sId="7" xfDxf="1" dxf="1">
    <nc r="D9">
      <v>32</v>
    </nc>
  </rcc>
  <rcc rId="784" sId="7" xfDxf="1" dxf="1">
    <nc r="E9" t="inlineStr">
      <is>
        <t>R/W</t>
      </is>
    </nc>
  </rcc>
  <rcc rId="785" sId="7" xfDxf="1" dxf="1">
    <nc r="F9" t="inlineStr">
      <is>
        <t>0000_0000h</t>
      </is>
    </nc>
  </rcc>
  <rcc rId="786" sId="7" xfDxf="1" dxf="1">
    <nc r="G9" t="inlineStr">
      <is>
        <t>37.3.2/904</t>
      </is>
    </nc>
  </rcc>
  <rcc rId="787" sId="7" xfDxf="1" dxf="1">
    <nc r="A10" t="inlineStr">
      <is>
        <t>4003_7114</t>
      </is>
    </nc>
  </rcc>
  <rcc rId="788" sId="7" xfDxf="1" dxf="1">
    <nc r="B10" t="inlineStr">
      <is>
        <t>Current Timer Value Register</t>
      </is>
    </nc>
  </rcc>
  <rcc rId="789" sId="7" xfDxf="1" dxf="1">
    <nc r="C10" t="inlineStr">
      <is>
        <t>PIT_CVAL1</t>
      </is>
    </nc>
  </rcc>
  <rcc rId="790" sId="7" xfDxf="1" dxf="1">
    <nc r="D10">
      <v>32</v>
    </nc>
  </rcc>
  <rcc rId="791" sId="7" xfDxf="1" dxf="1">
    <nc r="E10" t="inlineStr">
      <is>
        <t>R/W</t>
      </is>
    </nc>
  </rcc>
  <rcc rId="792" sId="7" xfDxf="1" dxf="1">
    <nc r="F10" t="inlineStr">
      <is>
        <t>0000_0000h</t>
      </is>
    </nc>
  </rcc>
  <rcc rId="793" sId="7" xfDxf="1" dxf="1">
    <nc r="G10" t="inlineStr">
      <is>
        <t>37.3.3/905</t>
      </is>
    </nc>
  </rcc>
  <rcc rId="794" sId="7" xfDxf="1" dxf="1">
    <nc r="A11" t="inlineStr">
      <is>
        <t>4003_7118</t>
      </is>
    </nc>
  </rcc>
  <rcc rId="795" sId="7" xfDxf="1" dxf="1">
    <nc r="B11" t="inlineStr">
      <is>
        <t>Timer Control Register</t>
      </is>
    </nc>
  </rcc>
  <rcc rId="796" sId="7" xfDxf="1" dxf="1">
    <nc r="C11" t="inlineStr">
      <is>
        <t>PIT_TCTRL1</t>
      </is>
    </nc>
  </rcc>
  <rcc rId="797" sId="7" xfDxf="1" dxf="1">
    <nc r="D11">
      <v>32</v>
    </nc>
  </rcc>
  <rcc rId="798" sId="7" xfDxf="1" dxf="1">
    <nc r="E11" t="inlineStr">
      <is>
        <t>R/W</t>
      </is>
    </nc>
  </rcc>
  <rcc rId="799" sId="7" xfDxf="1" dxf="1">
    <nc r="F11" t="inlineStr">
      <is>
        <t>0000_0000h</t>
      </is>
    </nc>
  </rcc>
  <rcc rId="800" sId="7" xfDxf="1" dxf="1">
    <nc r="G11" t="inlineStr">
      <is>
        <t>37.3.4/905</t>
      </is>
    </nc>
  </rcc>
  <rcc rId="801" sId="7" xfDxf="1" dxf="1">
    <nc r="A12" t="inlineStr">
      <is>
        <t>4003_711C</t>
      </is>
    </nc>
  </rcc>
  <rcc rId="802" sId="7" xfDxf="1" dxf="1">
    <nc r="B12" t="inlineStr">
      <is>
        <t>Timer Flag Register</t>
      </is>
    </nc>
  </rcc>
  <rcc rId="803" sId="7" xfDxf="1" dxf="1">
    <nc r="C12" t="inlineStr">
      <is>
        <t>PIT_TFLG1</t>
      </is>
    </nc>
  </rcc>
  <rcc rId="804" sId="7" xfDxf="1" dxf="1">
    <nc r="D12">
      <v>32</v>
    </nc>
  </rcc>
  <rcc rId="805" sId="7" xfDxf="1" dxf="1">
    <nc r="E12" t="inlineStr">
      <is>
        <t>R/W</t>
      </is>
    </nc>
  </rcc>
  <rcc rId="806" sId="7" xfDxf="1" dxf="1">
    <nc r="F12" t="inlineStr">
      <is>
        <t>0000_0000h</t>
      </is>
    </nc>
  </rcc>
  <rcc rId="807" sId="7" xfDxf="1" dxf="1">
    <nc r="G12" t="inlineStr">
      <is>
        <t>37.3.5/906</t>
      </is>
    </nc>
  </rcc>
  <rcc rId="808" sId="7" xfDxf="1" dxf="1">
    <nc r="A13" t="inlineStr">
      <is>
        <t>4003_7120</t>
      </is>
    </nc>
  </rcc>
  <rcc rId="809" sId="7" xfDxf="1" dxf="1">
    <nc r="B13" t="inlineStr">
      <is>
        <t>Timer Load Value Register</t>
      </is>
    </nc>
  </rcc>
  <rcc rId="810" sId="7" xfDxf="1" dxf="1">
    <nc r="C13" t="inlineStr">
      <is>
        <t>PIT_LDVAL2</t>
      </is>
    </nc>
  </rcc>
  <rcc rId="811" sId="7" xfDxf="1" dxf="1">
    <nc r="D13">
      <v>32</v>
    </nc>
  </rcc>
  <rcc rId="812" sId="7" xfDxf="1" dxf="1">
    <nc r="E13" t="inlineStr">
      <is>
        <t>R/W</t>
      </is>
    </nc>
  </rcc>
  <rcc rId="813" sId="7" xfDxf="1" dxf="1">
    <nc r="F13" t="inlineStr">
      <is>
        <t>0000_0000h</t>
      </is>
    </nc>
  </rcc>
  <rcc rId="814" sId="7" xfDxf="1" dxf="1">
    <nc r="G13" t="inlineStr">
      <is>
        <t>37.3.2/904</t>
      </is>
    </nc>
  </rcc>
  <rcc rId="815" sId="7" xfDxf="1" dxf="1">
    <nc r="A14" t="inlineStr">
      <is>
        <t>4003_7124</t>
      </is>
    </nc>
  </rcc>
  <rcc rId="816" sId="7" xfDxf="1" dxf="1">
    <nc r="B14" t="inlineStr">
      <is>
        <t>Current Timer Value Register</t>
      </is>
    </nc>
  </rcc>
  <rcc rId="817" sId="7" xfDxf="1" dxf="1">
    <nc r="C14" t="inlineStr">
      <is>
        <t>PIT_CVAL2</t>
      </is>
    </nc>
  </rcc>
  <rcc rId="818" sId="7" xfDxf="1" dxf="1">
    <nc r="D14">
      <v>32</v>
    </nc>
  </rcc>
  <rcc rId="819" sId="7" xfDxf="1" dxf="1">
    <nc r="E14" t="inlineStr">
      <is>
        <t>R/W</t>
      </is>
    </nc>
  </rcc>
  <rcc rId="820" sId="7" xfDxf="1" dxf="1">
    <nc r="F14" t="inlineStr">
      <is>
        <t>0000_0000h</t>
      </is>
    </nc>
  </rcc>
  <rcc rId="821" sId="7" xfDxf="1" dxf="1">
    <nc r="G14" t="inlineStr">
      <is>
        <t>37.3.3/905</t>
      </is>
    </nc>
  </rcc>
  <rcc rId="822" sId="7" xfDxf="1" dxf="1">
    <nc r="A15" t="inlineStr">
      <is>
        <t>4003_7128</t>
      </is>
    </nc>
  </rcc>
  <rcc rId="823" sId="7" xfDxf="1" dxf="1">
    <nc r="B15" t="inlineStr">
      <is>
        <t>Timer Control Register</t>
      </is>
    </nc>
  </rcc>
  <rcc rId="824" sId="7" xfDxf="1" dxf="1">
    <nc r="C15" t="inlineStr">
      <is>
        <t>PIT_TCTRL2</t>
      </is>
    </nc>
  </rcc>
  <rcc rId="825" sId="7" xfDxf="1" dxf="1">
    <nc r="D15">
      <v>32</v>
    </nc>
  </rcc>
  <rcc rId="826" sId="7" xfDxf="1" dxf="1">
    <nc r="E15" t="inlineStr">
      <is>
        <t>R/W</t>
      </is>
    </nc>
  </rcc>
  <rcc rId="827" sId="7" xfDxf="1" dxf="1">
    <nc r="F15" t="inlineStr">
      <is>
        <t>0000_0000h</t>
      </is>
    </nc>
  </rcc>
  <rcc rId="828" sId="7" xfDxf="1" dxf="1">
    <nc r="G15" t="inlineStr">
      <is>
        <t>37.3.4/905</t>
      </is>
    </nc>
  </rcc>
  <rcc rId="829" sId="7" xfDxf="1" dxf="1">
    <nc r="A16" t="inlineStr">
      <is>
        <t>4003_712C</t>
      </is>
    </nc>
  </rcc>
  <rcc rId="830" sId="7" xfDxf="1" dxf="1">
    <nc r="B16" t="inlineStr">
      <is>
        <t>Timer Flag Register</t>
      </is>
    </nc>
  </rcc>
  <rcc rId="831" sId="7" xfDxf="1" dxf="1">
    <nc r="C16" t="inlineStr">
      <is>
        <t>PIT_TFLG2</t>
      </is>
    </nc>
  </rcc>
  <rcc rId="832" sId="7" xfDxf="1" dxf="1">
    <nc r="D16">
      <v>32</v>
    </nc>
  </rcc>
  <rcc rId="833" sId="7" xfDxf="1" dxf="1">
    <nc r="E16" t="inlineStr">
      <is>
        <t>R/W</t>
      </is>
    </nc>
  </rcc>
  <rcc rId="834" sId="7" xfDxf="1" dxf="1">
    <nc r="F16" t="inlineStr">
      <is>
        <t>0000_0000h</t>
      </is>
    </nc>
  </rcc>
  <rcc rId="835" sId="7" xfDxf="1" dxf="1">
    <nc r="G16" t="inlineStr">
      <is>
        <t>37.3.5/906</t>
      </is>
    </nc>
  </rcc>
  <rcc rId="836" sId="7" xfDxf="1" dxf="1">
    <nc r="A17" t="inlineStr">
      <is>
        <t>4003_7130</t>
      </is>
    </nc>
  </rcc>
  <rcc rId="837" sId="7" xfDxf="1" dxf="1">
    <nc r="B17" t="inlineStr">
      <is>
        <t>Timer Load Value Register</t>
      </is>
    </nc>
  </rcc>
  <rcc rId="838" sId="7" xfDxf="1" dxf="1">
    <nc r="C17" t="inlineStr">
      <is>
        <t>PIT_LDVAL3</t>
      </is>
    </nc>
  </rcc>
  <rcc rId="839" sId="7" xfDxf="1" dxf="1">
    <nc r="D17">
      <v>32</v>
    </nc>
  </rcc>
  <rcc rId="840" sId="7" xfDxf="1" dxf="1">
    <nc r="E17" t="inlineStr">
      <is>
        <t>R/W</t>
      </is>
    </nc>
  </rcc>
  <rcc rId="841" sId="7" xfDxf="1" dxf="1">
    <nc r="F17" t="inlineStr">
      <is>
        <t>0000_0000h</t>
      </is>
    </nc>
  </rcc>
  <rcc rId="842" sId="7" xfDxf="1" dxf="1">
    <nc r="G17" t="inlineStr">
      <is>
        <t>37.3.2/904</t>
      </is>
    </nc>
  </rcc>
  <rcc rId="843" sId="7" xfDxf="1" dxf="1">
    <nc r="A18" t="inlineStr">
      <is>
        <t>4003_7134</t>
      </is>
    </nc>
  </rcc>
  <rcc rId="844" sId="7" xfDxf="1" dxf="1">
    <nc r="B18" t="inlineStr">
      <is>
        <t>Current Timer Value Register</t>
      </is>
    </nc>
  </rcc>
  <rcc rId="845" sId="7" xfDxf="1" dxf="1">
    <nc r="C18" t="inlineStr">
      <is>
        <t>PIT_CVAL3</t>
      </is>
    </nc>
  </rcc>
  <rcc rId="846" sId="7" xfDxf="1" dxf="1">
    <nc r="D18">
      <v>32</v>
    </nc>
  </rcc>
  <rcc rId="847" sId="7" xfDxf="1" dxf="1">
    <nc r="E18" t="inlineStr">
      <is>
        <t>R/W</t>
      </is>
    </nc>
  </rcc>
  <rcc rId="848" sId="7" xfDxf="1" dxf="1">
    <nc r="F18" t="inlineStr">
      <is>
        <t>0000_0000h</t>
      </is>
    </nc>
  </rcc>
  <rcc rId="849" sId="7" xfDxf="1" dxf="1">
    <nc r="G18" t="inlineStr">
      <is>
        <t>37.3.3/905</t>
      </is>
    </nc>
  </rcc>
  <rcc rId="850" sId="7" xfDxf="1" dxf="1">
    <nc r="A19" t="inlineStr">
      <is>
        <t>4003_7138</t>
      </is>
    </nc>
  </rcc>
  <rcc rId="851" sId="7" xfDxf="1" dxf="1">
    <nc r="B19" t="inlineStr">
      <is>
        <t>Timer Control Register</t>
      </is>
    </nc>
  </rcc>
  <rcc rId="852" sId="7" xfDxf="1" dxf="1">
    <nc r="C19" t="inlineStr">
      <is>
        <t>PIT_TCTRL3</t>
      </is>
    </nc>
  </rcc>
  <rcc rId="853" sId="7" xfDxf="1" dxf="1">
    <nc r="D19">
      <v>32</v>
    </nc>
  </rcc>
  <rcc rId="854" sId="7" xfDxf="1" dxf="1">
    <nc r="E19" t="inlineStr">
      <is>
        <t>R/W</t>
      </is>
    </nc>
  </rcc>
  <rcc rId="855" sId="7" xfDxf="1" dxf="1">
    <nc r="F19" t="inlineStr">
      <is>
        <t>0000_0000h</t>
      </is>
    </nc>
  </rcc>
  <rcc rId="856" sId="7" xfDxf="1" dxf="1">
    <nc r="G19" t="inlineStr">
      <is>
        <t>37.3.4/905</t>
      </is>
    </nc>
  </rcc>
  <rcc rId="857" sId="7" xfDxf="1" dxf="1">
    <nc r="A20" t="inlineStr">
      <is>
        <t>4003_713C</t>
      </is>
    </nc>
  </rcc>
  <rcc rId="858" sId="7" xfDxf="1" dxf="1">
    <nc r="B20" t="inlineStr">
      <is>
        <t>Timer Flag Register</t>
      </is>
    </nc>
  </rcc>
  <rcc rId="859" sId="7" xfDxf="1" dxf="1">
    <nc r="C20" t="inlineStr">
      <is>
        <t>PIT_TFLG3</t>
      </is>
    </nc>
  </rcc>
  <rcc rId="860" sId="7" xfDxf="1" dxf="1">
    <nc r="D20">
      <v>32</v>
    </nc>
  </rcc>
  <rcc rId="861" sId="7" xfDxf="1" dxf="1">
    <nc r="E20" t="inlineStr">
      <is>
        <t>R/W</t>
      </is>
    </nc>
  </rcc>
  <rcc rId="862" sId="7" xfDxf="1" dxf="1">
    <nc r="F20" t="inlineStr">
      <is>
        <t>0000_0000h</t>
      </is>
    </nc>
  </rcc>
  <rcc rId="863" sId="7" xfDxf="1" dxf="1">
    <nc r="G20" t="inlineStr">
      <is>
        <t>37.3.5/906</t>
      </is>
    </nc>
  </rcc>
  <rcc rId="864" sId="7">
    <nc r="A3" t="inlineStr">
      <is>
        <t>Address</t>
      </is>
    </nc>
  </rcc>
  <rcc rId="865" sId="7">
    <nc r="B3" t="inlineStr">
      <is>
        <t>Register name</t>
      </is>
    </nc>
  </rcc>
  <rcc rId="866" sId="7">
    <nc r="C3" t="inlineStr">
      <is>
        <t>Short name</t>
      </is>
    </nc>
  </rcc>
  <rcc rId="867" sId="7">
    <nc r="D3" t="inlineStr">
      <is>
        <t>Width</t>
      </is>
    </nc>
  </rcc>
  <rcc rId="868" sId="7">
    <nc r="E3" t="inlineStr">
      <is>
        <t>Access</t>
      </is>
    </nc>
  </rcc>
  <rcc rId="869" sId="7">
    <nc r="F3" t="inlineStr">
      <is>
        <t>Reset value</t>
      </is>
    </nc>
  </rcc>
  <rcc rId="870" sId="7">
    <nc r="G3" t="inlineStr">
      <is>
        <t>Section/page</t>
      </is>
    </nc>
  </rcc>
  <rfmt sheetId="7" xfDxf="1" sqref="A1" start="0" length="0"/>
  <rcc rId="871" sId="7">
    <nc r="A1" t="inlineStr">
      <is>
        <t>Periodic Interrupt Timer (PIT) (37/901)</t>
      </is>
    </nc>
  </rcc>
  <rcv guid="{FB44FD47-0B92-4391-9CB5-FFD8B50F36C3}" action="delete"/>
  <rdn rId="0" localSheetId="4" customView="1" name="Z_FB44FD47_0B92_4391_9CB5_FFD8B50F36C3_.wvu.FilterData" hidden="1" oldHidden="1">
    <formula>adc!$F$7:$G$57</formula>
    <oldFormula>adc!$F$7:$G$57</oldFormula>
  </rdn>
  <rdn rId="0" localSheetId="6" customView="1" name="Z_FB44FD47_0B92_4391_9CB5_FFD8B50F36C3_.wvu.FilterData" hidden="1" oldHidden="1">
    <formula>Sheet1!$A$4:$A$45</formula>
    <oldFormula>Sheet1!$A$4:$A$45</oldFormula>
  </rdn>
  <rcv guid="{FB44FD47-0B92-4391-9CB5-FFD8B50F36C3}" action="add"/>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874" sheetId="8" name="[register-field-descriptions.xlsx]pit registers" sheetPosition="3"/>
  <rm rId="875" sheetId="7" source="A3:G20" destination="B3:H20" sourceSheetId="7">
    <undo index="17" exp="ref" v="1" dr="H5" r="J5" sId="7"/>
    <undo index="17" exp="ref" v="1" dr="H6" r="J6" sId="7"/>
    <undo index="17" exp="ref" v="1" dr="H7" r="J7" sId="7"/>
    <undo index="17" exp="ref" v="1" dr="H8" r="J8" sId="7"/>
    <undo index="17" exp="ref" v="1" dr="H9" r="J9" sId="7"/>
    <undo index="17" exp="ref" v="1" dr="H10" r="J10" sId="7"/>
    <undo index="17" exp="ref" v="1" dr="H11" r="J11" sId="7"/>
    <undo index="17" exp="ref" v="1" dr="H12" r="J12" sId="7"/>
    <undo index="17" exp="ref" v="1" dr="H13" r="J13" sId="7"/>
    <undo index="17" exp="ref" v="1" dr="H14" r="J14" sId="7"/>
    <undo index="17" exp="ref" v="1" dr="H15" r="J15" sId="7"/>
    <undo index="17" exp="ref" v="1" dr="H16" r="J16" sId="7"/>
    <undo index="17" exp="ref" v="1" dr="H17" r="J17" sId="7"/>
    <undo index="17" exp="ref" v="1" dr="H18" r="J18" sId="7"/>
    <undo index="17" exp="ref" v="1" dr="H19" r="J19" sId="7"/>
  </rm>
  <rcc rId="876" sId="7">
    <nc r="A4">
      <v>1</v>
    </nc>
  </rcc>
  <rcc rId="877" sId="7" xfDxf="1" dxf="1">
    <nc r="A5">
      <v>2</v>
    </nc>
  </rcc>
  <rcc rId="878" sId="7" xfDxf="1" dxf="1">
    <nc r="A6">
      <v>3</v>
    </nc>
  </rcc>
  <rcc rId="879" sId="7" xfDxf="1" dxf="1">
    <nc r="A7">
      <v>4</v>
    </nc>
  </rcc>
  <rcc rId="880" sId="7" xfDxf="1" dxf="1">
    <nc r="A8">
      <v>5</v>
    </nc>
  </rcc>
  <rcc rId="881" sId="7" xfDxf="1" dxf="1">
    <nc r="A9">
      <v>6</v>
    </nc>
  </rcc>
  <rcc rId="882" sId="7" xfDxf="1" dxf="1">
    <nc r="A10">
      <v>7</v>
    </nc>
  </rcc>
  <rcc rId="883" sId="7" xfDxf="1" dxf="1">
    <nc r="A11">
      <v>8</v>
    </nc>
  </rcc>
  <rcc rId="884" sId="7" xfDxf="1" dxf="1">
    <nc r="A12">
      <v>9</v>
    </nc>
  </rcc>
  <rcc rId="885" sId="7" xfDxf="1" dxf="1">
    <nc r="A13">
      <v>10</v>
    </nc>
  </rcc>
  <rcc rId="886" sId="7" xfDxf="1" dxf="1">
    <nc r="A14">
      <v>11</v>
    </nc>
  </rcc>
  <rcc rId="887" sId="7" xfDxf="1" dxf="1">
    <nc r="A15">
      <v>12</v>
    </nc>
  </rcc>
  <rcc rId="888" sId="7" xfDxf="1" dxf="1">
    <nc r="A16">
      <v>13</v>
    </nc>
  </rcc>
  <rcc rId="889" sId="7" xfDxf="1" dxf="1">
    <nc r="A17">
      <v>14</v>
    </nc>
  </rcc>
  <rcc rId="890" sId="7" xfDxf="1" dxf="1">
    <nc r="A18">
      <v>15</v>
    </nc>
  </rcc>
  <rcc rId="891" sId="7" xfDxf="1" dxf="1">
    <nc r="A19">
      <v>16</v>
    </nc>
  </rcc>
  <rcc rId="892" sId="7" xfDxf="1" dxf="1">
    <nc r="A20">
      <v>17</v>
    </nc>
  </rcc>
  <rcc rId="893" sId="7">
    <nc r="J4">
      <f>"  optional uint"&amp;E4&amp;" "&amp;D4&amp;" = "&amp;A4&amp;";  // "&amp;C4&amp;" ("&amp;H4&amp;")"</f>
    </nc>
  </rcc>
  <rcc rId="894" sId="7">
    <nc r="J5">
      <f>"  optional uint"&amp;E5&amp;" "&amp;D5&amp;" = "&amp;A5&amp;";  // "&amp;C5&amp;" ("&amp;H5&amp;")"</f>
    </nc>
  </rcc>
  <rcc rId="895" sId="7">
    <nc r="J6">
      <f>"  optional uint"&amp;E6&amp;" "&amp;D6&amp;" = "&amp;A6&amp;";  // "&amp;C6&amp;" ("&amp;H6&amp;")"</f>
    </nc>
  </rcc>
  <rcc rId="896" sId="7">
    <nc r="J7">
      <f>"  optional uint"&amp;E7&amp;" "&amp;D7&amp;" = "&amp;A7&amp;";  // "&amp;C7&amp;" ("&amp;H7&amp;")"</f>
    </nc>
  </rcc>
  <rcc rId="897" sId="7">
    <nc r="J8">
      <f>"  optional uint"&amp;E8&amp;" "&amp;D8&amp;" = "&amp;A8&amp;";  // "&amp;C8&amp;" ("&amp;H8&amp;")"</f>
    </nc>
  </rcc>
  <rcc rId="898" sId="7">
    <nc r="J9">
      <f>"  optional uint"&amp;E9&amp;" "&amp;D9&amp;" = "&amp;A9&amp;";  // "&amp;C9&amp;" ("&amp;H9&amp;")"</f>
    </nc>
  </rcc>
  <rcc rId="899" sId="7">
    <nc r="J10">
      <f>"  optional uint"&amp;E10&amp;" "&amp;D10&amp;" = "&amp;A10&amp;";  // "&amp;C10&amp;" ("&amp;H10&amp;")"</f>
    </nc>
  </rcc>
  <rcc rId="900" sId="7">
    <nc r="J11">
      <f>"  optional uint"&amp;E11&amp;" "&amp;D11&amp;" = "&amp;A11&amp;";  // "&amp;C11&amp;" ("&amp;H11&amp;")"</f>
    </nc>
  </rcc>
  <rcc rId="901" sId="7">
    <nc r="J12">
      <f>"  optional uint"&amp;E12&amp;" "&amp;D12&amp;" = "&amp;A12&amp;";  // "&amp;C12&amp;" ("&amp;H12&amp;")"</f>
    </nc>
  </rcc>
  <rcc rId="902" sId="7">
    <nc r="J13">
      <f>"  optional uint"&amp;E13&amp;" "&amp;D13&amp;" = "&amp;A13&amp;";  // "&amp;C13&amp;" ("&amp;H13&amp;")"</f>
    </nc>
  </rcc>
  <rcc rId="903" sId="7">
    <nc r="J14">
      <f>"  optional uint"&amp;E14&amp;" "&amp;D14&amp;" = "&amp;A14&amp;";  // "&amp;C14&amp;" ("&amp;H14&amp;")"</f>
    </nc>
  </rcc>
  <rcc rId="904" sId="7">
    <nc r="J15">
      <f>"  optional uint"&amp;E15&amp;" "&amp;D15&amp;" = "&amp;A15&amp;";  // "&amp;C15&amp;" ("&amp;H15&amp;")"</f>
    </nc>
  </rcc>
  <rcc rId="905" sId="7">
    <nc r="J16">
      <f>"  optional uint"&amp;E16&amp;" "&amp;D16&amp;" = "&amp;A16&amp;";  // "&amp;C16&amp;" ("&amp;H16&amp;")"</f>
    </nc>
  </rcc>
  <rcc rId="906" sId="7">
    <nc r="J17">
      <f>"  optional uint"&amp;E17&amp;" "&amp;D17&amp;" = "&amp;A17&amp;";  // "&amp;C17&amp;" ("&amp;H17&amp;")"</f>
    </nc>
  </rcc>
  <rcc rId="907" sId="7">
    <nc r="J18">
      <f>"  optional uint"&amp;E18&amp;" "&amp;D18&amp;" = "&amp;A18&amp;";  // "&amp;C18&amp;" ("&amp;H18&amp;")"</f>
    </nc>
  </rcc>
  <rcc rId="908" sId="7">
    <nc r="J19">
      <f>"  optional uint"&amp;E19&amp;" "&amp;D19&amp;" = "&amp;A19&amp;";  // "&amp;C19&amp;" ("&amp;H19&amp;")"</f>
    </nc>
  </rcc>
  <rcc rId="909" sId="7">
    <nc r="J20">
      <f>"  optional uint"&amp;E20&amp;" "&amp;D20&amp;" = "&amp;A20&amp;";  // "&amp;C20&amp;" ("&amp;H20&amp;")"</f>
    </nc>
  </rcc>
  <rcv guid="{FB44FD47-0B92-4391-9CB5-FFD8B50F36C3}" action="delete"/>
  <rdn rId="0" localSheetId="4" customView="1" name="Z_FB44FD47_0B92_4391_9CB5_FFD8B50F36C3_.wvu.FilterData" hidden="1" oldHidden="1">
    <formula>adc!$F$7:$G$57</formula>
    <oldFormula>adc!$F$7:$G$57</oldFormula>
  </rdn>
  <rdn rId="0" localSheetId="6" customView="1" name="Z_FB44FD47_0B92_4391_9CB5_FFD8B50F36C3_.wvu.FilterData" hidden="1" oldHidden="1">
    <formula>Sheet1!$A$4:$A$45</formula>
    <oldFormula>Sheet1!$A$4:$A$45</oldFormula>
  </rdn>
  <rcv guid="{FB44FD47-0B92-4391-9CB5-FFD8B50F36C3}" action="add"/>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 sId="7">
    <nc r="I3" t="inlineStr">
      <is>
        <t>Fields</t>
      </is>
    </nc>
  </rcc>
  <rcc rId="913" sId="7">
    <nc r="I4">
      <v>2</v>
    </nc>
  </rcc>
  <rcc rId="914" sId="7">
    <nc r="I5">
      <v>1</v>
    </nc>
  </rcc>
  <rcc rId="915" sId="7">
    <nc r="I6">
      <v>1</v>
    </nc>
  </rcc>
  <rcc rId="916" sId="7">
    <nc r="I7">
      <v>3</v>
    </nc>
  </rcc>
  <rcc rId="917" sId="7">
    <nc r="I8">
      <v>1</v>
    </nc>
  </rcc>
  <rcc rId="918" sId="7">
    <nc r="I9">
      <v>1</v>
    </nc>
  </rcc>
  <rcc rId="919" sId="7">
    <nc r="I10">
      <v>1</v>
    </nc>
  </rcc>
  <rcc rId="920" sId="7">
    <nc r="I11">
      <v>3</v>
    </nc>
  </rcc>
  <rcc rId="921" sId="7">
    <nc r="I12">
      <v>1</v>
    </nc>
  </rcc>
  <rcc rId="922" sId="7">
    <nc r="I13">
      <v>1</v>
    </nc>
  </rcc>
  <rcc rId="923" sId="7">
    <nc r="I14">
      <v>1</v>
    </nc>
  </rcc>
  <rcc rId="924" sId="7">
    <nc r="I15">
      <v>3</v>
    </nc>
  </rcc>
  <rcc rId="925" sId="7">
    <nc r="I16">
      <v>1</v>
    </nc>
  </rcc>
  <rcc rId="926" sId="7">
    <nc r="I17">
      <v>1</v>
    </nc>
  </rcc>
  <rcc rId="927" sId="7">
    <nc r="I18">
      <v>1</v>
    </nc>
  </rcc>
  <rcc rId="928" sId="7">
    <nc r="I19">
      <v>3</v>
    </nc>
  </rcc>
  <rcc rId="929" sId="7">
    <nc r="I20">
      <v>1</v>
    </nc>
  </rcc>
  <rcv guid="{FB44FD47-0B92-4391-9CB5-FFD8B50F36C3}" action="delete"/>
  <rdn rId="0" localSheetId="4" customView="1" name="Z_FB44FD47_0B92_4391_9CB5_FFD8B50F36C3_.wvu.FilterData" hidden="1" oldHidden="1">
    <formula>adc!$F$7:$G$57</formula>
    <oldFormula>adc!$F$7:$G$57</oldFormula>
  </rdn>
  <rdn rId="0" localSheetId="6" customView="1" name="Z_FB44FD47_0B92_4391_9CB5_FFD8B50F36C3_.wvu.FilterData" hidden="1" oldHidden="1">
    <formula>Sheet1!$A$4:$A$45</formula>
    <oldFormula>Sheet1!$A$4:$A$45</oldFormula>
  </rdn>
  <rcv guid="{FB44FD47-0B92-4391-9CB5-FFD8B50F36C3}"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2" sId="8">
    <nc r="A2" t="inlineStr">
      <is>
        <t>4003_7000</t>
      </is>
    </nc>
  </rcc>
  <rcc rId="933" sId="8">
    <nc r="B2" t="inlineStr">
      <is>
        <t>PIT Module Control Register</t>
      </is>
    </nc>
  </rcc>
  <rcc rId="934" sId="8">
    <nc r="C2" t="inlineStr">
      <is>
        <t>PIT_MCR</t>
      </is>
    </nc>
  </rcc>
  <rcc rId="935" sId="8">
    <nc r="D2">
      <v>32</v>
    </nc>
  </rcc>
  <rcc rId="936" sId="8">
    <nc r="A3" t="inlineStr">
      <is>
        <t>4003_7100</t>
      </is>
    </nc>
  </rcc>
  <rcc rId="937" sId="8">
    <nc r="B3" t="inlineStr">
      <is>
        <t>Timer Load Value Register</t>
      </is>
    </nc>
  </rcc>
  <rcc rId="938" sId="8">
    <nc r="D3">
      <v>32</v>
    </nc>
  </rcc>
  <rcc rId="939" sId="8">
    <nc r="A4" t="inlineStr">
      <is>
        <t>4003_7104</t>
      </is>
    </nc>
  </rcc>
  <rcc rId="940" sId="8">
    <nc r="B4" t="inlineStr">
      <is>
        <t>Current Timer Value Register</t>
      </is>
    </nc>
  </rcc>
  <rcc rId="941" sId="8">
    <nc r="D4">
      <v>32</v>
    </nc>
  </rcc>
  <rcc rId="942" sId="8">
    <nc r="A5" t="inlineStr">
      <is>
        <t>4003_7108</t>
      </is>
    </nc>
  </rcc>
  <rcc rId="943" sId="8">
    <nc r="B5" t="inlineStr">
      <is>
        <t>Timer Control Register</t>
      </is>
    </nc>
  </rcc>
  <rcc rId="944" sId="8">
    <nc r="D5">
      <v>32</v>
    </nc>
  </rcc>
  <rcc rId="945" sId="8">
    <nc r="A6" t="inlineStr">
      <is>
        <t>4003_710C</t>
      </is>
    </nc>
  </rcc>
  <rcc rId="946" sId="8">
    <nc r="B6" t="inlineStr">
      <is>
        <t>Timer Flag Register</t>
      </is>
    </nc>
  </rcc>
  <rcc rId="947" sId="8">
    <nc r="D6">
      <v>32</v>
    </nc>
  </rcc>
  <rcc rId="948" sId="8">
    <nc r="E2" t="inlineStr">
      <is>
        <t>37.3.1/903</t>
      </is>
    </nc>
  </rcc>
  <rcc rId="949" sId="8">
    <nc r="E3" t="inlineStr">
      <is>
        <t>37.3.2/904</t>
      </is>
    </nc>
  </rcc>
  <rcc rId="950" sId="8">
    <nc r="E4" t="inlineStr">
      <is>
        <t>37.3.3/905</t>
      </is>
    </nc>
  </rcc>
  <rcc rId="951" sId="8">
    <nc r="E5" t="inlineStr">
      <is>
        <t>37.3.4/905</t>
      </is>
    </nc>
  </rcc>
  <rcc rId="952" sId="8">
    <nc r="E6" t="inlineStr">
      <is>
        <t>37.3.5/906</t>
      </is>
    </nc>
  </rcc>
  <rcc rId="953" sId="8">
    <nc r="A1" t="inlineStr">
      <is>
        <t>Address</t>
      </is>
    </nc>
  </rcc>
  <rcc rId="954" sId="8">
    <nc r="B1" t="inlineStr">
      <is>
        <t>Register name</t>
      </is>
    </nc>
  </rcc>
  <rcc rId="955" sId="8">
    <nc r="C1" t="inlineStr">
      <is>
        <t>Short name</t>
      </is>
    </nc>
  </rcc>
  <rcc rId="956" sId="8">
    <nc r="D1" t="inlineStr">
      <is>
        <t>Width</t>
      </is>
    </nc>
  </rcc>
  <rcc rId="957" sId="8">
    <nc r="E1" t="inlineStr">
      <is>
        <t>Section/page</t>
      </is>
    </nc>
  </rcc>
  <rrc rId="958" sId="8" ref="A1:A1048576" action="deleteCol">
    <rfmt sheetId="8" xfDxf="1" sqref="A1:A1048576" start="0" length="0"/>
    <rcc rId="0" sId="8">
      <nc r="A1" t="inlineStr">
        <is>
          <t>Address</t>
        </is>
      </nc>
    </rcc>
    <rcc rId="0" sId="8">
      <nc r="A2" t="inlineStr">
        <is>
          <t>4003_7000</t>
        </is>
      </nc>
    </rcc>
    <rcc rId="0" sId="8">
      <nc r="A3" t="inlineStr">
        <is>
          <t>4003_7100</t>
        </is>
      </nc>
    </rcc>
    <rcc rId="0" sId="8">
      <nc r="A4" t="inlineStr">
        <is>
          <t>4003_7104</t>
        </is>
      </nc>
    </rcc>
    <rcc rId="0" sId="8">
      <nc r="A5" t="inlineStr">
        <is>
          <t>4003_7108</t>
        </is>
      </nc>
    </rcc>
    <rcc rId="0" sId="8">
      <nc r="A6" t="inlineStr">
        <is>
          <t>4003_710C</t>
        </is>
      </nc>
    </rcc>
  </rrc>
  <rcc rId="959" sId="8">
    <nc r="B3" t="inlineStr">
      <is>
        <t>PIT_LDVAL</t>
      </is>
    </nc>
  </rcc>
  <rcc rId="960" sId="8">
    <nc r="B4" t="inlineStr">
      <is>
        <t>PIT_CVAL</t>
      </is>
    </nc>
  </rcc>
  <rcc rId="961" sId="8">
    <nc r="B5" t="inlineStr">
      <is>
        <t>PIT_TCTRL</t>
      </is>
    </nc>
  </rcc>
  <rcc rId="962" sId="8">
    <nc r="B6" t="inlineStr">
      <is>
        <t>PIT_TFLG</t>
      </is>
    </nc>
  </rcc>
  <rcc rId="963" sId="8">
    <nc r="E1" t="inlineStr">
      <is>
        <t>Field</t>
      </is>
    </nc>
  </rcc>
  <rm rId="964" sheetId="8" source="E1" destination="F1" sourceSheetId="8"/>
  <rcc rId="965" sId="8">
    <nc r="E1" t="inlineStr">
      <is>
        <t>Position</t>
      </is>
    </nc>
  </rcc>
  <rm rId="966" sheetId="8" source="F1" destination="G1" sourceSheetId="8"/>
  <rcc rId="967" sId="8">
    <nc r="F1" t="inlineStr">
      <is>
        <t>Width</t>
      </is>
    </nc>
  </rcc>
  <rcc rId="968" sId="8" xfDxf="1" dxf="1">
    <nc r="E2">
      <v>1</v>
    </nc>
  </rcc>
  <rcc rId="969" sId="8" xfDxf="1" dxf="1">
    <nc r="G2" t="inlineStr">
      <is>
        <t>MDIS</t>
      </is>
    </nc>
  </rcc>
  <rcc rId="970" sId="8" xfDxf="1" dxf="1">
    <nc r="H2" t="inlineStr">
      <is>
        <t>Module Disable</t>
      </is>
    </nc>
  </rcc>
  <rcc rId="971" sId="8" xfDxf="1" dxf="1">
    <nc r="I2" t="inlineStr">
      <is>
        <t>Disables the module clock. This field must be enabled before any other setup is done. 0: Clock for PIT timers is enabled. 1: Clock for PIT timers is disabled.</t>
      </is>
    </nc>
  </rcc>
  <rcc rId="972" sId="8" xfDxf="1" dxf="1">
    <nc r="E3">
      <v>0</v>
    </nc>
  </rcc>
  <rcc rId="973" sId="8" xfDxf="1" dxf="1">
    <nc r="G3" t="inlineStr">
      <is>
        <t>FRZ</t>
      </is>
    </nc>
  </rcc>
  <rcc rId="974" sId="8" xfDxf="1" dxf="1">
    <nc r="H3" t="inlineStr">
      <is>
        <t>Freeze</t>
      </is>
    </nc>
  </rcc>
  <rcc rId="975" sId="8" xfDxf="1" dxf="1">
    <nc r="I3" t="inlineStr">
      <is>
        <t>Allows the timers to be stopped when the device enters the Debug mode. 0: Timers continue to run in Debug mode. 1: Timers are stopped in Debug mode.</t>
      </is>
    </nc>
  </rcc>
  <rm rId="976" sheetId="8" source="A3:D6" destination="A4:D7" sourceSheetId="8"/>
  <rcc rId="977" sId="8">
    <nc r="E4">
      <v>0</v>
    </nc>
  </rcc>
  <rcc rId="978" sId="8">
    <nc r="F4">
      <v>32</v>
    </nc>
  </rcc>
  <rcc rId="979" sId="8">
    <nc r="G4" t="inlineStr">
      <is>
        <t>TSV</t>
      </is>
    </nc>
  </rcc>
  <rcc rId="980" sId="8" xfDxf="1" dxf="1">
    <nc r="H4" t="inlineStr">
      <is>
        <t>Timer Start Value</t>
      </is>
    </nc>
  </rcc>
  <rcc rId="981" sId="8" xfDxf="1" dxf="1">
    <nc r="I4" t="inlineStr">
      <is>
        <t>Sets the timer start value. The timer will count down until it reaches 0, then it will generate an interrupt and load this register value again. Writing a new value to this register will not restart the timer; instead the value will be loaded after the timer expires. To abort the current cycle and start a timer period with the new value, the timer must be disabled and enabled again.</t>
      </is>
    </nc>
  </rcc>
  <rcc rId="982" sId="8" xfDxf="1" dxf="1">
    <nc r="H5" t="inlineStr">
      <is>
        <t>Current Timer Value</t>
      </is>
    </nc>
  </rcc>
  <rcc rId="983" sId="8">
    <nc r="F5">
      <v>32</v>
    </nc>
  </rcc>
  <rcc rId="984" sId="8">
    <nc r="E5">
      <v>0</v>
    </nc>
  </rcc>
  <rcc rId="985" sId="8">
    <nc r="G5" t="inlineStr">
      <is>
        <t>TVL</t>
      </is>
    </nc>
  </rcc>
  <rcc rId="986" sId="8" xfDxf="1" dxf="1">
    <nc r="I5" t="inlineStr">
      <is>
        <t>Represents the current timer value, if the timer is enabled. NOTE: 1) If the timer is disabled, do not use this field as its value is unreliable. 2) The timer uses a downcounter. The timer values are frozen in Debug mode if MCR[FRZ] is set.</t>
      </is>
    </nc>
  </rcc>
  <rfmt sheetId="8" sqref="A9" start="0" length="2147483647">
    <dxf>
      <font>
        <b/>
      </font>
    </dxf>
  </rfmt>
  <rm rId="987" sheetId="8" source="A7:D7" destination="A9:D9" sourceSheetId="8">
    <rfmt sheetId="8" sqref="A9" start="0" length="0">
      <dxf>
        <font>
          <b/>
          <sz val="11"/>
          <color theme="1"/>
          <name val="Calibri"/>
          <scheme val="minor"/>
        </font>
      </dxf>
    </rfmt>
  </rm>
  <rcc rId="988" sId="8" xfDxf="1" dxf="1">
    <nc r="E6">
      <v>2</v>
    </nc>
  </rcc>
  <rcc rId="989" sId="8" xfDxf="1" dxf="1">
    <nc r="G6" t="inlineStr">
      <is>
        <t>CHN</t>
      </is>
    </nc>
  </rcc>
  <rcc rId="990" sId="8" xfDxf="1" dxf="1">
    <nc r="H6" t="inlineStr">
      <is>
        <t>Chain Mode</t>
      </is>
    </nc>
  </rcc>
  <rfmt sheetId="8" xfDxf="1" sqref="I6" start="0" length="0"/>
  <rcc rId="991" sId="8" xfDxf="1" dxf="1">
    <nc r="I6" t="inlineStr">
      <is>
        <t>When activated, Timer n-1 needs to expire before timer n can decrement by 1. *N.B., Timer 0 can not be chained.* 0: Timer is not chained. 1: Timer is chained to previous timer. For example, for Channel 2, if this field is set, Timer 2 is chained to Timer 1.</t>
      </is>
    </nc>
  </rcc>
  <rcc rId="992" sId="8" xfDxf="1" dxf="1">
    <nc r="E7">
      <v>1</v>
    </nc>
  </rcc>
  <rcc rId="993" sId="8" xfDxf="1" dxf="1">
    <nc r="G7" t="inlineStr">
      <is>
        <t>TIE</t>
      </is>
    </nc>
  </rcc>
  <rcc rId="994" sId="8" xfDxf="1" dxf="1">
    <nc r="H7" t="inlineStr">
      <is>
        <t>Timer Interrupt Enable</t>
      </is>
    </nc>
  </rcc>
  <rcc rId="995" sId="8" xfDxf="1" dxf="1">
    <nc r="I7" t="inlineStr">
      <is>
        <t>When an interrupt is pending, or, TFLGn[TIF] is set, enabling the interrupt will immediately cause an interrupt event. To avoid this, the associated TFLGn[TIF] must be cleared first. 0: Interrupt requests from Timer n are disabled. 1: Interrupt will be requested whenever TIF is set.</t>
      </is>
    </nc>
  </rcc>
  <rcc rId="996" sId="8" xfDxf="1" dxf="1">
    <nc r="E8">
      <v>0</v>
    </nc>
  </rcc>
  <rcc rId="997" sId="8" xfDxf="1" dxf="1">
    <nc r="G8" t="inlineStr">
      <is>
        <t>TEN</t>
      </is>
    </nc>
  </rcc>
  <rcc rId="998" sId="8" xfDxf="1" dxf="1">
    <nc r="H8" t="inlineStr">
      <is>
        <t>Timer Enable</t>
      </is>
    </nc>
  </rcc>
  <rcc rId="999" sId="8" xfDxf="1" dxf="1">
    <nc r="I8" t="inlineStr">
      <is>
        <t>Enables or disables the timer. 0: Timer n is disabled. 1: Timer n is enabled.</t>
      </is>
    </nc>
  </rcc>
  <rcc rId="1000" sId="8">
    <nc r="E9">
      <v>0</v>
    </nc>
  </rcc>
  <rcc rId="1001" sId="8">
    <nc r="G9" t="inlineStr">
      <is>
        <t>TIF</t>
      </is>
    </nc>
  </rcc>
  <rcc rId="1002" sId="8" xfDxf="1" dxf="1">
    <nc r="H9" t="inlineStr">
      <is>
        <t>Timer Interrupt Flag</t>
      </is>
    </nc>
  </rcc>
  <rcc rId="1003" sId="8" xfDxf="1" dxf="1">
    <nc r="I9" t="inlineStr">
      <is>
        <t>Sets to 1 at the end of the timer period. Writing 1 to this flag clears it. Writing 0 has no effect. If enabled, or when TCTRLn[TIE] = 1, TIF causes an interrupt request. 0: Timeout has not yet occurred. 1: Timeout has occurred.</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2">
    <oc r="G2">
      <f>"  optional " &amp; IF(C2&gt;0,"uint32", "bool") &amp; " " &amp; D2 &amp; " = "&amp;A2&amp;"; // " &amp; F2</f>
    </oc>
    <nc r="G2">
      <f>"  optional " &amp; IF($C2&gt;0,"uint32", "bool") &amp; " " &amp; $D2 &amp; " = "&amp;$A2&amp;"; // " &amp; $F2</f>
    </nc>
  </rcc>
  <rrc rId="2" sId="2" ref="G1:G1048576" action="insertCol"/>
  <rcc rId="3" sId="2">
    <oc r="H3">
      <f>"  optional " &amp; IF(C3&gt;0,"uint32", "bool") &amp; " " &amp; D3 &amp; " = "&amp;A3&amp;"; // " &amp; F3</f>
    </oc>
    <nc r="H3">
      <f>"  optional " &amp; IF($C3&gt;0,"uint32", "bool") &amp; " " &amp; $D3 &amp; " = "&amp;$A3&amp;"; // " &amp; $F3</f>
    </nc>
  </rcc>
  <rcc rId="4" sId="2">
    <oc r="H4">
      <f>"  optional " &amp; IF(C4&gt;0,"uint32", "bool") &amp; " " &amp; D4 &amp; " = "&amp;A4&amp;"; // " &amp; F4</f>
    </oc>
    <nc r="H4">
      <f>"  optional " &amp; IF($C4&gt;0,"uint32", "bool") &amp; " " &amp; $D4 &amp; " = "&amp;$A4&amp;"; // " &amp; $F4</f>
    </nc>
  </rcc>
  <rcc rId="5" sId="2">
    <oc r="H5">
      <f>"  optional " &amp; IF(C5&gt;0,"uint32", "bool") &amp; " " &amp; D5 &amp; " = "&amp;A5&amp;"; // " &amp; F5</f>
    </oc>
    <nc r="H5">
      <f>"  optional " &amp; IF($C5&gt;0,"uint32", "bool") &amp; " " &amp; $D5 &amp; " = "&amp;$A5&amp;"; // " &amp; $F5</f>
    </nc>
  </rcc>
  <rcc rId="6" sId="2">
    <oc r="H6">
      <f>"  optional " &amp; IF(C6&gt;0,"uint32", "bool") &amp; " " &amp; D6 &amp; " = "&amp;A6&amp;"; // " &amp; F6</f>
    </oc>
    <nc r="H6">
      <f>"  optional " &amp; IF($C6&gt;0,"uint32", "bool") &amp; " " &amp; $D6 &amp; " = "&amp;$A6&amp;"; // " &amp; $F6</f>
    </nc>
  </rcc>
  <rcc rId="7" sId="2">
    <oc r="H7">
      <f>"  optional " &amp; IF(C7&gt;0,"uint32", "bool") &amp; " " &amp; D7 &amp; " = "&amp;A7&amp;"; // " &amp; F7</f>
    </oc>
    <nc r="H7">
      <f>"  optional " &amp; IF($C7&gt;0,"uint32", "bool") &amp; " " &amp; $D7 &amp; " = "&amp;$A7&amp;"; // " &amp; $F7</f>
    </nc>
  </rcc>
  <rcc rId="8" sId="2">
    <oc r="H8">
      <f>"  optional " &amp; IF(C8&gt;0,"uint32", "bool") &amp; " " &amp; D8 &amp; " = "&amp;A8&amp;"; // " &amp; F8</f>
    </oc>
    <nc r="H8">
      <f>"  optional " &amp; IF($C8&gt;0,"uint32", "bool") &amp; " " &amp; $D8 &amp; " = "&amp;$A8&amp;"; // " &amp; $F8</f>
    </nc>
  </rcc>
  <rcc rId="9" sId="2">
    <oc r="H9">
      <f>"  optional " &amp; IF(C9&gt;0,"uint32", "bool") &amp; " " &amp; D9 &amp; " = "&amp;A9&amp;"; // " &amp; F9</f>
    </oc>
    <nc r="H9">
      <f>"  optional " &amp; IF($C9&gt;0,"uint32", "bool") &amp; " " &amp; $D9 &amp; " = "&amp;$A9&amp;"; // " &amp; $F9</f>
    </nc>
  </rcc>
  <rcc rId="10" sId="2">
    <oc r="H10">
      <f>"  optional " &amp; IF(C10&gt;0,"uint32", "bool") &amp; " " &amp; D10 &amp; " = "&amp;A10&amp;"; // " &amp; F10</f>
    </oc>
    <nc r="H10">
      <f>"  optional " &amp; IF($C10&gt;0,"uint32", "bool") &amp; " " &amp; $D10 &amp; " = "&amp;$A10&amp;"; // " &amp; $F10</f>
    </nc>
  </rcc>
  <rcc rId="11" sId="2">
    <oc r="H11">
      <f>"  optional " &amp; IF(C11&gt;0,"uint32", "bool") &amp; " " &amp; D11 &amp; " = "&amp;A11&amp;"; // " &amp; F11</f>
    </oc>
    <nc r="H11">
      <f>"  optional " &amp; IF($C11&gt;0,"uint32", "bool") &amp; " " &amp; $D11 &amp; " = "&amp;$A11&amp;"; // " &amp; $F11</f>
    </nc>
  </rcc>
  <rcc rId="12" sId="2">
    <oc r="H12">
      <f>"  optional " &amp; IF(C12&gt;0,"uint32", "bool") &amp; " " &amp; D12 &amp; " = "&amp;A12&amp;"; // " &amp; F12</f>
    </oc>
    <nc r="H12">
      <f>"  optional " &amp; IF($C12&gt;0,"uint32", "bool") &amp; " " &amp; $D12 &amp; " = "&amp;$A12&amp;"; // " &amp; $F12</f>
    </nc>
  </rcc>
  <rcc rId="13" sId="2">
    <oc r="H13">
      <f>"  optional " &amp; IF(C13&gt;0,"uint32", "bool") &amp; " " &amp; D13 &amp; " = "&amp;A13&amp;"; // " &amp; F13</f>
    </oc>
    <nc r="H13">
      <f>"  optional " &amp; IF($C13&gt;0,"uint32", "bool") &amp; " " &amp; $D13 &amp; " = "&amp;$A13&amp;"; // " &amp; $F13</f>
    </nc>
  </rcc>
  <rcc rId="14" sId="2">
    <oc r="H14">
      <f>"  optional " &amp; IF(C14&gt;0,"uint32", "bool") &amp; " " &amp; D14 &amp; " = "&amp;A14&amp;"; // " &amp; F14</f>
    </oc>
    <nc r="H14">
      <f>"  optional " &amp; IF($C14&gt;0,"uint32", "bool") &amp; " " &amp; $D14 &amp; " = "&amp;$A14&amp;"; // " &amp; $F14</f>
    </nc>
  </rcc>
  <rcc rId="15" sId="2">
    <oc r="H15">
      <f>"  optional " &amp; IF(C15&gt;0,"uint32", "bool") &amp; " " &amp; D15 &amp; " = "&amp;A15&amp;"; // " &amp; F15</f>
    </oc>
    <nc r="H15">
      <f>"  optional " &amp; IF($C15&gt;0,"uint32", "bool") &amp; " " &amp; $D15 &amp; " = "&amp;$A15&amp;"; // " &amp; $F15</f>
    </nc>
  </rcc>
  <rcc rId="16" sId="2">
    <oc r="H16">
      <f>"  optional " &amp; IF(C16&gt;0,"uint32", "bool") &amp; " " &amp; D16 &amp; " = "&amp;A16&amp;"; // " &amp; F16</f>
    </oc>
    <nc r="H16">
      <f>"  optional " &amp; IF($C16&gt;0,"uint32", "bool") &amp; " " &amp; $D16 &amp; " = "&amp;$A16&amp;"; // " &amp; $F16</f>
    </nc>
  </rcc>
  <rcc rId="17" sId="2">
    <oc r="H17">
      <f>"  optional " &amp; IF(C17&gt;0,"uint32", "bool") &amp; " " &amp; D17 &amp; " = "&amp;A17&amp;"; // " &amp; F17</f>
    </oc>
    <nc r="H17">
      <f>"  optional " &amp; IF($C17&gt;0,"uint32", "bool") &amp; " " &amp; $D17 &amp; " = "&amp;$A17&amp;"; // " &amp; $F17</f>
    </nc>
  </rcc>
  <rcc rId="18" sId="2">
    <oc r="H18">
      <f>"  optional " &amp; IF(C18&gt;0,"uint32", "bool") &amp; " " &amp; D18 &amp; " = "&amp;A18&amp;"; // " &amp; F18</f>
    </oc>
    <nc r="H18">
      <f>"  optional " &amp; IF($C18&gt;0,"uint32", "bool") &amp; " " &amp; $D18 &amp; " = "&amp;$A18&amp;"; // " &amp; $F18</f>
    </nc>
  </rcc>
  <rcc rId="19" sId="2">
    <oc r="H19">
      <f>"  optional " &amp; IF(C19&gt;0,"uint32", "bool") &amp; " " &amp; D19 &amp; " = "&amp;A19&amp;"; // " &amp; F19</f>
    </oc>
    <nc r="H19">
      <f>"  optional " &amp; IF($C19&gt;0,"uint32", "bool") &amp; " " &amp; $D19 &amp; " = "&amp;$A19&amp;"; // " &amp; $F19</f>
    </nc>
  </rcc>
  <rcc rId="20" sId="2">
    <oc r="H20">
      <f>"  optional " &amp; IF(C20&gt;0,"uint32", "bool") &amp; " " &amp; D20 &amp; " = "&amp;A20&amp;"; // " &amp; F20</f>
    </oc>
    <nc r="H20">
      <f>"  optional " &amp; IF($C20&gt;0,"uint32", "bool") &amp; " " &amp; $D20 &amp; " = "&amp;$A20&amp;"; // " &amp; $F20</f>
    </nc>
  </rcc>
  <rcc rId="21" sId="2">
    <oc r="H21">
      <f>"  optional " &amp; IF(C21&gt;0,"uint32", "bool") &amp; " " &amp; D21 &amp; " = "&amp;A21&amp;"; // " &amp; F21</f>
    </oc>
    <nc r="H21">
      <f>"  optional " &amp; IF($C21&gt;0,"uint32", "bool") &amp; " " &amp; $D21 &amp; " = "&amp;$A21&amp;"; // " &amp; $F21</f>
    </nc>
  </rcc>
  <rcc rId="22" sId="2">
    <nc r="G2">
      <f>"    " &amp; IF($C2&gt;0,"uint32", "PB_SET_TEENSY_REG_BIT(result.") &amp; $B$2 &amp; ", DMA_CR, " &amp; $D2 &amp; ") // " &amp; $F2</f>
    </nc>
  </rcc>
  <rcc rId="23" sId="2">
    <nc r="G3">
      <f>"    " &amp; IF($C3&gt;0,"uint32", "PB_SET_TEENSY_REG_BIT(result.") &amp; $B$2 &amp; ", DMA_CR, " &amp; $D3 &amp; ") // " &amp; $F3</f>
    </nc>
  </rcc>
  <rcc rId="24" sId="2">
    <nc r="G4">
      <f>"    " &amp; IF($C4&gt;0,"uint32", "PB_SET_TEENSY_REG_BIT(result.") &amp; $B$2 &amp; ", DMA_CR, " &amp; $D4 &amp; ") // " &amp; $F4</f>
    </nc>
  </rcc>
  <rcc rId="25" sId="2">
    <nc r="G5">
      <f>"    " &amp; IF($C5&gt;0,"uint32", "PB_SET_TEENSY_REG_BIT(result.") &amp; $B$2 &amp; ", DMA_CR, " &amp; $D5 &amp; ") // " &amp; $F5</f>
    </nc>
  </rcc>
  <rcc rId="26" sId="2">
    <nc r="G6">
      <f>"    " &amp; IF($C6&gt;0,"uint32", "PB_SET_TEENSY_REG_BIT(result.") &amp; $B$2 &amp; ", DMA_CR, " &amp; $D6 &amp; ") // " &amp; $F6</f>
    </nc>
  </rcc>
  <rcc rId="27" sId="2">
    <nc r="G7">
      <f>"    " &amp; IF($C7&gt;0,"uint32", "PB_SET_TEENSY_REG_BIT(result.") &amp; $B$2 &amp; ", DMA_CR, " &amp; $D7 &amp; ") // " &amp; $F7</f>
    </nc>
  </rcc>
  <rcc rId="28" sId="2">
    <nc r="G8">
      <f>"    " &amp; IF($C8&gt;0,"uint32", "PB_SET_TEENSY_REG_BIT(result.") &amp; $B$2 &amp; ", DMA_CR, " &amp; $D8 &amp; ") // " &amp; $F8</f>
    </nc>
  </rcc>
  <rcc rId="29" sId="2">
    <nc r="G9">
      <f>"    " &amp; IF($C9&gt;0,"uint32", "PB_SET_TEENSY_REG_BIT(result.") &amp; $B$2 &amp; ", DMA_CR, " &amp; $D9 &amp; ") // " &amp; $F9</f>
    </nc>
  </rcc>
  <rrc rId="30" sId="2" ref="D1:D1048576" action="insertCol"/>
  <rcc rId="31" sId="2">
    <nc r="D10">
      <v>31</v>
    </nc>
  </rcc>
  <rcc rId="32" sId="2">
    <nc r="D11">
      <v>16</v>
    </nc>
  </rcc>
  <rcc rId="33" sId="2">
    <nc r="D12">
      <v>14</v>
    </nc>
  </rcc>
  <rcc rId="34" sId="2">
    <nc r="D13">
      <v>8</v>
    </nc>
  </rcc>
  <rcc rId="35" sId="2">
    <nc r="D14">
      <v>7</v>
    </nc>
  </rcc>
  <rcc rId="36" sId="2">
    <nc r="D15">
      <v>6</v>
    </nc>
  </rcc>
  <rcc rId="37" sId="2">
    <nc r="D16">
      <v>5</v>
    </nc>
  </rcc>
  <rcc rId="38" sId="2">
    <nc r="D17">
      <v>4</v>
    </nc>
  </rcc>
  <rcc rId="39" sId="2">
    <nc r="D18">
      <v>3</v>
    </nc>
  </rcc>
  <rcc rId="40" sId="2">
    <nc r="D19">
      <v>2</v>
    </nc>
  </rcc>
  <rcc rId="41" sId="2">
    <nc r="D20">
      <v>1</v>
    </nc>
  </rcc>
  <rcc rId="42" sId="2">
    <nc r="D21">
      <v>0</v>
    </nc>
  </rcc>
  <rcc rId="43" sId="2">
    <nc r="H10">
      <f>"    " &amp; IF($C10&gt;0,"PB_SET_TEENSY_REG_BIT_FROM_VAL(result." &amp; $B$10 &amp; ", " &amp; $C10 &amp; ", " &amp; $D10  &amp; ", " &amp; $E10 &amp; ") // " &amp; $G10, "PB_SET_TEENSY_REG_BIT(result." &amp; $B$2 &amp; ", DMA_ES, " &amp; $E10 &amp; ") // " &amp; $G10)</f>
    </nc>
  </rcc>
  <rcc rId="44" sId="2">
    <nc r="H11">
      <f>"    " &amp; IF($C11&gt;0,"PB_SET_TEENSY_REG_BIT_FROM_VAL(result." &amp; $B$10 &amp; ", " &amp; $C11 &amp; ", " &amp; $D11  &amp; ", " &amp; $E11 &amp; ") // " &amp; $G11, "PB_SET_TEENSY_REG_BIT(result." &amp; $B$2 &amp; ", DMA_ES, " &amp; $E11 &amp; ") // " &amp; $G11)</f>
    </nc>
  </rcc>
  <rcc rId="45" sId="2">
    <nc r="H12">
      <f>"    " &amp; IF($C12&gt;0,"PB_SET_TEENSY_REG_BIT_FROM_VAL(result." &amp; $B$10 &amp; ", " &amp; $C12 &amp; ", " &amp; $D12  &amp; ", " &amp; $E12 &amp; ") // " &amp; $G12, "PB_SET_TEENSY_REG_BIT(result." &amp; $B$2 &amp; ", DMA_ES, " &amp; $E12 &amp; ") // " &amp; $G12)</f>
    </nc>
  </rcc>
  <rcc rId="46" sId="2">
    <nc r="H13">
      <f>"    " &amp; IF($C13&gt;0,"PB_SET_TEENSY_REG_BIT_FROM_VAL(result." &amp; $B$10 &amp; ", " &amp; $C13 &amp; ", " &amp; $D13  &amp; ", " &amp; $E13 &amp; ") // " &amp; $G13, "PB_SET_TEENSY_REG_BIT(result." &amp; $B$2 &amp; ", DMA_ES, " &amp; $E13 &amp; ") // " &amp; $G13)</f>
    </nc>
  </rcc>
  <rcc rId="47" sId="2">
    <nc r="H14">
      <f>"    " &amp; IF($C14&gt;0,"PB_SET_TEENSY_REG_BIT_FROM_VAL(result." &amp; $B$10 &amp; ", " &amp; $C14 &amp; ", " &amp; $D14  &amp; ", " &amp; $E14 &amp; ") // " &amp; $G14, "PB_SET_TEENSY_REG_BIT(result." &amp; $B$2 &amp; ", DMA_ES, " &amp; $E14 &amp; ") // " &amp; $G14)</f>
    </nc>
  </rcc>
  <rcc rId="48" sId="2">
    <nc r="H15">
      <f>"    " &amp; IF($C15&gt;0,"PB_SET_TEENSY_REG_BIT_FROM_VAL(result." &amp; $B$10 &amp; ", " &amp; $C15 &amp; ", " &amp; $D15  &amp; ", " &amp; $E15 &amp; ") // " &amp; $G15, "PB_SET_TEENSY_REG_BIT(result." &amp; $B$2 &amp; ", DMA_ES, " &amp; $E15 &amp; ") // " &amp; $G15)</f>
    </nc>
  </rcc>
  <rcc rId="49" sId="2">
    <nc r="H16">
      <f>"    " &amp; IF($C16&gt;0,"PB_SET_TEENSY_REG_BIT_FROM_VAL(result." &amp; $B$10 &amp; ", " &amp; $C16 &amp; ", " &amp; $D16  &amp; ", " &amp; $E16 &amp; ") // " &amp; $G16, "PB_SET_TEENSY_REG_BIT(result." &amp; $B$2 &amp; ", DMA_ES, " &amp; $E16 &amp; ") // " &amp; $G16)</f>
    </nc>
  </rcc>
  <rcc rId="50" sId="2">
    <nc r="H17">
      <f>"    " &amp; IF($C17&gt;0,"PB_SET_TEENSY_REG_BIT_FROM_VAL(result." &amp; $B$10 &amp; ", " &amp; $C17 &amp; ", " &amp; $D17  &amp; ", " &amp; $E17 &amp; ") // " &amp; $G17, "PB_SET_TEENSY_REG_BIT(result." &amp; $B$2 &amp; ", DMA_ES, " &amp; $E17 &amp; ") // " &amp; $G17)</f>
    </nc>
  </rcc>
  <rcc rId="51" sId="2">
    <nc r="H18">
      <f>"    " &amp; IF($C18&gt;0,"PB_SET_TEENSY_REG_BIT_FROM_VAL(result." &amp; $B$10 &amp; ", " &amp; $C18 &amp; ", " &amp; $D18  &amp; ", " &amp; $E18 &amp; ") // " &amp; $G18, "PB_SET_TEENSY_REG_BIT(result." &amp; $B$2 &amp; ", DMA_ES, " &amp; $E18 &amp; ") // " &amp; $G18)</f>
    </nc>
  </rcc>
  <rcc rId="52" sId="2">
    <nc r="H19">
      <f>"    " &amp; IF($C19&gt;0,"PB_SET_TEENSY_REG_BIT_FROM_VAL(result." &amp; $B$10 &amp; ", " &amp; $C19 &amp; ", " &amp; $D19  &amp; ", " &amp; $E19 &amp; ") // " &amp; $G19, "PB_SET_TEENSY_REG_BIT(result." &amp; $B$2 &amp; ", DMA_ES, " &amp; $E19 &amp; ") // " &amp; $G19)</f>
    </nc>
  </rcc>
  <rcc rId="53" sId="2">
    <nc r="H20">
      <f>"    " &amp; IF($C20&gt;0,"PB_SET_TEENSY_REG_BIT_FROM_VAL(result." &amp; $B$10 &amp; ", " &amp; $C20 &amp; ", " &amp; $D20  &amp; ", " &amp; $E20 &amp; ") // " &amp; $G20, "PB_SET_TEENSY_REG_BIT(result." &amp; $B$2 &amp; ", DMA_ES, " &amp; $E20 &amp; ") // " &amp; $G20)</f>
    </nc>
  </rcc>
  <rcc rId="54" sId="2">
    <nc r="H21">
      <f>"    " &amp; IF($C21&gt;0,"PB_SET_TEENSY_REG_BIT_FROM_VAL(result." &amp; $B$10 &amp; ", " &amp; $C21 &amp; ", " &amp; $D21  &amp; ", " &amp; $E21 &amp; ") // " &amp; $G21, "PB_SET_TEENSY_REG_BIT(result." &amp; $B$2 &amp; ", DMA_ES, " &amp; $E21 &amp; ") // " &amp; $G21)</f>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4" sId="8">
    <nc r="A11" t="inlineStr">
      <is>
        <t>HW register get</t>
      </is>
    </nc>
  </rcc>
  <rcc rId="1005" sId="8">
    <nc r="B11" t="inlineStr">
      <is>
        <t>HW register set</t>
      </is>
    </nc>
  </rcc>
  <rcc rId="1006" sId="8">
    <nc r="B12">
      <f>"    " &amp; IF($D12&gt;0,"uint32", "PB_UPDATE_TEENSY_REG_BIT(dma_msg.") &amp; $B$2 &amp; ", DMA_CR, " &amp; $F12 &amp; ", " &amp; $B$2&amp;") // " &amp; $H12</f>
    </nc>
  </rcc>
  <rcc rId="1007" sId="8">
    <nc r="B3" t="inlineStr">
      <is>
        <t>PIT_MCR</t>
      </is>
    </nc>
  </rcc>
  <rcc rId="1008" sId="8">
    <nc r="B7" t="inlineStr">
      <is>
        <t>PIT_TCTRL</t>
      </is>
    </nc>
  </rcc>
  <rcc rId="1009" sId="8">
    <nc r="B8" t="inlineStr">
      <is>
        <t>PIT_TCTRL</t>
      </is>
    </nc>
  </rcc>
  <rrc rId="1010" sId="8" ref="A11:XFD11" action="insertRow"/>
  <rcc rId="1011" sId="8">
    <nc r="D3" t="inlineStr">
      <is>
        <t>37.3.1/903</t>
      </is>
    </nc>
  </rcc>
  <rcc rId="1012" sId="8">
    <nc r="D7" t="inlineStr">
      <is>
        <t>37.3.4/905</t>
      </is>
    </nc>
  </rcc>
  <rcc rId="1013" sId="8">
    <nc r="D8" t="inlineStr">
      <is>
        <t>37.3.4/905</t>
      </is>
    </nc>
  </rcc>
  <rcc rId="1014" sId="8">
    <nc r="C3">
      <v>32</v>
    </nc>
  </rcc>
  <rcc rId="1015" sId="8">
    <nc r="C7">
      <v>32</v>
    </nc>
  </rcc>
  <rcc rId="1016" sId="8">
    <nc r="C8">
      <v>32</v>
    </nc>
  </rcc>
  <rcc rId="1017" sId="8">
    <nc r="C10">
      <v>32</v>
    </nc>
  </rcc>
  <rrc rId="1018" sId="8" ref="C1:C1048576" action="deleteCol">
    <rfmt sheetId="8" xfDxf="1" sqref="C1:C1048576" start="0" length="0"/>
    <rcc rId="0" sId="8">
      <nc r="C1" t="inlineStr">
        <is>
          <t>Width</t>
        </is>
      </nc>
    </rcc>
    <rcc rId="0" sId="8">
      <nc r="C2">
        <v>32</v>
      </nc>
    </rcc>
    <rcc rId="0" sId="8">
      <nc r="C3">
        <v>32</v>
      </nc>
    </rcc>
    <rcc rId="0" sId="8">
      <nc r="C4">
        <v>32</v>
      </nc>
    </rcc>
    <rcc rId="0" sId="8">
      <nc r="C5">
        <v>32</v>
      </nc>
    </rcc>
    <rcc rId="0" sId="8">
      <nc r="C6">
        <v>32</v>
      </nc>
    </rcc>
    <rcc rId="0" sId="8">
      <nc r="C7">
        <v>32</v>
      </nc>
    </rcc>
    <rcc rId="0" sId="8">
      <nc r="C8">
        <v>32</v>
      </nc>
    </rcc>
    <rcc rId="0" sId="8">
      <nc r="C9">
        <v>32</v>
      </nc>
    </rcc>
    <rcc rId="0" sId="8">
      <nc r="C10">
        <v>32</v>
      </nc>
    </rcc>
  </rrc>
  <rcc rId="1019" sId="8">
    <nc r="A14">
      <f>IF($E3&gt;0,"uint32", "PB_SET_TEENSY_REG_BIT(result.") &amp; $B3 &amp; ", "&amp; $B3 &amp; ", " &amp; $F3 &amp; ") // " &amp; $G3&amp;" ("&amp;C3&amp;")"</f>
    </nc>
  </rcc>
  <rcc rId="1020" sId="8">
    <nc r="A17">
      <f>IF($E6&gt;0,"uint32", "PB_SET_TEENSY_REG_BIT(result.") &amp; $B6 &amp; ", "&amp; $B6 &amp; ", " &amp; $F6 &amp; ") // " &amp; $G6&amp;" ("&amp;C6&amp;")"</f>
    </nc>
  </rcc>
  <rcc rId="1021" sId="8">
    <nc r="A18">
      <f>IF($E7&gt;0,"uint32", "PB_SET_TEENSY_REG_BIT(result.") &amp; $B7 &amp; ", "&amp; $B7 &amp; ", " &amp; $F7 &amp; ") // " &amp; $G7&amp;" ("&amp;C7&amp;")"</f>
    </nc>
  </rcc>
  <rcc rId="1022" sId="8">
    <nc r="A19">
      <f>IF($E8&gt;0,"uint32", "PB_SET_TEENSY_REG_BIT(result.") &amp; $B8 &amp; ", "&amp; $B8 &amp; ", " &amp; $F8 &amp; ") // " &amp; $G8&amp;" ("&amp;C8&amp;")"</f>
    </nc>
  </rcc>
  <rcc rId="1023" sId="8">
    <nc r="A20">
      <f>IF($E9&gt;0,"uint32", "PB_SET_TEENSY_REG_BIT(result.") &amp; $B9 &amp; ", "&amp; $B9 &amp; ", " &amp; $F9 &amp; ") // " &amp; $G9&amp;" ("&amp;C9&amp;")"</f>
    </nc>
  </rcc>
  <rm rId="1024" sheetId="8" source="A12:A20" destination="I1:I9" sourceSheetId="8"/>
  <rm rId="1025" sheetId="8" source="B12:B13" destination="A12:A13" sourceSheetId="8"/>
  <rcc rId="1026" sId="8">
    <nc r="I2">
      <f>IF($E2&gt;0,"uint32", "PB_SET_TEENSY_REG_BIT(result.") &amp; $B2 &amp; ", "&amp; $B2 &amp; ", " &amp; $F2 &amp; ") // " &amp; $G2&amp;" ("&amp;C2&amp;")"</f>
    </nc>
  </rcc>
  <rcv guid="{FB44FD47-0B92-4391-9CB5-FFD8B50F36C3}" action="delete"/>
  <rdn rId="0" localSheetId="4" customView="1" name="Z_FB44FD47_0B92_4391_9CB5_FFD8B50F36C3_.wvu.FilterData" hidden="1" oldHidden="1">
    <formula>adc!$F$7:$G$57</formula>
    <oldFormula>adc!$F$7:$G$57</oldFormula>
  </rdn>
  <rdn rId="0" localSheetId="6" customView="1" name="Z_FB44FD47_0B92_4391_9CB5_FFD8B50F36C3_.wvu.FilterData" hidden="1" oldHidden="1">
    <formula>Sheet1!$A$4:$A$45</formula>
    <oldFormula>Sheet1!$A$4:$A$45</oldFormula>
  </rdn>
  <rcv guid="{FB44FD47-0B92-4391-9CB5-FFD8B50F36C3}"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8" xfDxf="1" sqref="A14" start="0" length="0"/>
  <rcc rId="1029" sId="8">
    <nc r="A14">
      <f>IF($E2&gt;0,"uint32", "PB_UPDATE_TEENSY_REG_BIT(pit_msg.") &amp; $B2 &amp; ", "&amp; $B2 &amp; ", " &amp; $F2 &amp; ", "&amp;LOWER($B2)&amp;") // " &amp; $G2&amp;" ("&amp;C2&amp;")"</f>
    </nc>
  </rcc>
  <rm rId="1030" sheetId="8" source="A14" destination="A13" sourceSheetId="8">
    <rcc rId="0" sId="8">
      <nc r="A13">
        <f>"    " &amp; IF($C13&gt;0,"uint32", "PB_UPDATE_TEENSY_REG_BIT(dma_msg.") &amp; $B$2 &amp; ", DMA_CR, " &amp; $E13 &amp; ", " &amp; $B$2&amp;") // " &amp; $G13</f>
      </nc>
    </rcc>
  </rm>
  <rcc rId="1031" sId="8">
    <nc r="A14">
      <f>IF($E3&gt;0,"uint32", "PB_UPDATE_TEENSY_REG_BIT(pit_msg.") &amp; $B3 &amp; ", "&amp; $B3 &amp; ", " &amp; $F3 &amp; ", "&amp;LOWER($B3)&amp;") // " &amp; $G3&amp;" ("&amp;C3&amp;")"</f>
    </nc>
  </rcc>
  <rcc rId="1032" sId="8">
    <nc r="A17">
      <f>IF($E6&gt;0,"uint32", "PB_UPDATE_TEENSY_REG_BIT_FROM_VAL(pit_msg.") &amp; $B6 &amp; ", "&amp; $B6 &amp; ", " &amp; $F6 &amp; ", "&amp;LOWER($B6)&amp;", "&amp;$B6&amp;") // " &amp; $G6&amp;" ("&amp;C6&amp;")"</f>
    </nc>
  </rcc>
  <rcc rId="1033" sId="8">
    <nc r="A18">
      <f>IF($E7&gt;0,"uint32", "PB_UPDATE_TEENSY_REG_BIT_FROM_VAL(pit_msg.") &amp; $B7 &amp; ", "&amp; $B7 &amp; ", " &amp; $F7 &amp; ", "&amp;LOWER($B7)&amp;", "&amp;$B7&amp;") // " &amp; $G7&amp;" ("&amp;C7&amp;")"</f>
    </nc>
  </rcc>
  <rcc rId="1034" sId="8">
    <nc r="A19">
      <f>IF($E8&gt;0,"uint32", "PB_UPDATE_TEENSY_REG_BIT_FROM_VAL(pit_msg.") &amp; $B8 &amp; ", "&amp; $B8 &amp; ", " &amp; $F8 &amp; ", "&amp;LOWER($B8)&amp;", "&amp;$B8&amp;") // " &amp; $G8&amp;" ("&amp;C8&amp;")"</f>
    </nc>
  </rcc>
  <rcc rId="1035" sId="8">
    <nc r="A20">
      <f>IF($E9&gt;0,"uint32", "PB_UPDATE_TEENSY_REG_BIT_FROM_VAL(pit_msg.") &amp; $B9 &amp; ", "&amp; $B9 &amp; ", " &amp; $F9 &amp; ", "&amp;LOWER($B9)&amp;", "&amp;$B9&amp;") // " &amp; $G9&amp;" ("&amp;C9&amp;")"</f>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36" sId="8" ref="A4:XFD4" action="insertRow"/>
  <rcc rId="1037" sId="8">
    <nc r="A4" t="inlineStr">
      <is>
        <t>Per timer registers</t>
      </is>
    </nc>
  </rcc>
  <rcc rId="1038" sId="8">
    <oc r="A18">
      <f>IF($E6&gt;0,"uint32", "PB_UPDATE_TEENSY_REG_BIT_FROM_VAL(pit_msg.") &amp; $B6 &amp; ", "&amp; $B6 &amp; ", " &amp; $F6 &amp; ", "&amp;LOWER($B6)&amp;", "&amp;$B6&amp;") // " &amp; $G6&amp;" ("&amp;C6&amp;")"</f>
    </oc>
    <nc r="A18">
      <f>IF($E7&gt;0,"uint32", "PB_UPDATE_TEENSY_REG_BIT_FROM_VAL(pit_msg.") &amp; $B7 &amp; ", "&amp; $B7 &amp; ", " &amp; $F7 &amp; ", "&amp;LOWER($B7)&amp;") // " &amp; $G7&amp;" ("&amp;C7&amp;")"</f>
    </nc>
  </rcc>
  <rcc rId="1039" sId="8">
    <oc r="A19">
      <f>IF($E8&gt;0,"uint32", "PB_UPDATE_TEENSY_REG_BIT_FROM_VAL(pit_msg.") &amp; $B8 &amp; ", "&amp; $B8 &amp; ", " &amp; $F8 &amp; ", "&amp;LOWER($B8)&amp;", "&amp;$B8&amp;") // " &amp; $G8&amp;" ("&amp;C8&amp;")"</f>
    </oc>
    <nc r="A19">
      <f>IF($E8&gt;0,"uint32", "PB_UPDATE_TEENSY_REG_BIT_FROM_VAL(pit_msg.") &amp; $B8 &amp; ", "&amp; $B8 &amp; ", " &amp; $F8 &amp; ", "&amp;LOWER($B8)&amp;") // " &amp; $G8&amp;" ("&amp;C8&amp;")"</f>
    </nc>
  </rcc>
  <rcc rId="1040" sId="8">
    <oc r="A20">
      <f>IF($E9&gt;0,"uint32", "PB_UPDATE_TEENSY_REG_BIT_FROM_VAL(pit_msg.") &amp; $B9 &amp; ", "&amp; $B9 &amp; ", " &amp; $F9 &amp; ", "&amp;LOWER($B9)&amp;", "&amp;$B9&amp;") // " &amp; $G9&amp;" ("&amp;C9&amp;")"</f>
    </oc>
    <nc r="A20">
      <f>IF($E9&gt;0,"uint32", "PB_UPDATE_TEENSY_REG_BIT_FROM_VAL(pit_msg.") &amp; $B9 &amp; ", "&amp; $B9 &amp; ", " &amp; $F9 &amp; ", "&amp;LOWER($B9)&amp;") // " &amp; $G9&amp;" ("&amp;C9&amp;")"</f>
    </nc>
  </rcc>
  <rcc rId="1041" sId="8">
    <oc r="A21">
      <f>IF($E10&gt;0,"uint32", "PB_UPDATE_TEENSY_REG_BIT_FROM_VAL(pit_msg.") &amp; $B10 &amp; ", "&amp; $B10 &amp; ", " &amp; $F10 &amp; ", "&amp;LOWER($B10)&amp;", "&amp;$B10&amp;") // " &amp; $G10&amp;" ("&amp;C10&amp;")"</f>
    </oc>
    <nc r="A21">
      <f>IF($E10&gt;0,"uint32", "PB_UPDATE_TEENSY_REG_BIT_FROM_VAL(pit_msg.") &amp; $B10 &amp; ", "&amp; $B10 &amp; ", " &amp; $F10 &amp; ", "&amp;LOWER($B10)&amp;") // " &amp; $G10&amp;" ("&amp;C10&amp;")"</f>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2" sId="8">
    <oc r="A18">
      <f>IF($E7&gt;0,"uint32", "PB_UPDATE_TEENSY_REG_BIT_FROM_VAL(pit_msg.") &amp; $B7 &amp; ", "&amp; $B7 &amp; ", " &amp; $F7 &amp; ", "&amp;LOWER($B7)&amp;") // " &amp; $G7&amp;" ("&amp;C7&amp;")"</f>
    </oc>
    <nc r="A18">
      <f>IF($E7&gt;0,"uint32", "PB_UPDATE_TEENSY_REG_BIT(pit_msg.") &amp; $B7 &amp; ", "&amp; $B7 &amp; ", " &amp; $F7 &amp; ", "&amp;LOWER($B7)&amp;") // " &amp; $G7&amp;" ("&amp;C7&amp;")"</f>
    </nc>
  </rcc>
  <rcc rId="1043" sId="8">
    <oc r="A19">
      <f>IF($E8&gt;0,"uint32", "PB_UPDATE_TEENSY_REG_BIT_FROM_VAL(pit_msg.") &amp; $B8 &amp; ", "&amp; $B8 &amp; ", " &amp; $F8 &amp; ", "&amp;LOWER($B8)&amp;") // " &amp; $G8&amp;" ("&amp;C8&amp;")"</f>
    </oc>
    <nc r="A19">
      <f>IF($E8&gt;0,"uint32", "PB_UPDATE_TEENSY_REG_BIT(pit_msg.") &amp; $B8 &amp; ", "&amp; $B8 &amp; ", " &amp; $F8 &amp; ", "&amp;LOWER($B8)&amp;") // " &amp; $G8&amp;" ("&amp;C8&amp;")"</f>
    </nc>
  </rcc>
  <rcc rId="1044" sId="8">
    <oc r="A20">
      <f>IF($E9&gt;0,"uint32", "PB_UPDATE_TEENSY_REG_BIT_FROM_VAL(pit_msg.") &amp; $B9 &amp; ", "&amp; $B9 &amp; ", " &amp; $F9 &amp; ", "&amp;LOWER($B9)&amp;") // " &amp; $G9&amp;" ("&amp;C9&amp;")"</f>
    </oc>
    <nc r="A20">
      <f>IF($E9&gt;0,"uint32", "PB_UPDATE_TEENSY_REG_BIT(pit_msg.") &amp; $B9 &amp; ", "&amp; $B9 &amp; ", " &amp; $F9 &amp; ", "&amp;LOWER($B9)&amp;") // " &amp; $G9&amp;" ("&amp;C9&amp;")"</f>
    </nc>
  </rcc>
  <rcc rId="1045" sId="8">
    <oc r="A21">
      <f>IF($E10&gt;0,"uint32", "PB_UPDATE_TEENSY_REG_BIT_FROM_VAL(pit_msg.") &amp; $B10 &amp; ", "&amp; $B10 &amp; ", " &amp; $F10 &amp; ", "&amp;LOWER($B10)&amp;") // " &amp; $G10&amp;" ("&amp;C10&amp;")"</f>
    </oc>
    <nc r="A21">
      <f>IF($E10&gt;0,"uint32", "PB_UPDATE_TEENSY_REG_BIT(pit_msg.") &amp; $B10 &amp; ", "&amp; $B10 &amp; ", " &amp; $F10 &amp; ", "&amp;LOWER($B10)&amp;") // " &amp; $G10&amp;" ("&amp;C10&amp;")"</f>
    </nc>
  </rcc>
  <rm rId="1046" sheetId="8" source="A14:A21" destination="A16:A23" sourceSheetId="8"/>
  <rcc rId="1047" sId="8">
    <nc r="A15">
      <f>IF($E2&gt;0,"uint32", "PB_UPDATE_TEENSY_REG_BIT(pit_msg.") &amp; $B2 &amp; ", "&amp; $B2 &amp; ", " &amp; $F2 &amp; ", "&amp;LOWER($B2)&amp;") // " &amp; $G2&amp;" ("&amp;C2&amp;")"</f>
    </nc>
  </rcc>
  <rcc rId="1048" sId="8">
    <oc r="A16">
      <f>IF($E2&gt;0,"uint32", "PB_UPDATE_TEENSY_REG_BIT(pit_msg.") &amp; $B2 &amp; ", "&amp; $B2 &amp; ", " &amp; $F2 &amp; ", "&amp;LOWER($B2)&amp;") // " &amp; $G2&amp;" ("&amp;C2&amp;")"</f>
    </oc>
    <nc r="A16">
      <f>IF($E3&gt;0,"uint32", "PB_UPDATE_TEENSY_REG_BIT(pit_msg.") &amp; $B3 &amp; ", "&amp; $B3 &amp; ", " &amp; $F3 &amp; ", "&amp;LOWER($B3)&amp;") // " &amp; $G3&amp;" ("&amp;C3&amp;")"</f>
    </nc>
  </rcc>
  <rcc rId="1049" sId="8">
    <oc r="A17">
      <f>IF($E3&gt;0,"uint32", "PB_UPDATE_TEENSY_REG_BIT(pit_msg.") &amp; $B3 &amp; ", "&amp; $B3 &amp; ", " &amp; $F3 &amp; ", "&amp;LOWER($B3)&amp;") // " &amp; $G3&amp;" ("&amp;C3&amp;")"</f>
    </oc>
    <nc r="A17"/>
  </rcc>
  <rrc rId="1050" sId="8" ref="A4:XFD4" action="insertRow"/>
  <rrc rId="1051" sId="8" ref="A15:XFD15" action="deleteRow">
    <rfmt sheetId="8" xfDxf="1" sqref="A15:XFD15" start="0" length="0"/>
  </rrc>
  <rrc rId="1052" sId="8" ref="A19:XFD19" action="deleteRow">
    <rfmt sheetId="8" xfDxf="1" sqref="A19:XFD19" start="0" length="0"/>
  </rrc>
  <rm rId="1053" sheetId="8" source="I1:I11" destination="A24:A34" sourceSheetId="8"/>
  <rm rId="1054" sheetId="8" source="A19:A34" destination="A21:A36" sourceSheetId="8"/>
  <rm rId="1055" sheetId="8" source="A14:A24" destination="H1:H11" sourceSheetId="8">
    <rcc rId="0" sId="8">
      <nc r="H2" t="inlineStr">
        <is>
          <t>Disables the module clock. This field must be enabled before any other setup is done. 0: Clock for PIT timers is enabled. 1: Clock for PIT timers is disabled.</t>
        </is>
      </nc>
    </rcc>
    <rcc rId="0" sId="8">
      <nc r="H3" t="inlineStr">
        <is>
          <t>Allows the timers to be stopped when the device enters the Debug mode. 0: Timers continue to run in Debug mode. 1: Timers are stopped in Debug mode.</t>
        </is>
      </nc>
    </rcc>
    <rcc rId="0" sId="8">
      <nc r="H6" t="inlineStr">
        <is>
          <t>Sets the timer start value. The timer will count down until it reaches 0, then it will generate an interrupt and load this register value again. Writing a new value to this register will not restart the timer; instead the value will be loaded after the timer expires. To abort the current cycle and start a timer period with the new value, the timer must be disabled and enabled again.</t>
        </is>
      </nc>
    </rcc>
    <rcc rId="0" sId="8">
      <nc r="H7" t="inlineStr">
        <is>
          <t>Represents the current timer value, if the timer is enabled. NOTE: 1) If the timer is disabled, do not use this field as its value is unreliable. 2) The timer uses a downcounter. The timer values are frozen in Debug mode if MCR[FRZ] is set.</t>
        </is>
      </nc>
    </rcc>
    <rcc rId="0" sId="8">
      <nc r="H8" t="inlineStr">
        <is>
          <t>When activated, Timer n-1 needs to expire before timer n can decrement by 1. *N.B., Timer 0 can not be chained.* 0: Timer is not chained. 1: Timer is chained to previous timer. For example, for Channel 2, if this field is set, Timer 2 is chained to Timer 1.</t>
        </is>
      </nc>
    </rcc>
    <rcc rId="0" sId="8">
      <nc r="H9" t="inlineStr">
        <is>
          <t>When an interrupt is pending, or, TFLGn[TIF] is set, enabling the interrupt will immediately cause an interrupt event. To avoid this, the associated TFLGn[TIF] must be cleared first. 0: Interrupt requests from Timer n are disabled. 1: Interrupt will be requested whenever TIF is set.</t>
        </is>
      </nc>
    </rcc>
    <rcc rId="0" sId="8">
      <nc r="H10" t="inlineStr">
        <is>
          <t>Enables or disables the timer. 0: Timer n is disabled. 1: Timer n is enabled.</t>
        </is>
      </nc>
    </rcc>
    <rcc rId="0" sId="8">
      <nc r="H11" t="inlineStr">
        <is>
          <t>Sets to 1 at the end of the timer period. Writing 1 to this flag clears it. Writing 0 has no effect. If enabled, or when TCTRLn[TIE] = 1, TIF causes an interrupt request. 0: Timeout has not yet occurred. 1: Timeout has occurred.</t>
        </is>
      </nc>
    </rcc>
  </rm>
  <rm rId="1056" sheetId="8" source="A26:A36" destination="I1:I11" sourceSheetId="8"/>
  <rcv guid="{FB44FD47-0B92-4391-9CB5-FFD8B50F36C3}" action="delete"/>
  <rdn rId="0" localSheetId="4" customView="1" name="Z_FB44FD47_0B92_4391_9CB5_FFD8B50F36C3_.wvu.FilterData" hidden="1" oldHidden="1">
    <formula>adc!$F$7:$G$57</formula>
    <oldFormula>adc!$F$7:$G$57</oldFormula>
  </rdn>
  <rdn rId="0" localSheetId="6" customView="1" name="Z_FB44FD47_0B92_4391_9CB5_FFD8B50F36C3_.wvu.FilterData" hidden="1" oldHidden="1">
    <formula>Sheet1!$A$4:$A$45</formula>
    <oldFormula>Sheet1!$A$4:$A$45</oldFormula>
  </rdn>
  <rcv guid="{FB44FD47-0B92-4391-9CB5-FFD8B50F36C3}"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9" sId="8">
    <oc r="I8">
      <f>IF($E8&gt;0,"uint32", "PB_SET_TEENSY_REG_BIT(result.") &amp; $B8 &amp; ", "&amp; $B8 &amp; ", " &amp; $F8 &amp; ") // " &amp; $G8&amp;" ("&amp;C8&amp;")"</f>
    </oc>
    <nc r="I8">
      <f>IF($E8&gt;0,"uint32", "PB_SET_TEENSY_REG_BIT_FROM_VAL(result.") &amp; $B8 &amp; ", "&amp; $B8 &amp; ", " &amp; $F8 &amp; ", "&amp; LOWER($B8) &amp; ") // " &amp; $G8&amp;" ("&amp;C8&amp;")"</f>
    </nc>
  </rcc>
  <rcc rId="1060" sId="8">
    <oc r="I9">
      <f>IF($E9&gt;0,"uint32", "PB_SET_TEENSY_REG_BIT(result.") &amp; $B9 &amp; ", "&amp; $B9 &amp; ", " &amp; $F9 &amp; ") // " &amp; $G9&amp;" ("&amp;C9&amp;")"</f>
    </oc>
    <nc r="I9">
      <f>IF($E9&gt;0,"uint32", "PB_SET_TEENSY_REG_BIT_FROM_VAL(result.") &amp; $B9 &amp; ", "&amp; $B9 &amp; ", " &amp; $F9 &amp; ", "&amp; LOWER($B9) &amp; ") // " &amp; $G9&amp;" ("&amp;C9&amp;")"</f>
    </nc>
  </rcc>
  <rcc rId="1061" sId="8">
    <oc r="I10">
      <f>IF($E10&gt;0,"uint32", "PB_SET_TEENSY_REG_BIT(result.") &amp; $B10 &amp; ", "&amp; $B10 &amp; ", " &amp; $F10 &amp; ") // " &amp; $G10&amp;" ("&amp;C10&amp;")"</f>
    </oc>
    <nc r="I10">
      <f>IF($E10&gt;0,"uint32", "PB_SET_TEENSY_REG_BIT_FROM_VAL(result.") &amp; $B10 &amp; ", "&amp; $B10 &amp; ", " &amp; $F10 &amp; ", "&amp; LOWER($B10) &amp; ") // " &amp; $G10&amp;" ("&amp;C10&amp;")"</f>
    </nc>
  </rcc>
  <rcc rId="1062" sId="8">
    <oc r="I11">
      <f>IF($E11&gt;0,"uint32", "PB_SET_TEENSY_REG_BIT(result.") &amp; $B11 &amp; ", "&amp; $B11 &amp; ", " &amp; $F11 &amp; ") // " &amp; $G11&amp;" ("&amp;C11&amp;")"</f>
    </oc>
    <nc r="I11">
      <f>IF($E11&gt;0,"uint32", "PB_SET_TEENSY_REG_BIT_FROM_VAL(result.") &amp; $B11 &amp; ", "&amp; $B11 &amp; ", " &amp; $F11 &amp; ", "&amp; LOWER($B11) &amp; ") // " &amp; $G11&amp;" ("&amp;C11&amp;")"</f>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3" sId="8">
    <oc r="I8">
      <f>IF($E8&gt;0,"uint32", "PB_SET_TEENSY_REG_BIT_FROM_VAL(result.") &amp; $B8 &amp; ", "&amp; $B8 &amp; ", " &amp; $F8 &amp; ", "&amp; LOWER($B8) &amp; ") // " &amp; $G8&amp;" ("&amp;C8&amp;")"</f>
    </oc>
    <nc r="I8">
      <f>IF($E8&gt;0,"uint32", "PB_SET_TEENSY_REG_BIT_FROM_VAL(result.") &amp; $B8 &amp; ", "&amp; $B8 &amp; ", " &amp; $F8 &amp; ", "&amp; $B8 &amp; ") // " &amp; $G8&amp;" ("&amp;C8&amp;")"</f>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4" sId="8">
    <oc r="I9">
      <f>IF($E9&gt;0,"uint32", "PB_SET_TEENSY_REG_BIT_FROM_VAL(result.") &amp; $B9 &amp; ", "&amp; $B9 &amp; ", " &amp; $F9 &amp; ", "&amp; LOWER($B9) &amp; ") // " &amp; $G9&amp;" ("&amp;C9&amp;")"</f>
    </oc>
    <nc r="I9">
      <f>IF($E9&gt;0,"uint32", "PB_SET_TEENSY_REG_BIT_FROM_VAL(result.") &amp; $B9 &amp; ", "&amp; $B9 &amp; ", " &amp; $F9 &amp; ", "&amp; $B9 &amp; ") // " &amp; $G9&amp;" ("&amp;C9&amp;")"</f>
    </nc>
  </rcc>
  <rcc rId="1065" sId="8">
    <oc r="I10">
      <f>IF($E10&gt;0,"uint32", "PB_SET_TEENSY_REG_BIT_FROM_VAL(result.") &amp; $B10 &amp; ", "&amp; $B10 &amp; ", " &amp; $F10 &amp; ", "&amp; LOWER($B10) &amp; ") // " &amp; $G10&amp;" ("&amp;C10&amp;")"</f>
    </oc>
    <nc r="I10">
      <f>IF($E10&gt;0,"uint32", "PB_SET_TEENSY_REG_BIT_FROM_VAL(result.") &amp; $B10 &amp; ", "&amp; $B10 &amp; ", " &amp; $F10 &amp; ", "&amp; $B10 &amp; ") // " &amp; $G10&amp;" ("&amp;C10&amp;")"</f>
    </nc>
  </rcc>
  <rcc rId="1066" sId="8">
    <oc r="I11">
      <f>IF($E11&gt;0,"uint32", "PB_SET_TEENSY_REG_BIT_FROM_VAL(result.") &amp; $B11 &amp; ", "&amp; $B11 &amp; ", " &amp; $F11 &amp; ", "&amp; LOWER($B11) &amp; ") // " &amp; $G11&amp;" ("&amp;C11&amp;")"</f>
    </oc>
    <nc r="I11">
      <f>IF($E11&gt;0,"uint32", "PB_SET_TEENSY_REG_BIT_FROM_VAL(result.") &amp; $B11 &amp; ", "&amp; $B11 &amp; ", " &amp; $F11 &amp; ", "&amp; $B11 &amp; ") // " &amp; $G11&amp;" ("&amp;C11&amp;")"</f>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1067" sheetId="8" source="J2" destination="A13" sourceSheetId="8"/>
  <rrc rId="1068" sId="8" ref="A1:A1048576" action="insertCol"/>
  <rcc rId="1069" sId="8">
    <nc r="A2">
      <v>1</v>
    </nc>
  </rcc>
  <rcc rId="1070" sId="8" xfDxf="1" dxf="1">
    <nc r="A3">
      <v>2</v>
    </nc>
  </rcc>
  <rcc rId="1071" sId="8">
    <nc r="A6">
      <v>1</v>
    </nc>
  </rcc>
  <rcc rId="1072" sId="8">
    <nc r="A7">
      <v>1</v>
    </nc>
  </rcc>
  <rcc rId="1073" sId="8">
    <nc r="A8">
      <v>1</v>
    </nc>
  </rcc>
  <rcc rId="1074" sId="8" xfDxf="1" dxf="1">
    <nc r="A9">
      <v>2</v>
    </nc>
  </rcc>
  <rcc rId="1075" sId="8" xfDxf="1" dxf="1">
    <nc r="A10">
      <v>3</v>
    </nc>
  </rcc>
  <rcc rId="1076" sId="8">
    <nc r="A11">
      <v>1</v>
    </nc>
  </rcc>
  <rcc rId="1077" sId="8">
    <nc r="B13">
      <f>"  optional "&amp;IF(F2&gt;1,"uint32","bool")&amp;" "&amp;C2&amp;" = "&amp;A2&amp;";  // "&amp;H2&amp;" ("&amp;D2&amp;")"</f>
    </nc>
  </rcc>
  <rcv guid="{FB44FD47-0B92-4391-9CB5-FFD8B50F36C3}" action="delete"/>
  <rdn rId="0" localSheetId="4" customView="1" name="Z_FB44FD47_0B92_4391_9CB5_FFD8B50F36C3_.wvu.FilterData" hidden="1" oldHidden="1">
    <formula>adc!$F$7:$G$57</formula>
    <oldFormula>adc!$F$7:$G$57</oldFormula>
  </rdn>
  <rdn rId="0" localSheetId="6" customView="1" name="Z_FB44FD47_0B92_4391_9CB5_FFD8B50F36C3_.wvu.FilterData" hidden="1" oldHidden="1">
    <formula>Sheet1!$A$4:$A$45</formula>
    <oldFormula>Sheet1!$A$4:$A$45</oldFormula>
  </rdn>
  <rcv guid="{FB44FD47-0B92-4391-9CB5-FFD8B50F36C3}"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0" sId="8">
    <nc r="K1" t="inlineStr">
      <is>
        <t>Message fields</t>
      </is>
    </nc>
  </rcc>
  <rm rId="1081" sheetId="8" source="B13:B22" destination="K2:K11" sourceSheetId="8"/>
  <rcc rId="1082" sId="8">
    <oc r="K2">
      <f>"  optional "&amp;IF(F2&gt;1,"uint32","bool")&amp;" "&amp;C2&amp;" = "&amp;A2&amp;";  // "&amp;H2&amp;" ("&amp;D2&amp;")"</f>
    </oc>
    <nc r="K2">
      <f>"  optional "&amp;IF(F2&gt;1,"uint32","bool")&amp;" "&amp;G2&amp;" = "&amp;A2&amp;";  // "&amp;H2&amp;" ("&amp;C2&amp;", "&amp;D2&amp;")"</f>
    </nc>
  </rcc>
  <rcc rId="1083" sId="8">
    <nc r="K3">
      <f>"  optional "&amp;IF(F3&gt;1,"uint32","bool")&amp;" "&amp;G3&amp;" = "&amp;A3&amp;";  // "&amp;H3&amp;" ("&amp;C3&amp;", "&amp;D3&amp;")"</f>
    </nc>
  </rcc>
  <rcc rId="1084" sId="8">
    <nc r="K6">
      <f>"  optional "&amp;IF(F6&gt;1,"uint32","bool")&amp;" "&amp;G6&amp;" = "&amp;A6&amp;";  // "&amp;H6&amp;" ("&amp;C6&amp;", "&amp;D6&amp;")"</f>
    </nc>
  </rcc>
  <rcc rId="1085" sId="8">
    <nc r="K7">
      <f>"  optional "&amp;IF(F7&gt;1,"uint32","bool")&amp;" "&amp;G7&amp;" = "&amp;A7&amp;";  // "&amp;H7&amp;" ("&amp;C7&amp;", "&amp;D7&amp;")"</f>
    </nc>
  </rcc>
  <rcc rId="1086" sId="8">
    <nc r="K8">
      <f>"  optional "&amp;IF(F8&gt;1,"uint32","bool")&amp;" "&amp;G8&amp;" = "&amp;A8&amp;";  // "&amp;H8&amp;" ("&amp;C8&amp;", "&amp;D8&amp;")"</f>
    </nc>
  </rcc>
  <rcc rId="1087" sId="8">
    <nc r="K9">
      <f>"  optional "&amp;IF(F9&gt;1,"uint32","bool")&amp;" "&amp;G9&amp;" = "&amp;A9&amp;";  // "&amp;H9&amp;" ("&amp;C9&amp;", "&amp;D9&amp;")"</f>
    </nc>
  </rcc>
  <rcc rId="1088" sId="8">
    <nc r="K10">
      <f>"  optional "&amp;IF(F10&gt;1,"uint32","bool")&amp;" "&amp;G10&amp;" = "&amp;A10&amp;";  // "&amp;H10&amp;" ("&amp;C10&amp;", "&amp;D10&amp;")"</f>
    </nc>
  </rcc>
  <rcc rId="1089" sId="8">
    <nc r="K11">
      <f>"  optional "&amp;IF(F11&gt;1,"uint32","bool")&amp;" "&amp;G11&amp;" = "&amp;A11&amp;";  // "&amp;H11&amp;" ("&amp;C11&amp;", "&amp;D11&amp;")"</f>
    </nc>
  </rcc>
  <rcc rId="1090" sId="7">
    <oc r="A5">
      <v>2</v>
    </oc>
    <nc r="A5">
      <v>1</v>
    </nc>
  </rcc>
  <rcc rId="1091" sId="7" xfDxf="1" dxf="1">
    <oc r="A6">
      <v>3</v>
    </oc>
    <nc r="A6">
      <v>2</v>
    </nc>
  </rcc>
  <rcc rId="1092" sId="7" xfDxf="1" dxf="1">
    <oc r="A7">
      <v>4</v>
    </oc>
    <nc r="A7">
      <v>3</v>
    </nc>
  </rcc>
  <rcc rId="1093" sId="7" xfDxf="1" dxf="1">
    <oc r="A8">
      <v>5</v>
    </oc>
    <nc r="A8">
      <v>4</v>
    </nc>
  </rcc>
  <rcc rId="1094" sId="7">
    <oc r="A9">
      <v>6</v>
    </oc>
    <nc r="A9">
      <v>1</v>
    </nc>
  </rcc>
  <rcc rId="1095" sId="7">
    <oc r="A10">
      <v>7</v>
    </oc>
    <nc r="A10">
      <v>2</v>
    </nc>
  </rcc>
  <rcc rId="1096" sId="7">
    <oc r="A11">
      <v>8</v>
    </oc>
    <nc r="A11">
      <v>3</v>
    </nc>
  </rcc>
  <rcc rId="1097" sId="7">
    <oc r="A12">
      <v>9</v>
    </oc>
    <nc r="A12">
      <v>4</v>
    </nc>
  </rcc>
  <rcc rId="1098" sId="7">
    <oc r="A13">
      <v>10</v>
    </oc>
    <nc r="A13">
      <v>1</v>
    </nc>
  </rcc>
  <rcc rId="1099" sId="7">
    <oc r="A14">
      <v>11</v>
    </oc>
    <nc r="A14">
      <v>2</v>
    </nc>
  </rcc>
  <rcc rId="1100" sId="7">
    <oc r="A15">
      <v>12</v>
    </oc>
    <nc r="A15">
      <v>3</v>
    </nc>
  </rcc>
  <rcc rId="1101" sId="7">
    <oc r="A16">
      <v>13</v>
    </oc>
    <nc r="A16">
      <v>4</v>
    </nc>
  </rcc>
  <rcc rId="1102" sId="7">
    <oc r="A17">
      <v>14</v>
    </oc>
    <nc r="A17">
      <v>1</v>
    </nc>
  </rcc>
  <rcc rId="1103" sId="7">
    <oc r="A18">
      <v>15</v>
    </oc>
    <nc r="A18">
      <v>2</v>
    </nc>
  </rcc>
  <rcc rId="1104" sId="7">
    <oc r="A19">
      <v>16</v>
    </oc>
    <nc r="A19">
      <v>3</v>
    </nc>
  </rcc>
  <rcc rId="1105" sId="7">
    <oc r="A20">
      <v>17</v>
    </oc>
    <nc r="A20">
      <v>4</v>
    </nc>
  </rcc>
  <rcv guid="{FB44FD47-0B92-4391-9CB5-FFD8B50F36C3}" action="delete"/>
  <rdn rId="0" localSheetId="4" customView="1" name="Z_FB44FD47_0B92_4391_9CB5_FFD8B50F36C3_.wvu.FilterData" hidden="1" oldHidden="1">
    <formula>adc!$F$7:$G$57</formula>
    <oldFormula>adc!$F$7:$G$57</oldFormula>
  </rdn>
  <rdn rId="0" localSheetId="6" customView="1" name="Z_FB44FD47_0B92_4391_9CB5_FFD8B50F36C3_.wvu.FilterData" hidden="1" oldHidden="1">
    <formula>Sheet1!$A$4:$A$45</formula>
    <oldFormula>Sheet1!$A$4:$A$45</oldFormula>
  </rdn>
  <rcv guid="{FB44FD47-0B92-4391-9CB5-FFD8B50F36C3}"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08" sId="8" ref="F1:F1048576" action="insertCol"/>
  <rm rId="1109" sheetId="8" source="G1:G1048576" destination="F1:F1048576" sourceSheetId="8">
    <rfmt sheetId="8" xfDxf="1" sqref="F1:F1048576" start="0" length="0"/>
  </rm>
  <rcc rId="1110" sId="8">
    <nc r="G1" t="inlineStr">
      <is>
        <t>Full name</t>
      </is>
    </nc>
  </rcc>
  <rrc rId="1111" sId="8" ref="G1:G1048576" action="insertCol"/>
  <rcc rId="1112" sId="8">
    <nc r="G1" t="inlineStr">
      <is>
        <t>Parent</t>
      </is>
    </nc>
  </rcc>
  <rcc rId="1113" sId="8">
    <nc r="G2" t="inlineStr">
      <is>
        <t>MCR</t>
      </is>
    </nc>
  </rcc>
  <rcc rId="1114" sId="8">
    <nc r="G3" t="inlineStr">
      <is>
        <t>MCR</t>
      </is>
    </nc>
  </rcc>
  <rcc rId="1115" sId="8">
    <oc r="I6" t="inlineStr">
      <is>
        <t>TSV</t>
      </is>
    </oc>
    <nc r="I6" t="inlineStr">
      <is>
        <t>LDVAL</t>
      </is>
    </nc>
  </rcc>
  <rcc rId="1116" sId="8">
    <oc r="I7" t="inlineStr">
      <is>
        <t>TVL</t>
      </is>
    </oc>
    <nc r="I7" t="inlineStr">
      <is>
        <t>CVAL</t>
      </is>
    </nc>
  </rcc>
  <rcc rId="1117" sId="8">
    <nc r="G8" t="inlineStr">
      <is>
        <t>TCTRL</t>
      </is>
    </nc>
  </rcc>
  <rcc rId="1118" sId="8">
    <nc r="G9" t="inlineStr">
      <is>
        <t>TCTRL</t>
      </is>
    </nc>
  </rcc>
  <rcc rId="1119" sId="8">
    <nc r="G10" t="inlineStr">
      <is>
        <t>TCTRL</t>
      </is>
    </nc>
  </rcc>
  <rcc rId="1120" sId="8">
    <nc r="G11" t="inlineStr">
      <is>
        <t>TFLG</t>
      </is>
    </nc>
  </rcc>
  <rcc rId="1121" sId="8">
    <nc r="H6">
      <f>G6&amp;IF(G6="","",".")&amp;I6</f>
    </nc>
  </rcc>
  <rcc rId="1122" sId="8">
    <nc r="H7">
      <f>G7&amp;IF(G7="","",".")&amp;I7</f>
    </nc>
  </rcc>
  <rcc rId="1123" sId="8">
    <nc r="H8">
      <f>G8&amp;IF(G8="","",".")&amp;I8</f>
    </nc>
  </rcc>
  <rcc rId="1124" sId="8">
    <nc r="H9">
      <f>G9&amp;IF(G9="","",".")&amp;I9</f>
    </nc>
  </rcc>
  <rcc rId="1125" sId="8">
    <nc r="H10">
      <f>G10&amp;IF(G10="","",".")&amp;I10</f>
    </nc>
  </rcc>
  <rcc rId="1126" sId="8">
    <nc r="H11">
      <f>G11&amp;IF(G11="","",".")&amp;I11</f>
    </nc>
  </rcc>
  <rcc rId="1127" sId="8">
    <nc r="H2">
      <f>G2&amp;IF(G2="","",".")&amp;I2</f>
    </nc>
  </rcc>
  <rcc rId="1128" sId="8">
    <nc r="H3">
      <f>G3&amp;IF(G3="","",".")&amp;I3</f>
    </nc>
  </rcc>
  <rcv guid="{FB44FD47-0B92-4391-9CB5-FFD8B50F36C3}" action="delete"/>
  <rdn rId="0" localSheetId="4" customView="1" name="Z_FB44FD47_0B92_4391_9CB5_FFD8B50F36C3_.wvu.FilterData" hidden="1" oldHidden="1">
    <formula>adc!$F$7:$G$57</formula>
    <oldFormula>adc!$F$7:$G$57</oldFormula>
  </rdn>
  <rdn rId="0" localSheetId="6" customView="1" name="Z_FB44FD47_0B92_4391_9CB5_FFD8B50F36C3_.wvu.FilterData" hidden="1" oldHidden="1">
    <formula>Sheet1!$A$4:$A$45</formula>
    <oldFormula>Sheet1!$A$4:$A$45</oldFormula>
  </rdn>
  <rcv guid="{FB44FD47-0B92-4391-9CB5-FFD8B50F36C3}"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 sId="2">
    <oc r="H10">
      <f>"    " &amp; IF($C10&gt;0,"PB_SET_TEENSY_REG_BIT_FROM_VAL(result." &amp; $B$10 &amp; ", " &amp; $C10 &amp; ", " &amp; $D10  &amp; ", " &amp; $E10 &amp; ") // " &amp; $G10, "PB_SET_TEENSY_REG_BIT(result." &amp; $B$2 &amp; ", DMA_ES, " &amp; $E10 &amp; ") // " &amp; $G10)</f>
    </oc>
    <nc r="H10">
      <f>"    " &amp; IF($C10&gt;0,"PB_SET_TEENSY_REG_BITS_FROM_VAL(result." &amp; $B$10 &amp; ", " &amp; $C10 &amp; ", " &amp; $D10  &amp; ", " &amp; $E10 &amp; ", DMA_ES, uint32_t) // " &amp; $G10, "PB_SET_TEENSY_BIT_FROM_VAL(result." &amp; $B$10 &amp; ", "&amp;$D10&amp; ", " &amp; $E10 &amp; ", DMA_ES) // " &amp; $G10)</f>
    </nc>
  </rcc>
  <rcc rId="56" sId="2">
    <oc r="H11">
      <f>"    " &amp; IF($C11&gt;0,"PB_SET_TEENSY_REG_BIT_FROM_VAL(result." &amp; $B$10 &amp; ", " &amp; $C11 &amp; ", " &amp; $D11  &amp; ", " &amp; $E11 &amp; ") // " &amp; $G11, "PB_SET_TEENSY_REG_BIT(result." &amp; $B$2 &amp; ", DMA_ES, " &amp; $E11 &amp; ") // " &amp; $G11)</f>
    </oc>
    <nc r="H11">
      <f>"    " &amp; IF($C11&gt;0,"PB_SET_TEENSY_REG_BITS_FROM_VAL(result." &amp; $B$10 &amp; ", " &amp; $C11 &amp; ", " &amp; $D11  &amp; ", " &amp; $E11 &amp; ", DMA_ES, uint32_t) // " &amp; $G11, "PB_SET_TEENSY_BIT_FROM_VAL(result." &amp; $B$10 &amp; ", "&amp;$D11&amp; ", " &amp; $E11 &amp; ", DMA_ES) // " &amp; $G11)</f>
    </nc>
  </rcc>
  <rcc rId="57" sId="2">
    <oc r="H12">
      <f>"    " &amp; IF($C12&gt;0,"PB_SET_TEENSY_REG_BIT_FROM_VAL(result." &amp; $B$10 &amp; ", " &amp; $C12 &amp; ", " &amp; $D12  &amp; ", " &amp; $E12 &amp; ") // " &amp; $G12, "PB_SET_TEENSY_REG_BIT(result." &amp; $B$2 &amp; ", DMA_ES, " &amp; $E12 &amp; ") // " &amp; $G12)</f>
    </oc>
    <nc r="H12">
      <f>"    " &amp; IF($C12&gt;0,"PB_SET_TEENSY_REG_BITS_FROM_VAL(result." &amp; $B$10 &amp; ", " &amp; $C12 &amp; ", " &amp; $D12  &amp; ", " &amp; $E12 &amp; ", DMA_ES, uint32_t) // " &amp; $G12, "PB_SET_TEENSY_BIT_FROM_VAL(result." &amp; $B$10 &amp; ", "&amp;$D12&amp; ", " &amp; $E12 &amp; ", DMA_ES) // " &amp; $G12)</f>
    </nc>
  </rcc>
  <rcc rId="58" sId="2">
    <oc r="H13">
      <f>"    " &amp; IF($C13&gt;0,"PB_SET_TEENSY_REG_BIT_FROM_VAL(result." &amp; $B$10 &amp; ", " &amp; $C13 &amp; ", " &amp; $D13  &amp; ", " &amp; $E13 &amp; ") // " &amp; $G13, "PB_SET_TEENSY_REG_BIT(result." &amp; $B$2 &amp; ", DMA_ES, " &amp; $E13 &amp; ") // " &amp; $G13)</f>
    </oc>
    <nc r="H13">
      <f>"    " &amp; IF($C13&gt;0,"PB_SET_TEENSY_REG_BITS_FROM_VAL(result." &amp; $B$10 &amp; ", " &amp; $C13 &amp; ", " &amp; $D13  &amp; ", " &amp; $E13 &amp; ", DMA_ES, uint32_t) // " &amp; $G13, "PB_SET_TEENSY_BIT_FROM_VAL(result." &amp; $B$10 &amp; ", "&amp;$D13&amp; ", " &amp; $E13 &amp; ", DMA_ES) // " &amp; $G13)</f>
    </nc>
  </rcc>
  <rcc rId="59" sId="2">
    <oc r="H14">
      <f>"    " &amp; IF($C14&gt;0,"PB_SET_TEENSY_REG_BIT_FROM_VAL(result." &amp; $B$10 &amp; ", " &amp; $C14 &amp; ", " &amp; $D14  &amp; ", " &amp; $E14 &amp; ") // " &amp; $G14, "PB_SET_TEENSY_REG_BIT(result." &amp; $B$2 &amp; ", DMA_ES, " &amp; $E14 &amp; ") // " &amp; $G14)</f>
    </oc>
    <nc r="H14">
      <f>"    " &amp; IF($C14&gt;0,"PB_SET_TEENSY_REG_BITS_FROM_VAL(result." &amp; $B$10 &amp; ", " &amp; $C14 &amp; ", " &amp; $D14  &amp; ", " &amp; $E14 &amp; ", DMA_ES, uint32_t) // " &amp; $G14, "PB_SET_TEENSY_BIT_FROM_VAL(result." &amp; $B$10 &amp; ", "&amp;$D14&amp; ", " &amp; $E14 &amp; ", DMA_ES) // " &amp; $G14)</f>
    </nc>
  </rcc>
  <rcc rId="60" sId="2">
    <oc r="H15">
      <f>"    " &amp; IF($C15&gt;0,"PB_SET_TEENSY_REG_BIT_FROM_VAL(result." &amp; $B$10 &amp; ", " &amp; $C15 &amp; ", " &amp; $D15  &amp; ", " &amp; $E15 &amp; ") // " &amp; $G15, "PB_SET_TEENSY_REG_BIT(result." &amp; $B$2 &amp; ", DMA_ES, " &amp; $E15 &amp; ") // " &amp; $G15)</f>
    </oc>
    <nc r="H15">
      <f>"    " &amp; IF($C15&gt;0,"PB_SET_TEENSY_REG_BITS_FROM_VAL(result." &amp; $B$10 &amp; ", " &amp; $C15 &amp; ", " &amp; $D15  &amp; ", " &amp; $E15 &amp; ", DMA_ES, uint32_t) // " &amp; $G15, "PB_SET_TEENSY_BIT_FROM_VAL(result." &amp; $B$10 &amp; ", "&amp;$D15&amp; ", " &amp; $E15 &amp; ", DMA_ES) // " &amp; $G15)</f>
    </nc>
  </rcc>
  <rcc rId="61" sId="2">
    <oc r="H16">
      <f>"    " &amp; IF($C16&gt;0,"PB_SET_TEENSY_REG_BIT_FROM_VAL(result." &amp; $B$10 &amp; ", " &amp; $C16 &amp; ", " &amp; $D16  &amp; ", " &amp; $E16 &amp; ") // " &amp; $G16, "PB_SET_TEENSY_REG_BIT(result." &amp; $B$2 &amp; ", DMA_ES, " &amp; $E16 &amp; ") // " &amp; $G16)</f>
    </oc>
    <nc r="H16">
      <f>"    " &amp; IF($C16&gt;0,"PB_SET_TEENSY_REG_BITS_FROM_VAL(result." &amp; $B$10 &amp; ", " &amp; $C16 &amp; ", " &amp; $D16  &amp; ", " &amp; $E16 &amp; ", DMA_ES, uint32_t) // " &amp; $G16, "PB_SET_TEENSY_BIT_FROM_VAL(result." &amp; $B$10 &amp; ", "&amp;$D16&amp; ", " &amp; $E16 &amp; ", DMA_ES) // " &amp; $G16)</f>
    </nc>
  </rcc>
  <rcc rId="62" sId="2">
    <oc r="H17">
      <f>"    " &amp; IF($C17&gt;0,"PB_SET_TEENSY_REG_BIT_FROM_VAL(result." &amp; $B$10 &amp; ", " &amp; $C17 &amp; ", " &amp; $D17  &amp; ", " &amp; $E17 &amp; ") // " &amp; $G17, "PB_SET_TEENSY_REG_BIT(result." &amp; $B$2 &amp; ", DMA_ES, " &amp; $E17 &amp; ") // " &amp; $G17)</f>
    </oc>
    <nc r="H17">
      <f>"    " &amp; IF($C17&gt;0,"PB_SET_TEENSY_REG_BITS_FROM_VAL(result." &amp; $B$10 &amp; ", " &amp; $C17 &amp; ", " &amp; $D17  &amp; ", " &amp; $E17 &amp; ", DMA_ES, uint32_t) // " &amp; $G17, "PB_SET_TEENSY_BIT_FROM_VAL(result." &amp; $B$10 &amp; ", "&amp;$D17&amp; ", " &amp; $E17 &amp; ", DMA_ES) // " &amp; $G17)</f>
    </nc>
  </rcc>
  <rcc rId="63" sId="2">
    <oc r="H18">
      <f>"    " &amp; IF($C18&gt;0,"PB_SET_TEENSY_REG_BIT_FROM_VAL(result." &amp; $B$10 &amp; ", " &amp; $C18 &amp; ", " &amp; $D18  &amp; ", " &amp; $E18 &amp; ") // " &amp; $G18, "PB_SET_TEENSY_REG_BIT(result." &amp; $B$2 &amp; ", DMA_ES, " &amp; $E18 &amp; ") // " &amp; $G18)</f>
    </oc>
    <nc r="H18">
      <f>"    " &amp; IF($C18&gt;0,"PB_SET_TEENSY_REG_BITS_FROM_VAL(result." &amp; $B$10 &amp; ", " &amp; $C18 &amp; ", " &amp; $D18  &amp; ", " &amp; $E18 &amp; ", DMA_ES, uint32_t) // " &amp; $G18, "PB_SET_TEENSY_BIT_FROM_VAL(result." &amp; $B$10 &amp; ", "&amp;$D18&amp; ", " &amp; $E18 &amp; ", DMA_ES) // " &amp; $G18)</f>
    </nc>
  </rcc>
  <rcc rId="64" sId="2">
    <oc r="H19">
      <f>"    " &amp; IF($C19&gt;0,"PB_SET_TEENSY_REG_BIT_FROM_VAL(result." &amp; $B$10 &amp; ", " &amp; $C19 &amp; ", " &amp; $D19  &amp; ", " &amp; $E19 &amp; ") // " &amp; $G19, "PB_SET_TEENSY_REG_BIT(result." &amp; $B$2 &amp; ", DMA_ES, " &amp; $E19 &amp; ") // " &amp; $G19)</f>
    </oc>
    <nc r="H19">
      <f>"    " &amp; IF($C19&gt;0,"PB_SET_TEENSY_REG_BITS_FROM_VAL(result." &amp; $B$10 &amp; ", " &amp; $C19 &amp; ", " &amp; $D19  &amp; ", " &amp; $E19 &amp; ", DMA_ES, uint32_t) // " &amp; $G19, "PB_SET_TEENSY_BIT_FROM_VAL(result." &amp; $B$10 &amp; ", "&amp;$D19&amp; ", " &amp; $E19 &amp; ", DMA_ES) // " &amp; $G19)</f>
    </nc>
  </rcc>
  <rcc rId="65" sId="2">
    <oc r="H20">
      <f>"    " &amp; IF($C20&gt;0,"PB_SET_TEENSY_REG_BIT_FROM_VAL(result." &amp; $B$10 &amp; ", " &amp; $C20 &amp; ", " &amp; $D20  &amp; ", " &amp; $E20 &amp; ") // " &amp; $G20, "PB_SET_TEENSY_REG_BIT(result." &amp; $B$2 &amp; ", DMA_ES, " &amp; $E20 &amp; ") // " &amp; $G20)</f>
    </oc>
    <nc r="H20">
      <f>"    " &amp; IF($C20&gt;0,"PB_SET_TEENSY_REG_BITS_FROM_VAL(result." &amp; $B$10 &amp; ", " &amp; $C20 &amp; ", " &amp; $D20  &amp; ", " &amp; $E20 &amp; ", DMA_ES, uint32_t) // " &amp; $G20, "PB_SET_TEENSY_BIT_FROM_VAL(result." &amp; $B$10 &amp; ", "&amp;$D20&amp; ", " &amp; $E20 &amp; ", DMA_ES) // " &amp; $G20)</f>
    </nc>
  </rcc>
  <rcc rId="66" sId="2">
    <oc r="H21">
      <f>"    " &amp; IF($C21&gt;0,"PB_SET_TEENSY_REG_BIT_FROM_VAL(result." &amp; $B$10 &amp; ", " &amp; $C21 &amp; ", " &amp; $D21  &amp; ", " &amp; $E21 &amp; ") // " &amp; $G21, "PB_SET_TEENSY_REG_BIT(result." &amp; $B$2 &amp; ", DMA_ES, " &amp; $E21 &amp; ") // " &amp; $G21)</f>
    </oc>
    <nc r="H21">
      <f>"    " &amp; IF($C21&gt;0,"PB_SET_TEENSY_REG_BITS_FROM_VAL(result." &amp; $B$10 &amp; ", " &amp; $C21 &amp; ", " &amp; $D21  &amp; ", " &amp; $E21 &amp; ", DMA_ES, uint32_t) // " &amp; $G21, "PB_SET_TEENSY_BIT_FROM_VAL(result." &amp; $B$10 &amp; ", "&amp;$D21&amp; ", " &amp; $E21 &amp; ", DMA_ES) // " &amp; $G21)</f>
    </nc>
  </rcc>
  <rrc rId="67" sId="2" ref="I1:I1048576" action="insertCol"/>
  <rcc rId="68" sId="2">
    <nc r="H1" t="inlineStr">
      <is>
        <t>HW register get</t>
      </is>
    </nc>
  </rcc>
  <rcc rId="69" sId="2">
    <nc r="I1" t="inlineStr">
      <is>
        <t>HW register set</t>
      </is>
    </nc>
  </rcc>
  <rcc rId="70" sId="2">
    <nc r="I2">
      <f>"    " &amp; IF($C2&gt;0,"uint32", "PB_UPDATE_TEENSY_REG_BIT(dma_msg.") &amp; $B$2 &amp; ", DMA_CR, " &amp; $E2 &amp; ", " &amp; $B$2&amp;") // " &amp; $G2</f>
    </nc>
  </rcc>
  <rcc rId="71" sId="2">
    <nc r="I3">
      <f>"    " &amp; IF($C3&gt;0,"uint32", "PB_UPDATE_TEENSY_REG_BIT(dma_msg.") &amp; $B$2 &amp; ", DMA_CR, " &amp; $E3 &amp; ", " &amp; $B$2&amp;") // " &amp; $G3</f>
    </nc>
  </rcc>
  <rcc rId="72" sId="2">
    <nc r="I4">
      <f>"    " &amp; IF($C4&gt;0,"uint32", "PB_UPDATE_TEENSY_REG_BIT(dma_msg.") &amp; $B$2 &amp; ", DMA_CR, " &amp; $E4 &amp; ", " &amp; $B$2&amp;") // " &amp; $G4</f>
    </nc>
  </rcc>
  <rcc rId="73" sId="2">
    <nc r="I5">
      <f>"    " &amp; IF($C5&gt;0,"uint32", "PB_UPDATE_TEENSY_REG_BIT(dma_msg.") &amp; $B$2 &amp; ", DMA_CR, " &amp; $E5 &amp; ", " &amp; $B$2&amp;") // " &amp; $G5</f>
    </nc>
  </rcc>
  <rcc rId="74" sId="2">
    <nc r="I6">
      <f>"    " &amp; IF($C6&gt;0,"uint32", "PB_UPDATE_TEENSY_REG_BIT(dma_msg.") &amp; $B$2 &amp; ", DMA_CR, " &amp; $E6 &amp; ", " &amp; $B$2&amp;") // " &amp; $G6</f>
    </nc>
  </rcc>
  <rcc rId="75" sId="2">
    <nc r="I7">
      <f>"    " &amp; IF($C7&gt;0,"uint32", "PB_UPDATE_TEENSY_REG_BIT(dma_msg.") &amp; $B$2 &amp; ", DMA_CR, " &amp; $E7 &amp; ", " &amp; $B$2&amp;") // " &amp; $G7</f>
    </nc>
  </rcc>
  <rcc rId="76" sId="2">
    <nc r="I8">
      <f>"    " &amp; IF($C8&gt;0,"uint32", "PB_UPDATE_TEENSY_REG_BIT(dma_msg.") &amp; $B$2 &amp; ", DMA_CR, " &amp; $E8 &amp; ", " &amp; $B$2&amp;") // " &amp; $G8</f>
    </nc>
  </rcc>
  <rcc rId="77" sId="2">
    <nc r="I9">
      <f>"    " &amp; IF($C9&gt;0,"uint32", "PB_UPDATE_TEENSY_REG_BIT(dma_msg.") &amp; $B$2 &amp; ", DMA_CR, " &amp; $E9 &amp; ", " &amp; $B$2&amp;") // " &amp; $G9</f>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1" sId="6">
    <nc r="A4" t="inlineStr">
      <is>
        <t>37.3.2/904</t>
      </is>
    </nc>
  </rcc>
  <rcc rId="1132" sId="6">
    <nc r="A5" t="inlineStr">
      <is>
        <t>37.3.3/905</t>
      </is>
    </nc>
  </rcc>
  <rcc rId="1133" sId="6">
    <nc r="A6" t="inlineStr">
      <is>
        <t>37.3.4/905</t>
      </is>
    </nc>
  </rcc>
  <rcc rId="1134" sId="6">
    <nc r="A7" t="inlineStr">
      <is>
        <t>37.3.4/905</t>
      </is>
    </nc>
  </rcc>
  <rcc rId="1135" sId="6">
    <nc r="A8" t="inlineStr">
      <is>
        <t>37.3.4/905</t>
      </is>
    </nc>
  </rcc>
  <rcc rId="1136" sId="6">
    <nc r="A9" t="inlineStr">
      <is>
        <t>37.3.5/906</t>
      </is>
    </nc>
  </rcc>
  <rcc rId="1137" sId="6" odxf="1" dxf="1">
    <nc r="B4" t="inlineStr">
      <is>
        <t>LDVAL</t>
      </is>
    </nc>
    <odxf>
      <font>
        <b/>
      </font>
    </odxf>
    <ndxf>
      <font>
        <b val="0"/>
        <sz val="11"/>
        <color theme="1"/>
        <name val="Calibri"/>
        <scheme val="minor"/>
      </font>
    </ndxf>
  </rcc>
  <rcc rId="1138" sId="6" odxf="1" dxf="1">
    <nc r="B5" t="inlineStr">
      <is>
        <t>CVAL</t>
      </is>
    </nc>
    <odxf>
      <font>
        <b/>
      </font>
    </odxf>
    <ndxf>
      <font>
        <b val="0"/>
        <sz val="11"/>
        <color theme="1"/>
        <name val="Calibri"/>
        <scheme val="minor"/>
      </font>
    </ndxf>
  </rcc>
  <rcc rId="1139" sId="6" odxf="1" dxf="1">
    <nc r="B6" t="inlineStr">
      <is>
        <t>TCTRL.CHN</t>
      </is>
    </nc>
    <odxf>
      <font>
        <b/>
      </font>
    </odxf>
    <ndxf>
      <font>
        <b val="0"/>
        <sz val="11"/>
        <color theme="1"/>
        <name val="Calibri"/>
        <scheme val="minor"/>
      </font>
    </ndxf>
  </rcc>
  <rcc rId="1140" sId="6" odxf="1" dxf="1">
    <nc r="B7" t="inlineStr">
      <is>
        <t>TCTRL.TIE</t>
      </is>
    </nc>
    <odxf>
      <font>
        <b/>
      </font>
    </odxf>
    <ndxf>
      <font>
        <b val="0"/>
        <sz val="11"/>
        <color theme="1"/>
        <name val="Calibri"/>
        <scheme val="minor"/>
      </font>
    </ndxf>
  </rcc>
  <rcc rId="1141" sId="6" odxf="1" dxf="1">
    <nc r="B8" t="inlineStr">
      <is>
        <t>TCTRL.TEN</t>
      </is>
    </nc>
    <odxf>
      <font>
        <b/>
      </font>
    </odxf>
    <ndxf>
      <font>
        <b val="0"/>
        <sz val="11"/>
        <color theme="1"/>
        <name val="Calibri"/>
        <scheme val="minor"/>
      </font>
    </ndxf>
  </rcc>
  <rcc rId="1142" sId="6" odxf="1" dxf="1">
    <nc r="B9" t="inlineStr">
      <is>
        <t>TFLG.TIF</t>
      </is>
    </nc>
    <odxf>
      <font>
        <b/>
      </font>
    </odxf>
    <ndxf>
      <font>
        <b val="0"/>
        <sz val="11"/>
        <color theme="1"/>
        <name val="Calibri"/>
        <scheme val="minor"/>
      </font>
    </ndxf>
  </rcc>
  <rcc rId="1143" sId="6" odxf="1" dxf="1">
    <nc r="C4" t="inlineStr">
      <is>
        <t>Timer Start Value</t>
      </is>
    </nc>
    <odxf>
      <font>
        <b/>
      </font>
    </odxf>
    <ndxf>
      <font>
        <b val="0"/>
        <sz val="11"/>
        <color theme="1"/>
        <name val="Calibri"/>
        <scheme val="minor"/>
      </font>
    </ndxf>
  </rcc>
  <rcc rId="1144" sId="6" odxf="1" dxf="1">
    <nc r="C5" t="inlineStr">
      <is>
        <t>Current Timer Value</t>
      </is>
    </nc>
    <odxf>
      <font>
        <b/>
      </font>
    </odxf>
    <ndxf>
      <font>
        <b val="0"/>
        <sz val="11"/>
        <color theme="1"/>
        <name val="Calibri"/>
        <scheme val="minor"/>
      </font>
    </ndxf>
  </rcc>
  <rcc rId="1145" sId="6" odxf="1" dxf="1">
    <nc r="C6" t="inlineStr">
      <is>
        <t>Chain Mode</t>
      </is>
    </nc>
    <odxf>
      <font>
        <b/>
      </font>
    </odxf>
    <ndxf>
      <font>
        <b val="0"/>
        <sz val="11"/>
        <color theme="1"/>
        <name val="Calibri"/>
        <scheme val="minor"/>
      </font>
    </ndxf>
  </rcc>
  <rcc rId="1146" sId="6" odxf="1" dxf="1">
    <nc r="C7" t="inlineStr">
      <is>
        <t>Timer Interrupt Enable</t>
      </is>
    </nc>
    <odxf>
      <font>
        <b/>
      </font>
    </odxf>
    <ndxf>
      <font>
        <b val="0"/>
        <sz val="11"/>
        <color theme="1"/>
        <name val="Calibri"/>
        <scheme val="minor"/>
      </font>
    </ndxf>
  </rcc>
  <rcc rId="1147" sId="6" odxf="1" dxf="1">
    <nc r="C8" t="inlineStr">
      <is>
        <t>Timer Enable</t>
      </is>
    </nc>
    <odxf>
      <font>
        <b/>
      </font>
    </odxf>
    <ndxf>
      <font>
        <b val="0"/>
        <sz val="11"/>
        <color theme="1"/>
        <name val="Calibri"/>
        <scheme val="minor"/>
      </font>
    </ndxf>
  </rcc>
  <rcc rId="1148" sId="6" odxf="1" dxf="1">
    <nc r="C9" t="inlineStr">
      <is>
        <t>Timer Interrupt Flag</t>
      </is>
    </nc>
    <odxf>
      <font>
        <b/>
      </font>
    </odxf>
    <ndxf>
      <font>
        <b val="0"/>
        <sz val="11"/>
        <color theme="1"/>
        <name val="Calibri"/>
        <scheme val="minor"/>
      </font>
    </ndxf>
  </rcc>
  <rrc rId="1149" sId="6" ref="A1:XFD1" action="deleteRow">
    <rfmt sheetId="6" xfDxf="1" sqref="A1:XFD1" start="0" length="0"/>
    <rcc rId="0" sId="6">
      <nc r="A1" t="inlineStr">
        <is>
          <t>ENBL</t>
        </is>
      </nc>
    </rcc>
    <rcc rId="0" sId="6">
      <nc r="B1" t="inlineStr">
        <is>
          <t>DMA Channel Enable</t>
        </is>
      </nc>
    </rcc>
    <rcc rId="0" sId="6">
      <nc r="C1" t="inlineStr">
        <is>
          <t>Enables the DMA channel. 0: DMA channel is disabled. This mode is primarily used during configuration of the DMA Mux. The DMA has separate channel enables/disables, which should be used to disable or re-configure a DMA channel. 1: DMA channel is enabled</t>
        </is>
      </nc>
    </rcc>
    <rcc rId="0" sId="6">
      <nc r="D1" t="inlineStr">
        <is>
          <t>20.3.1/366</t>
        </is>
      </nc>
    </rcc>
  </rrc>
  <rrc rId="1150" sId="6" ref="A1:XFD1" action="deleteRow">
    <rfmt sheetId="6" xfDxf="1" sqref="A1:XFD1" start="0" length="0"/>
    <rcc rId="0" sId="6">
      <nc r="A1" t="inlineStr">
        <is>
          <t>TRIG</t>
        </is>
      </nc>
    </rcc>
    <rcc rId="0" sId="6">
      <nc r="B1" t="inlineStr">
        <is>
          <t>DMA Channel Trigger Enable</t>
        </is>
      </nc>
    </rcc>
    <rcc rId="0" sId="6">
      <nc r="C1" t="inlineStr">
        <is>
          <t>Enables the periodic trigger capability for the triggered DMA channel. 0: Triggering is disabled. If triggering is disabled, and the ENBL bit is set, the DMA Channel will simply route the specified source to the DMA channel. (Normal mode) 1: Triggering is enabled. If triggering is enabled, and the ENBL bit is set, the DMAMUX is in Periodic Trigger mode.</t>
        </is>
      </nc>
    </rcc>
    <rcc rId="0" sId="6">
      <nc r="D1" t="inlineStr">
        <is>
          <t>20.3.1/366</t>
        </is>
      </nc>
    </rcc>
  </rrc>
  <rrc rId="1151" sId="6" ref="A1:XFD1" action="deleteRow">
    <rfmt sheetId="6" xfDxf="1" sqref="A1:XFD1" start="0" length="0"/>
    <rcc rId="0" sId="6">
      <nc r="A1" t="inlineStr">
        <is>
          <t>SOURCE</t>
        </is>
      </nc>
    </rcc>
    <rcc rId="0" sId="6">
      <nc r="B1" t="inlineStr">
        <is>
          <t>DMA Channel Source (Slot)</t>
        </is>
      </nc>
    </rcc>
    <rcc rId="0" sId="6">
      <nc r="C1" t="inlineStr">
        <is>
          <t>Specifies which DMA source, if any, is routed to a particular DMA channel. See your device's chip configuration details for further details about the peripherals and their slot numbers.</t>
        </is>
      </nc>
    </rcc>
    <rcc rId="0" sId="6">
      <nc r="D1" t="inlineStr">
        <is>
          <t>20.3.1/366</t>
        </is>
      </nc>
    </rcc>
  </rrc>
  <rm rId="1152" sheetId="6" source="A1:A1048576" destination="E1:E1048576" sourceSheetId="6">
    <rfmt sheetId="6" xfDxf="1" sqref="E1:E1048576" start="0" length="0"/>
  </rm>
  <rcc rId="1153" sId="8" xfDxf="1" dxf="1">
    <nc r="N2" t="inlineStr">
      <is>
        <t>Disables the module clock. This field must be enabled before any other setup is done. 0: Clock for PIT timers is enabled. 1: Clock for PIT timers is disabled.</t>
      </is>
    </nc>
  </rcc>
  <rcc rId="1154" sId="8" xfDxf="1" dxf="1">
    <nc r="N3" t="inlineStr">
      <is>
        <t>Allows the timers to be stopped when the device enters the Debug mode. 0: Timers continue to run in Debug mode. 1: Timers are stopped in Debug mode.</t>
      </is>
    </nc>
  </rcc>
  <rcc rId="1155" sId="8" xfDxf="1" dxf="1">
    <nc r="N6" t="inlineStr">
      <is>
        <t>Sets the timer start value. The timer will count down until it reaches 0, then it will generate an interrupt and load this register value again. Writing a new value to this register will not restart the timer; instead the value will be loaded after the timer expires. To abort the current cycle and start a timer period with the new value, the timer must be disabled and enabled again.</t>
      </is>
    </nc>
  </rcc>
  <rcc rId="1156" sId="8" xfDxf="1" dxf="1">
    <nc r="N7" t="inlineStr">
      <is>
        <t>Represents the current timer value, if the timer is enabled. NOTE: 1) If the timer is disabled, do not use this field as its value is unreliable. 2) The timer uses a downcounter. The timer values are frozen in Debug mode if MCR[FRZ] is set.</t>
      </is>
    </nc>
  </rcc>
  <rcc rId="1157" sId="8" xfDxf="1" dxf="1">
    <nc r="N8" t="inlineStr">
      <is>
        <t>When activated, Timer n-1 needs to expire before timer n can decrement by 1. Timer 0 can not be chained. 0: Timer is not chained. 1: Timer is chained to previous timer. For example, for Channel 2, if this field is set, Timer 2 is chained to Timer 1.</t>
      </is>
    </nc>
  </rcc>
  <rcc rId="1158" sId="8" xfDxf="1" dxf="1">
    <nc r="N9" t="inlineStr">
      <is>
        <t>When an interrupt is pending, or, TFLGn[TIF] is set, enabling the interrupt will immediately cause an interrupt event. To avoid this, the associated TFLGn[TIF] must be cleared first. 0: Interrupt requests from Timer n are disabled. 1: Interrupt will be requested whenever TIF is set.</t>
      </is>
    </nc>
  </rcc>
  <rcc rId="1159" sId="8" xfDxf="1" dxf="1">
    <nc r="N10" t="inlineStr">
      <is>
        <t>Enables or disables the timer. 0: Timer n is disabled. 1: Timer n is enabled.</t>
      </is>
    </nc>
  </rcc>
  <rcc rId="1160" sId="8" xfDxf="1" dxf="1">
    <nc r="N11" t="inlineStr">
      <is>
        <t>Sets to 1 at the end of the timer period. Writing 1 to this flag clears it. Writing 0 has no effect. If enabled, or when TCTRLn[TIE] = 1, TIF causes an interrupt request. 0: Timeout has not yet occurred. 1: Timeout has occurred.</t>
      </is>
    </nc>
  </rcc>
  <rcc rId="1161" sId="8">
    <nc r="N1" t="inlineStr">
      <is>
        <t>Description</t>
      </is>
    </nc>
  </rcc>
  <rcc rId="1162" sId="8">
    <nc r="J1" t="inlineStr">
      <is>
        <t>Short description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3" sId="6">
    <nc r="A8" t="inlineStr">
      <is>
        <t>Section/page</t>
      </is>
    </nc>
  </rcc>
  <rcc rId="1164" sId="6">
    <nc r="A9" t="inlineStr">
      <is>
        <t>37.3.1/903</t>
      </is>
    </nc>
  </rcc>
  <rcc rId="1165" sId="6">
    <nc r="A10" t="inlineStr">
      <is>
        <t>37.3.1/903</t>
      </is>
    </nc>
  </rcc>
  <rcc rId="1166" sId="6">
    <nc r="A13" t="inlineStr">
      <is>
        <t>37.3.2/904</t>
      </is>
    </nc>
  </rcc>
  <rcc rId="1167" sId="6">
    <nc r="A14" t="inlineStr">
      <is>
        <t>37.3.3/905</t>
      </is>
    </nc>
  </rcc>
  <rcc rId="1168" sId="6">
    <nc r="A15" t="inlineStr">
      <is>
        <t>37.3.4/905</t>
      </is>
    </nc>
  </rcc>
  <rcc rId="1169" sId="6">
    <nc r="A16" t="inlineStr">
      <is>
        <t>37.3.4/905</t>
      </is>
    </nc>
  </rcc>
  <rcc rId="1170" sId="6">
    <nc r="A17" t="inlineStr">
      <is>
        <t>37.3.4/905</t>
      </is>
    </nc>
  </rcc>
  <rcc rId="1171" sId="6">
    <nc r="A18" t="inlineStr">
      <is>
        <t>37.3.5/906</t>
      </is>
    </nc>
  </rcc>
  <rcc rId="1172" sId="6" odxf="1" dxf="1">
    <nc r="B8" t="inlineStr">
      <is>
        <t>Full name</t>
      </is>
    </nc>
    <odxf>
      <font>
        <b/>
      </font>
    </odxf>
    <ndxf>
      <font>
        <b val="0"/>
        <sz val="11"/>
        <color theme="1"/>
        <name val="Calibri"/>
        <scheme val="minor"/>
      </font>
    </ndxf>
  </rcc>
  <rcc rId="1173" sId="6" odxf="1" dxf="1">
    <nc r="B9" t="inlineStr">
      <is>
        <t>MCR.MDIS</t>
      </is>
    </nc>
    <odxf>
      <font>
        <b/>
      </font>
    </odxf>
    <ndxf>
      <font>
        <b val="0"/>
        <sz val="11"/>
        <color theme="1"/>
        <name val="Calibri"/>
        <scheme val="minor"/>
      </font>
    </ndxf>
  </rcc>
  <rcc rId="1174" sId="6" odxf="1" dxf="1">
    <nc r="B10" t="inlineStr">
      <is>
        <t>MCR.FRZ</t>
      </is>
    </nc>
    <odxf>
      <font>
        <b/>
      </font>
    </odxf>
    <ndxf>
      <font>
        <b val="0"/>
        <sz val="11"/>
        <color theme="1"/>
        <name val="Calibri"/>
        <scheme val="minor"/>
      </font>
    </ndxf>
  </rcc>
  <rfmt sheetId="6" sqref="B11" start="0" length="0">
    <dxf>
      <font>
        <b val="0"/>
        <sz val="11"/>
        <color theme="1"/>
        <name val="Calibri"/>
        <scheme val="minor"/>
      </font>
    </dxf>
  </rfmt>
  <rfmt sheetId="6" sqref="B12" start="0" length="0">
    <dxf>
      <font>
        <b val="0"/>
        <sz val="11"/>
        <color theme="1"/>
        <name val="Calibri"/>
        <scheme val="minor"/>
      </font>
    </dxf>
  </rfmt>
  <rcc rId="1175" sId="6" odxf="1" dxf="1">
    <nc r="B13" t="inlineStr">
      <is>
        <t>LDVAL</t>
      </is>
    </nc>
    <odxf>
      <font>
        <b/>
      </font>
    </odxf>
    <ndxf>
      <font>
        <b val="0"/>
        <sz val="11"/>
        <color theme="1"/>
        <name val="Calibri"/>
        <scheme val="minor"/>
      </font>
    </ndxf>
  </rcc>
  <rcc rId="1176" sId="6" odxf="1" dxf="1">
    <nc r="B14" t="inlineStr">
      <is>
        <t>CVAL</t>
      </is>
    </nc>
    <odxf>
      <font>
        <b/>
      </font>
    </odxf>
    <ndxf>
      <font>
        <b val="0"/>
        <sz val="11"/>
        <color theme="1"/>
        <name val="Calibri"/>
        <scheme val="minor"/>
      </font>
    </ndxf>
  </rcc>
  <rcc rId="1177" sId="6" odxf="1" dxf="1">
    <nc r="B15" t="inlineStr">
      <is>
        <t>TCTRL.CHN</t>
      </is>
    </nc>
    <odxf>
      <font>
        <b/>
      </font>
    </odxf>
    <ndxf>
      <font>
        <b val="0"/>
        <sz val="11"/>
        <color theme="1"/>
        <name val="Calibri"/>
        <scheme val="minor"/>
      </font>
    </ndxf>
  </rcc>
  <rcc rId="1178" sId="6" odxf="1" dxf="1">
    <nc r="B16" t="inlineStr">
      <is>
        <t>TCTRL.TIE</t>
      </is>
    </nc>
    <odxf>
      <font>
        <b/>
      </font>
    </odxf>
    <ndxf>
      <font>
        <b val="0"/>
        <sz val="11"/>
        <color theme="1"/>
        <name val="Calibri"/>
        <scheme val="minor"/>
      </font>
    </ndxf>
  </rcc>
  <rcc rId="1179" sId="6" odxf="1" dxf="1">
    <nc r="B17" t="inlineStr">
      <is>
        <t>TCTRL.TEN</t>
      </is>
    </nc>
    <odxf>
      <font>
        <b/>
      </font>
    </odxf>
    <ndxf>
      <font>
        <b val="0"/>
        <sz val="11"/>
        <color theme="1"/>
        <name val="Calibri"/>
        <scheme val="minor"/>
      </font>
    </ndxf>
  </rcc>
  <rcc rId="1180" sId="6" odxf="1" dxf="1">
    <nc r="B18" t="inlineStr">
      <is>
        <t>TFLG.TIF</t>
      </is>
    </nc>
    <odxf>
      <font>
        <b/>
      </font>
    </odxf>
    <ndxf>
      <font>
        <b val="0"/>
        <sz val="11"/>
        <color theme="1"/>
        <name val="Calibri"/>
        <scheme val="minor"/>
      </font>
    </ndxf>
  </rcc>
  <rcc rId="1181" sId="6" odxf="1" dxf="1">
    <nc r="C8" t="inlineStr">
      <is>
        <t>Short description</t>
      </is>
    </nc>
    <odxf>
      <font>
        <b/>
      </font>
    </odxf>
    <ndxf>
      <font>
        <b val="0"/>
        <sz val="11"/>
        <color theme="1"/>
        <name val="Calibri"/>
        <scheme val="minor"/>
      </font>
    </ndxf>
  </rcc>
  <rcc rId="1182" sId="6" odxf="1" dxf="1">
    <nc r="C9" t="inlineStr">
      <is>
        <t>Module Disable</t>
      </is>
    </nc>
    <odxf>
      <font>
        <b/>
      </font>
    </odxf>
    <ndxf>
      <font>
        <b val="0"/>
        <sz val="11"/>
        <color theme="1"/>
        <name val="Calibri"/>
        <scheme val="minor"/>
      </font>
    </ndxf>
  </rcc>
  <rcc rId="1183" sId="6" odxf="1" dxf="1">
    <nc r="C10" t="inlineStr">
      <is>
        <t>Freeze</t>
      </is>
    </nc>
    <odxf>
      <font>
        <b/>
      </font>
    </odxf>
    <ndxf>
      <font>
        <b val="0"/>
        <sz val="11"/>
        <color theme="1"/>
        <name val="Calibri"/>
        <scheme val="minor"/>
      </font>
    </ndxf>
  </rcc>
  <rfmt sheetId="6" sqref="C11" start="0" length="0">
    <dxf>
      <font>
        <b val="0"/>
        <sz val="11"/>
        <color theme="1"/>
        <name val="Calibri"/>
        <scheme val="minor"/>
      </font>
    </dxf>
  </rfmt>
  <rfmt sheetId="6" sqref="C12" start="0" length="0">
    <dxf>
      <font>
        <b val="0"/>
        <sz val="11"/>
        <color theme="1"/>
        <name val="Calibri"/>
        <scheme val="minor"/>
      </font>
    </dxf>
  </rfmt>
  <rcc rId="1184" sId="6" odxf="1" dxf="1">
    <nc r="C13" t="inlineStr">
      <is>
        <t>Timer Start Value</t>
      </is>
    </nc>
    <odxf>
      <font>
        <b/>
      </font>
    </odxf>
    <ndxf>
      <font>
        <b val="0"/>
        <sz val="11"/>
        <color theme="1"/>
        <name val="Calibri"/>
        <scheme val="minor"/>
      </font>
    </ndxf>
  </rcc>
  <rcc rId="1185" sId="6" odxf="1" dxf="1">
    <nc r="C14" t="inlineStr">
      <is>
        <t>Current Timer Value</t>
      </is>
    </nc>
    <odxf>
      <font>
        <b/>
      </font>
    </odxf>
    <ndxf>
      <font>
        <b val="0"/>
        <sz val="11"/>
        <color theme="1"/>
        <name val="Calibri"/>
        <scheme val="minor"/>
      </font>
    </ndxf>
  </rcc>
  <rcc rId="1186" sId="6" odxf="1" dxf="1">
    <nc r="C15" t="inlineStr">
      <is>
        <t>Chain Mode</t>
      </is>
    </nc>
    <odxf>
      <font>
        <b/>
      </font>
    </odxf>
    <ndxf>
      <font>
        <b val="0"/>
        <sz val="11"/>
        <color theme="1"/>
        <name val="Calibri"/>
        <scheme val="minor"/>
      </font>
    </ndxf>
  </rcc>
  <rcc rId="1187" sId="6" odxf="1" dxf="1">
    <nc r="C16" t="inlineStr">
      <is>
        <t>Timer Interrupt Enable</t>
      </is>
    </nc>
    <odxf>
      <font>
        <b/>
      </font>
    </odxf>
    <ndxf>
      <font>
        <b val="0"/>
        <sz val="11"/>
        <color theme="1"/>
        <name val="Calibri"/>
        <scheme val="minor"/>
      </font>
    </ndxf>
  </rcc>
  <rcc rId="1188" sId="6" odxf="1" dxf="1">
    <nc r="C17" t="inlineStr">
      <is>
        <t>Timer Enable</t>
      </is>
    </nc>
    <odxf>
      <font>
        <b/>
      </font>
    </odxf>
    <ndxf>
      <font>
        <b val="0"/>
        <sz val="11"/>
        <color theme="1"/>
        <name val="Calibri"/>
        <scheme val="minor"/>
      </font>
    </ndxf>
  </rcc>
  <rcc rId="1189" sId="6" odxf="1" dxf="1">
    <nc r="C18" t="inlineStr">
      <is>
        <t>Timer Interrupt Flag</t>
      </is>
    </nc>
    <odxf>
      <font>
        <b/>
      </font>
    </odxf>
    <ndxf>
      <font>
        <b val="0"/>
        <sz val="11"/>
        <color theme="1"/>
        <name val="Calibri"/>
        <scheme val="minor"/>
      </font>
    </ndxf>
  </rcc>
  <rcc rId="1190" sId="6" odxf="1" dxf="1">
    <nc r="D8" t="inlineStr">
      <is>
        <t>Description</t>
      </is>
    </nc>
    <odxf>
      <font>
        <b/>
      </font>
    </odxf>
    <ndxf>
      <font>
        <b val="0"/>
        <sz val="11"/>
        <color theme="1"/>
        <name val="Calibri"/>
        <scheme val="minor"/>
      </font>
    </ndxf>
  </rcc>
  <rcc rId="1191" sId="6" odxf="1" dxf="1">
    <nc r="D9" t="inlineStr">
      <is>
        <t>Disables the module clock. This field must be enabled before any other setup is done. 0: Clock for PIT timers is enabled. 1: Clock for PIT timers is disabled.</t>
      </is>
    </nc>
    <odxf>
      <font>
        <b/>
      </font>
    </odxf>
    <ndxf>
      <font>
        <b val="0"/>
        <sz val="11"/>
        <color theme="1"/>
        <name val="Calibri"/>
        <scheme val="minor"/>
      </font>
    </ndxf>
  </rcc>
  <rcc rId="1192" sId="6" odxf="1" dxf="1">
    <nc r="D10" t="inlineStr">
      <is>
        <t>Allows the timers to be stopped when the device enters the Debug mode. 0: Timers continue to run in Debug mode. 1: Timers are stopped in Debug mode.</t>
      </is>
    </nc>
    <odxf>
      <font>
        <b/>
      </font>
    </odxf>
    <ndxf>
      <font>
        <b val="0"/>
        <sz val="11"/>
        <color theme="1"/>
        <name val="Calibri"/>
        <scheme val="minor"/>
      </font>
    </ndxf>
  </rcc>
  <rfmt sheetId="6" sqref="D11" start="0" length="0">
    <dxf>
      <font>
        <b val="0"/>
        <sz val="11"/>
        <color theme="1"/>
        <name val="Calibri"/>
        <scheme val="minor"/>
      </font>
    </dxf>
  </rfmt>
  <rfmt sheetId="6" sqref="D12" start="0" length="0">
    <dxf>
      <font>
        <b val="0"/>
        <sz val="11"/>
        <color theme="1"/>
        <name val="Calibri"/>
        <scheme val="minor"/>
      </font>
    </dxf>
  </rfmt>
  <rcc rId="1193" sId="6" odxf="1" dxf="1">
    <nc r="D13" t="inlineStr">
      <is>
        <t>Sets the timer start value. The timer will count down until it reaches 0, then it will generate an interrupt and load this register value again. Writing a new value to this register will not restart the timer; instead the value will be loaded after the timer expires. To abort the current cycle and start a timer period with the new value, the timer must be disabled and enabled again.</t>
      </is>
    </nc>
    <odxf>
      <font>
        <b/>
      </font>
    </odxf>
    <ndxf>
      <font>
        <b val="0"/>
        <sz val="11"/>
        <color theme="1"/>
        <name val="Calibri"/>
        <scheme val="minor"/>
      </font>
    </ndxf>
  </rcc>
  <rcc rId="1194" sId="6" odxf="1" dxf="1">
    <nc r="D14" t="inlineStr">
      <is>
        <t>Represents the current timer value, if the timer is enabled. NOTE: 1) If the timer is disabled, do not use this field as its value is unreliable. 2) The timer uses a downcounter. The timer values are frozen in Debug mode if MCR[FRZ] is set.</t>
      </is>
    </nc>
    <odxf>
      <font>
        <b/>
      </font>
    </odxf>
    <ndxf>
      <font>
        <b val="0"/>
        <sz val="11"/>
        <color theme="1"/>
        <name val="Calibri"/>
        <scheme val="minor"/>
      </font>
    </ndxf>
  </rcc>
  <rcc rId="1195" sId="6" odxf="1" dxf="1">
    <nc r="D15" t="inlineStr">
      <is>
        <t>When activated, Timer n-1 needs to expire before timer n can decrement by 1. Timer 0 can not be chained. 0: Timer is not chained. 1: Timer is chained to previous timer. For example, for Channel 2, if this field is set, Timer 2 is chained to Timer 1.</t>
      </is>
    </nc>
    <odxf>
      <font>
        <b/>
      </font>
    </odxf>
    <ndxf>
      <font>
        <b val="0"/>
        <sz val="11"/>
        <color theme="1"/>
        <name val="Calibri"/>
        <scheme val="minor"/>
      </font>
    </ndxf>
  </rcc>
  <rcc rId="1196" sId="6" odxf="1" dxf="1">
    <nc r="D16" t="inlineStr">
      <is>
        <t>When an interrupt is pending, or, TFLGn[TIF] is set, enabling the interrupt will immediately cause an interrupt event. To avoid this, the associated TFLGn[TIF] must be cleared first. 0: Interrupt requests from Timer n are disabled. 1: Interrupt will be requested whenever TIF is set.</t>
      </is>
    </nc>
    <odxf>
      <font>
        <b/>
      </font>
    </odxf>
    <ndxf>
      <font>
        <b val="0"/>
        <sz val="11"/>
        <color theme="1"/>
        <name val="Calibri"/>
        <scheme val="minor"/>
      </font>
    </ndxf>
  </rcc>
  <rcc rId="1197" sId="6" odxf="1" dxf="1">
    <nc r="D17" t="inlineStr">
      <is>
        <t>Enables or disables the timer. 0: Timer n is disabled. 1: Timer n is enabled.</t>
      </is>
    </nc>
    <odxf>
      <font>
        <b/>
      </font>
    </odxf>
    <ndxf>
      <font>
        <b val="0"/>
        <sz val="11"/>
        <color theme="1"/>
        <name val="Calibri"/>
        <scheme val="minor"/>
      </font>
    </ndxf>
  </rcc>
  <rcc rId="1198" sId="6" odxf="1" dxf="1">
    <nc r="D18" t="inlineStr">
      <is>
        <t>Sets to 1 at the end of the timer period. Writing 1 to this flag clears it. Writing 0 has no effect. If enabled, or when TCTRLn[TIE] = 1, TIF causes an interrupt request. 0: Timeout has not yet occurred. 1: Timeout has occurred.</t>
      </is>
    </nc>
    <odxf>
      <font>
        <b/>
      </font>
    </odxf>
    <ndxf>
      <font>
        <b val="0"/>
        <sz val="11"/>
        <color theme="1"/>
        <name val="Calibri"/>
        <scheme val="minor"/>
      </font>
    </ndxf>
  </rcc>
  <rrc rId="1199" sId="6" ref="A1:XFD1" action="deleteRow">
    <undo index="0" exp="area" ref3D="1" dr="$E$1:$E$42" dn="_FilterDatabase" sId="6"/>
    <undo index="0" exp="area" ref3D="1" dr="$E$1:$E$42" dn="Z_FB44FD47_0B92_4391_9CB5_FFD8B50F36C3_.wvu.FilterData" sId="6"/>
    <rfmt sheetId="6" xfDxf="1" sqref="A1:XFD1" start="0" length="0"/>
    <rcc rId="0" sId="6">
      <nc r="B1" t="inlineStr">
        <is>
          <t>LDVAL</t>
        </is>
      </nc>
    </rcc>
    <rcc rId="0" sId="6">
      <nc r="C1" t="inlineStr">
        <is>
          <t>Timer Start Value</t>
        </is>
      </nc>
    </rcc>
    <rfmt sheetId="6" sqref="D1" start="0" length="0">
      <dxf>
        <font>
          <b/>
          <sz val="11"/>
          <color theme="1"/>
          <name val="Calibri"/>
          <scheme val="minor"/>
        </font>
      </dxf>
    </rfmt>
    <rcc rId="0" sId="6">
      <nc r="E1" t="inlineStr">
        <is>
          <t>37.3.2/904</t>
        </is>
      </nc>
    </rcc>
  </rrc>
  <rrc rId="1200" sId="6" ref="A1:XFD1" action="deleteRow">
    <undo index="0" exp="area" ref3D="1" dr="$E$1:$E$41" dn="_FilterDatabase" sId="6"/>
    <undo index="0" exp="area" ref3D="1" dr="$E$1:$E$41" dn="Z_FB44FD47_0B92_4391_9CB5_FFD8B50F36C3_.wvu.FilterData" sId="6"/>
    <rfmt sheetId="6" xfDxf="1" sqref="A1:XFD1" start="0" length="0"/>
    <rcc rId="0" sId="6">
      <nc r="B1" t="inlineStr">
        <is>
          <t>CVAL</t>
        </is>
      </nc>
    </rcc>
    <rcc rId="0" sId="6">
      <nc r="C1" t="inlineStr">
        <is>
          <t>Current Timer Value</t>
        </is>
      </nc>
    </rcc>
    <rfmt sheetId="6" sqref="D1" start="0" length="0">
      <dxf>
        <font>
          <b/>
          <sz val="11"/>
          <color theme="1"/>
          <name val="Calibri"/>
          <scheme val="minor"/>
        </font>
      </dxf>
    </rfmt>
    <rcc rId="0" sId="6">
      <nc r="E1" t="inlineStr">
        <is>
          <t>37.3.3/905</t>
        </is>
      </nc>
    </rcc>
  </rrc>
  <rrc rId="1201" sId="6" ref="A1:XFD1" action="deleteRow">
    <undo index="0" exp="area" ref3D="1" dr="$E$1:$E$40" dn="_FilterDatabase" sId="6"/>
    <undo index="0" exp="area" ref3D="1" dr="$E$1:$E$40" dn="Z_FB44FD47_0B92_4391_9CB5_FFD8B50F36C3_.wvu.FilterData" sId="6"/>
    <rfmt sheetId="6" xfDxf="1" sqref="A1:XFD1" start="0" length="0"/>
    <rcc rId="0" sId="6">
      <nc r="B1" t="inlineStr">
        <is>
          <t>TCTRL.CHN</t>
        </is>
      </nc>
    </rcc>
    <rcc rId="0" sId="6">
      <nc r="C1" t="inlineStr">
        <is>
          <t>Chain Mode</t>
        </is>
      </nc>
    </rcc>
    <rfmt sheetId="6" sqref="D1" start="0" length="0">
      <dxf>
        <font>
          <b/>
          <sz val="11"/>
          <color theme="1"/>
          <name val="Calibri"/>
          <scheme val="minor"/>
        </font>
      </dxf>
    </rfmt>
    <rcc rId="0" sId="6">
      <nc r="E1" t="inlineStr">
        <is>
          <t>37.3.4/905</t>
        </is>
      </nc>
    </rcc>
  </rrc>
  <rrc rId="1202" sId="6" ref="A1:XFD1" action="deleteRow">
    <undo index="0" exp="area" ref3D="1" dr="$E$1:$E$39" dn="_FilterDatabase" sId="6"/>
    <undo index="0" exp="area" ref3D="1" dr="$E$1:$E$39" dn="Z_FB44FD47_0B92_4391_9CB5_FFD8B50F36C3_.wvu.FilterData" sId="6"/>
    <rfmt sheetId="6" xfDxf="1" sqref="A1:XFD1" start="0" length="0"/>
    <rcc rId="0" sId="6">
      <nc r="B1" t="inlineStr">
        <is>
          <t>TCTRL.TIE</t>
        </is>
      </nc>
    </rcc>
    <rcc rId="0" sId="6">
      <nc r="C1" t="inlineStr">
        <is>
          <t>Timer Interrupt Enable</t>
        </is>
      </nc>
    </rcc>
    <rfmt sheetId="6" sqref="D1" start="0" length="0">
      <dxf>
        <font>
          <b/>
          <sz val="11"/>
          <color theme="1"/>
          <name val="Calibri"/>
          <scheme val="minor"/>
        </font>
      </dxf>
    </rfmt>
    <rcc rId="0" sId="6">
      <nc r="E1" t="inlineStr">
        <is>
          <t>37.3.4/905</t>
        </is>
      </nc>
    </rcc>
  </rrc>
  <rrc rId="1203" sId="6" ref="A1:XFD1" action="deleteRow">
    <undo index="0" exp="area" ref3D="1" dr="$E$1:$E$38" dn="_FilterDatabase" sId="6"/>
    <undo index="0" exp="area" ref3D="1" dr="$E$1:$E$38" dn="Z_FB44FD47_0B92_4391_9CB5_FFD8B50F36C3_.wvu.FilterData" sId="6"/>
    <rfmt sheetId="6" xfDxf="1" sqref="A1:XFD1" start="0" length="0"/>
    <rcc rId="0" sId="6">
      <nc r="B1" t="inlineStr">
        <is>
          <t>TCTRL.TEN</t>
        </is>
      </nc>
    </rcc>
    <rcc rId="0" sId="6">
      <nc r="C1" t="inlineStr">
        <is>
          <t>Timer Enable</t>
        </is>
      </nc>
    </rcc>
    <rfmt sheetId="6" sqref="D1" start="0" length="0">
      <dxf>
        <font>
          <b/>
          <sz val="11"/>
          <color theme="1"/>
          <name val="Calibri"/>
          <scheme val="minor"/>
        </font>
      </dxf>
    </rfmt>
    <rcc rId="0" sId="6">
      <nc r="E1" t="inlineStr">
        <is>
          <t>37.3.4/905</t>
        </is>
      </nc>
    </rcc>
  </rrc>
  <rrc rId="1204" sId="6" ref="A1:XFD1" action="deleteRow">
    <undo index="0" exp="area" ref3D="1" dr="$E$1:$E$37" dn="_FilterDatabase" sId="6"/>
    <undo index="0" exp="area" ref3D="1" dr="$E$1:$E$37" dn="Z_FB44FD47_0B92_4391_9CB5_FFD8B50F36C3_.wvu.FilterData" sId="6"/>
    <rfmt sheetId="6" xfDxf="1" sqref="A1:XFD1" start="0" length="0"/>
    <rcc rId="0" sId="6">
      <nc r="B1" t="inlineStr">
        <is>
          <t>TFLG.TIF</t>
        </is>
      </nc>
    </rcc>
    <rcc rId="0" sId="6">
      <nc r="C1" t="inlineStr">
        <is>
          <t>Timer Interrupt Flag</t>
        </is>
      </nc>
    </rcc>
    <rfmt sheetId="6" sqref="D1" start="0" length="0">
      <dxf>
        <font>
          <b/>
          <sz val="11"/>
          <color theme="1"/>
          <name val="Calibri"/>
          <scheme val="minor"/>
        </font>
      </dxf>
    </rfmt>
    <rcc rId="0" sId="6">
      <nc r="E1" t="inlineStr">
        <is>
          <t>37.3.5/906</t>
        </is>
      </nc>
    </rcc>
  </rrc>
  <rrc rId="1205" sId="6" ref="A1:XFD1" action="deleteRow">
    <undo index="0" exp="area" ref3D="1" dr="$E$1:$E$36" dn="_FilterDatabase" sId="6"/>
    <undo index="0" exp="area" ref3D="1" dr="$E$1:$E$36" dn="Z_FB44FD47_0B92_4391_9CB5_FFD8B50F36C3_.wvu.FilterData" sId="6"/>
    <rfmt sheetId="6" xfDxf="1" sqref="A1:XFD1" start="0" length="0"/>
    <rfmt sheetId="6" sqref="B1" start="0" length="0">
      <dxf>
        <font>
          <b/>
          <sz val="11"/>
          <color theme="1"/>
          <name val="Calibri"/>
          <scheme val="minor"/>
        </font>
      </dxf>
    </rfmt>
    <rfmt sheetId="6" sqref="C1" start="0" length="0">
      <dxf>
        <font>
          <b/>
          <sz val="11"/>
          <color theme="1"/>
          <name val="Calibri"/>
          <scheme val="minor"/>
        </font>
      </dxf>
    </rfmt>
    <rfmt sheetId="6" sqref="D1" start="0" length="0">
      <dxf>
        <font>
          <b/>
          <sz val="11"/>
          <color theme="1"/>
          <name val="Calibri"/>
          <scheme val="minor"/>
        </font>
      </dxf>
    </rfmt>
  </rrc>
  <rm rId="1206" sheetId="6" source="A1:A1048576" destination="E1:E1048576" sourceSheetId="6">
    <undo index="0" exp="area" ref3D="1" dr="$E$1:$E$35" dn="_FilterDatabase" sId="6"/>
    <undo index="0" exp="area" ref3D="1" dr="$E$1:$E$35" dn="Z_FB44FD47_0B92_4391_9CB5_FFD8B50F36C3_.wvu.FilterData" sId="6"/>
    <rfmt sheetId="6" xfDxf="1" sqref="E1:E1048576" start="0" length="0"/>
  </rm>
  <rm rId="1207" sheetId="6" source="B1:E11" destination="A1:D11" sourceSheetId="6"/>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A1" start="0" length="0"/>
  <rfmt sheetId="1" xfDxf="1" sqref="B1" start="0" length="0"/>
  <rfmt sheetId="1" xfDxf="1" sqref="C1" start="0" length="0"/>
  <rfmt sheetId="1" xfDxf="1" sqref="D1" start="0" length="0"/>
  <rfmt sheetId="1" xfDxf="1" sqref="E1" start="0" length="0"/>
  <rfmt sheetId="1" xfDxf="1" sqref="F1" start="0" length="0"/>
  <rfmt sheetId="1" xfDxf="1" sqref="G1" start="0" length="0"/>
  <rfmt sheetId="1" xfDxf="1" sqref="H1" start="0" length="0"/>
  <rfmt sheetId="1" xfDxf="1" sqref="A2" start="0" length="0"/>
  <rfmt sheetId="1" xfDxf="1" sqref="B2" start="0" length="0"/>
  <rfmt sheetId="1" xfDxf="1" sqref="C2" start="0" length="0"/>
  <rfmt sheetId="1" xfDxf="1" sqref="D2" start="0" length="0"/>
  <rfmt sheetId="1" xfDxf="1" sqref="E2" start="0" length="0"/>
  <rfmt sheetId="1" xfDxf="1" sqref="F2" start="0" length="0"/>
  <rfmt sheetId="1" xfDxf="1" sqref="G2" start="0" length="0"/>
  <rfmt sheetId="1" xfDxf="1" sqref="H2" start="0" length="0"/>
  <rfmt sheetId="1" xfDxf="1" sqref="A3" start="0" length="0"/>
  <rfmt sheetId="1" xfDxf="1" sqref="B3" start="0" length="0"/>
  <rfmt sheetId="1" xfDxf="1" sqref="C3" start="0" length="0"/>
  <rfmt sheetId="1" xfDxf="1" sqref="D3" start="0" length="0"/>
  <rfmt sheetId="1" xfDxf="1" sqref="E3" start="0" length="0"/>
  <rfmt sheetId="1" xfDxf="1" sqref="F3" start="0" length="0"/>
  <rfmt sheetId="1" xfDxf="1" sqref="G3" start="0" length="0"/>
  <rfmt sheetId="1" xfDxf="1" sqref="H3" start="0" length="0"/>
  <rfmt sheetId="1" xfDxf="1" sqref="A4" start="0" length="0"/>
  <rfmt sheetId="1" xfDxf="1" sqref="B4" start="0" length="0"/>
  <rfmt sheetId="1" xfDxf="1" sqref="C4" start="0" length="0"/>
  <rfmt sheetId="1" xfDxf="1" sqref="D4" start="0" length="0"/>
  <rfmt sheetId="1" xfDxf="1" sqref="E4" start="0" length="0"/>
  <rfmt sheetId="1" xfDxf="1" sqref="F4" start="0" length="0"/>
  <rfmt sheetId="1" xfDxf="1" sqref="G4" start="0" length="0"/>
  <rfmt sheetId="1" xfDxf="1" sqref="H4" start="0" length="0"/>
  <rfmt sheetId="1" xfDxf="1" sqref="A5" start="0" length="0"/>
  <rfmt sheetId="1" xfDxf="1" sqref="B5" start="0" length="0"/>
  <rfmt sheetId="1" xfDxf="1" sqref="C5" start="0" length="0"/>
  <rfmt sheetId="1" xfDxf="1" sqref="D5" start="0" length="0"/>
  <rfmt sheetId="1" xfDxf="1" sqref="E5" start="0" length="0"/>
  <rfmt sheetId="1" xfDxf="1" sqref="F5" start="0" length="0"/>
  <rfmt sheetId="1" xfDxf="1" sqref="G5" start="0" length="0"/>
  <rfmt sheetId="1" xfDxf="1" sqref="H5" start="0" length="0"/>
  <rfmt sheetId="1" xfDxf="1" sqref="A6" start="0" length="0"/>
  <rfmt sheetId="1" xfDxf="1" sqref="B6" start="0" length="0"/>
  <rfmt sheetId="1" xfDxf="1" sqref="C6" start="0" length="0"/>
  <rfmt sheetId="1" xfDxf="1" sqref="D6" start="0" length="0"/>
  <rfmt sheetId="1" xfDxf="1" sqref="E6" start="0" length="0"/>
  <rfmt sheetId="1" xfDxf="1" sqref="F6" start="0" length="0"/>
  <rfmt sheetId="1" xfDxf="1" sqref="G6" start="0" length="0"/>
  <rfmt sheetId="1" xfDxf="1" sqref="H6" start="0" length="0"/>
  <rfmt sheetId="1" xfDxf="1" sqref="A7" start="0" length="0"/>
  <rfmt sheetId="1" xfDxf="1" sqref="B7" start="0" length="0"/>
  <rfmt sheetId="1" xfDxf="1" sqref="C7" start="0" length="0"/>
  <rfmt sheetId="1" xfDxf="1" sqref="D7" start="0" length="0"/>
  <rfmt sheetId="1" xfDxf="1" sqref="E7" start="0" length="0"/>
  <rfmt sheetId="1" xfDxf="1" sqref="F7" start="0" length="0"/>
  <rfmt sheetId="1" xfDxf="1" sqref="G7" start="0" length="0"/>
  <rfmt sheetId="1" xfDxf="1" sqref="H7" start="0" length="0"/>
  <rfmt sheetId="1" xfDxf="1" sqref="A8" start="0" length="0"/>
  <rfmt sheetId="1" xfDxf="1" sqref="B8" start="0" length="0"/>
  <rfmt sheetId="1" xfDxf="1" sqref="C8" start="0" length="0"/>
  <rfmt sheetId="1" xfDxf="1" sqref="D8" start="0" length="0"/>
  <rfmt sheetId="1" xfDxf="1" sqref="E8" start="0" length="0"/>
  <rfmt sheetId="1" xfDxf="1" sqref="F8" start="0" length="0"/>
  <rfmt sheetId="1" xfDxf="1" sqref="G8" start="0" length="0"/>
  <rfmt sheetId="1" xfDxf="1" sqref="H8" start="0" length="0"/>
  <rfmt sheetId="1" xfDxf="1" sqref="A9" start="0" length="0"/>
  <rfmt sheetId="1" xfDxf="1" sqref="B9" start="0" length="0"/>
  <rfmt sheetId="1" xfDxf="1" sqref="C9" start="0" length="0"/>
  <rfmt sheetId="1" xfDxf="1" sqref="D9" start="0" length="0"/>
  <rfmt sheetId="1" xfDxf="1" sqref="E9" start="0" length="0"/>
  <rfmt sheetId="1" xfDxf="1" sqref="F9" start="0" length="0"/>
  <rfmt sheetId="1" xfDxf="1" sqref="G9" start="0" length="0"/>
  <rfmt sheetId="1" xfDxf="1" sqref="H9" start="0" length="0"/>
  <rfmt sheetId="1" xfDxf="1" sqref="A10" start="0" length="0"/>
  <rfmt sheetId="1" xfDxf="1" sqref="B10" start="0" length="0"/>
  <rfmt sheetId="1" xfDxf="1" sqref="C10" start="0" length="0"/>
  <rfmt sheetId="1" xfDxf="1" sqref="D10" start="0" length="0"/>
  <rfmt sheetId="1" xfDxf="1" sqref="E10" start="0" length="0"/>
  <rfmt sheetId="1" xfDxf="1" sqref="F10" start="0" length="0"/>
  <rfmt sheetId="1" xfDxf="1" sqref="G10" start="0" length="0"/>
  <rfmt sheetId="1" xfDxf="1" sqref="H10" start="0" length="0"/>
  <rfmt sheetId="1" xfDxf="1" sqref="A11" start="0" length="0"/>
  <rfmt sheetId="1" xfDxf="1" sqref="B11" start="0" length="0"/>
  <rfmt sheetId="1" xfDxf="1" sqref="C11" start="0" length="0"/>
  <rfmt sheetId="1" xfDxf="1" sqref="D11" start="0" length="0"/>
  <rfmt sheetId="1" xfDxf="1" sqref="E11" start="0" length="0"/>
  <rfmt sheetId="1" xfDxf="1" sqref="F11" start="0" length="0"/>
  <rfmt sheetId="1" xfDxf="1" sqref="G11" start="0" length="0"/>
  <rfmt sheetId="1" xfDxf="1" sqref="H11" start="0" length="0"/>
  <rfmt sheetId="1" xfDxf="1" sqref="A12" start="0" length="0"/>
  <rfmt sheetId="1" xfDxf="1" sqref="B12" start="0" length="0"/>
  <rfmt sheetId="1" xfDxf="1" sqref="C12" start="0" length="0"/>
  <rfmt sheetId="1" xfDxf="1" sqref="D12" start="0" length="0"/>
  <rfmt sheetId="1" xfDxf="1" sqref="E12" start="0" length="0"/>
  <rfmt sheetId="1" xfDxf="1" sqref="F12" start="0" length="0"/>
  <rfmt sheetId="1" xfDxf="1" sqref="G12" start="0" length="0"/>
  <rfmt sheetId="1" xfDxf="1" sqref="H12" start="0" length="0"/>
  <rfmt sheetId="1" xfDxf="1" sqref="A13" start="0" length="0"/>
  <rfmt sheetId="1" xfDxf="1" sqref="B13" start="0" length="0"/>
  <rfmt sheetId="1" xfDxf="1" sqref="C13" start="0" length="0"/>
  <rfmt sheetId="1" xfDxf="1" sqref="D13" start="0" length="0"/>
  <rfmt sheetId="1" xfDxf="1" sqref="E13" start="0" length="0"/>
  <rfmt sheetId="1" xfDxf="1" sqref="F13" start="0" length="0"/>
  <rfmt sheetId="1" xfDxf="1" sqref="G13" start="0" length="0"/>
  <rfmt sheetId="1" xfDxf="1" sqref="H13" start="0" length="0"/>
  <rfmt sheetId="1" xfDxf="1" sqref="A14" start="0" length="0"/>
  <rfmt sheetId="1" xfDxf="1" sqref="B14" start="0" length="0"/>
  <rfmt sheetId="1" xfDxf="1" sqref="C14" start="0" length="0"/>
  <rfmt sheetId="1" xfDxf="1" sqref="D14" start="0" length="0"/>
  <rfmt sheetId="1" xfDxf="1" sqref="E14" start="0" length="0"/>
  <rfmt sheetId="1" xfDxf="1" sqref="F14" start="0" length="0"/>
  <rfmt sheetId="1" xfDxf="1" sqref="G14" start="0" length="0"/>
  <rfmt sheetId="1" xfDxf="1" sqref="H14" start="0" length="0"/>
  <rfmt sheetId="1" xfDxf="1" sqref="A15" start="0" length="0"/>
  <rfmt sheetId="1" xfDxf="1" sqref="B15" start="0" length="0"/>
  <rfmt sheetId="1" xfDxf="1" sqref="C15" start="0" length="0"/>
  <rfmt sheetId="1" xfDxf="1" sqref="D15" start="0" length="0"/>
  <rfmt sheetId="1" xfDxf="1" sqref="E15" start="0" length="0"/>
  <rfmt sheetId="1" xfDxf="1" sqref="F15" start="0" length="0"/>
  <rfmt sheetId="1" xfDxf="1" sqref="G15" start="0" length="0"/>
  <rfmt sheetId="1" xfDxf="1" sqref="H15" start="0" length="0"/>
  <rfmt sheetId="1" xfDxf="1" sqref="A16" start="0" length="0"/>
  <rfmt sheetId="1" xfDxf="1" sqref="B16" start="0" length="0"/>
  <rfmt sheetId="1" xfDxf="1" sqref="C16" start="0" length="0"/>
  <rfmt sheetId="1" xfDxf="1" sqref="D16" start="0" length="0"/>
  <rfmt sheetId="1" xfDxf="1" sqref="E16" start="0" length="0"/>
  <rfmt sheetId="1" xfDxf="1" sqref="F16" start="0" length="0"/>
  <rfmt sheetId="1" xfDxf="1" sqref="G16" start="0" length="0"/>
  <rfmt sheetId="1" xfDxf="1" sqref="H16" start="0" length="0"/>
  <rfmt sheetId="1" xfDxf="1" sqref="A17" start="0" length="0"/>
  <rfmt sheetId="1" xfDxf="1" sqref="B17" start="0" length="0"/>
  <rfmt sheetId="1" xfDxf="1" sqref="C17" start="0" length="0"/>
  <rfmt sheetId="1" xfDxf="1" sqref="D17" start="0" length="0"/>
  <rfmt sheetId="1" xfDxf="1" sqref="E17" start="0" length="0"/>
  <rfmt sheetId="1" xfDxf="1" sqref="F17" start="0" length="0"/>
  <rfmt sheetId="1" xfDxf="1" sqref="G17" start="0" length="0"/>
  <rfmt sheetId="1" xfDxf="1" sqref="H17" start="0" length="0"/>
  <rfmt sheetId="1" xfDxf="1" sqref="A18" start="0" length="0"/>
  <rfmt sheetId="1" xfDxf="1" sqref="B18" start="0" length="0"/>
  <rfmt sheetId="1" xfDxf="1" sqref="C18" start="0" length="0"/>
  <rfmt sheetId="1" xfDxf="1" sqref="D18" start="0" length="0"/>
  <rfmt sheetId="1" xfDxf="1" sqref="E18" start="0" length="0"/>
  <rfmt sheetId="1" xfDxf="1" sqref="F18" start="0" length="0"/>
  <rfmt sheetId="1" xfDxf="1" sqref="G18" start="0" length="0"/>
  <rfmt sheetId="1" xfDxf="1" sqref="H18" start="0" length="0"/>
  <rfmt sheetId="1" xfDxf="1" sqref="A19" start="0" length="0"/>
  <rfmt sheetId="1" xfDxf="1" sqref="B19" start="0" length="0"/>
  <rfmt sheetId="1" xfDxf="1" sqref="C19" start="0" length="0"/>
  <rfmt sheetId="1" xfDxf="1" sqref="D19" start="0" length="0"/>
  <rfmt sheetId="1" xfDxf="1" sqref="E19" start="0" length="0"/>
  <rfmt sheetId="1" xfDxf="1" sqref="F19" start="0" length="0"/>
  <rfmt sheetId="1" xfDxf="1" sqref="G19" start="0" length="0"/>
  <rfmt sheetId="1" xfDxf="1" sqref="H19" start="0" length="0"/>
  <rfmt sheetId="1" xfDxf="1" sqref="A20" start="0" length="0"/>
  <rfmt sheetId="1" xfDxf="1" sqref="B20" start="0" length="0"/>
  <rfmt sheetId="1" xfDxf="1" sqref="C20" start="0" length="0"/>
  <rfmt sheetId="1" xfDxf="1" sqref="D20" start="0" length="0"/>
  <rfmt sheetId="1" xfDxf="1" sqref="E20" start="0" length="0"/>
  <rfmt sheetId="1" xfDxf="1" sqref="F20" start="0" length="0"/>
  <rfmt sheetId="1" xfDxf="1" sqref="G20" start="0" length="0"/>
  <rfmt sheetId="1" xfDxf="1" sqref="H20" start="0" length="0"/>
  <rfmt sheetId="1" xfDxf="1" sqref="A21" start="0" length="0"/>
  <rfmt sheetId="1" xfDxf="1" sqref="B21" start="0" length="0"/>
  <rfmt sheetId="1" xfDxf="1" sqref="C21" start="0" length="0"/>
  <rfmt sheetId="1" xfDxf="1" sqref="D21" start="0" length="0"/>
  <rfmt sheetId="1" xfDxf="1" sqref="E21" start="0" length="0"/>
  <rfmt sheetId="1" xfDxf="1" sqref="F21" start="0" length="0"/>
  <rfmt sheetId="1" xfDxf="1" sqref="G21" start="0" length="0"/>
  <rfmt sheetId="1" xfDxf="1" sqref="H21" start="0" length="0"/>
  <rfmt sheetId="1" xfDxf="1" sqref="A22" start="0" length="0"/>
  <rfmt sheetId="1" xfDxf="1" sqref="B22" start="0" length="0"/>
  <rfmt sheetId="1" xfDxf="1" sqref="C22" start="0" length="0"/>
  <rfmt sheetId="1" xfDxf="1" sqref="D22" start="0" length="0"/>
  <rfmt sheetId="1" xfDxf="1" sqref="E22" start="0" length="0"/>
  <rfmt sheetId="1" xfDxf="1" sqref="F22" start="0" length="0"/>
  <rfmt sheetId="1" xfDxf="1" sqref="G22" start="0" length="0"/>
  <rfmt sheetId="1" xfDxf="1" sqref="H22" start="0" length="0"/>
  <rfmt sheetId="1" xfDxf="1" sqref="A23" start="0" length="0"/>
  <rfmt sheetId="1" xfDxf="1" sqref="B23" start="0" length="0"/>
  <rfmt sheetId="1" xfDxf="1" sqref="C23" start="0" length="0"/>
  <rfmt sheetId="1" xfDxf="1" sqref="D23" start="0" length="0"/>
  <rfmt sheetId="1" xfDxf="1" sqref="E23" start="0" length="0"/>
  <rfmt sheetId="1" xfDxf="1" sqref="F23" start="0" length="0"/>
  <rfmt sheetId="1" xfDxf="1" sqref="G23" start="0" length="0"/>
  <rfmt sheetId="1" xfDxf="1" sqref="H23" start="0" length="0"/>
  <rfmt sheetId="1" xfDxf="1" sqref="A24" start="0" length="0"/>
  <rfmt sheetId="1" xfDxf="1" sqref="B24" start="0" length="0"/>
  <rfmt sheetId="1" xfDxf="1" sqref="C24" start="0" length="0"/>
  <rfmt sheetId="1" xfDxf="1" sqref="D24" start="0" length="0"/>
  <rfmt sheetId="1" xfDxf="1" sqref="E24" start="0" length="0"/>
  <rfmt sheetId="1" xfDxf="1" sqref="F24" start="0" length="0"/>
  <rfmt sheetId="1" xfDxf="1" sqref="G24" start="0" length="0"/>
  <rfmt sheetId="1" xfDxf="1" sqref="H24" start="0" length="0"/>
  <rfmt sheetId="1" xfDxf="1" sqref="A25" start="0" length="0"/>
  <rfmt sheetId="1" xfDxf="1" sqref="B25" start="0" length="0"/>
  <rfmt sheetId="1" xfDxf="1" sqref="C25" start="0" length="0"/>
  <rfmt sheetId="1" xfDxf="1" sqref="D25" start="0" length="0"/>
  <rfmt sheetId="1" xfDxf="1" sqref="E25" start="0" length="0"/>
  <rfmt sheetId="1" xfDxf="1" sqref="F25" start="0" length="0"/>
  <rfmt sheetId="1" xfDxf="1" sqref="G25" start="0" length="0"/>
  <rfmt sheetId="1" xfDxf="1" sqref="H25" start="0" length="0"/>
  <rfmt sheetId="1" xfDxf="1" sqref="A26" start="0" length="0"/>
  <rfmt sheetId="1" xfDxf="1" sqref="B26" start="0" length="0"/>
  <rfmt sheetId="1" xfDxf="1" sqref="C26" start="0" length="0"/>
  <rfmt sheetId="1" xfDxf="1" sqref="D26" start="0" length="0"/>
  <rfmt sheetId="1" xfDxf="1" sqref="E26" start="0" length="0"/>
  <rfmt sheetId="1" xfDxf="1" sqref="F26" start="0" length="0"/>
  <rfmt sheetId="1" xfDxf="1" sqref="G26" start="0" length="0"/>
  <rfmt sheetId="1" xfDxf="1" sqref="H26" start="0" length="0"/>
  <rfmt sheetId="1" xfDxf="1" sqref="A27" start="0" length="0"/>
  <rfmt sheetId="1" xfDxf="1" sqref="B27" start="0" length="0"/>
  <rfmt sheetId="1" xfDxf="1" sqref="C27" start="0" length="0"/>
  <rfmt sheetId="1" xfDxf="1" sqref="D27" start="0" length="0"/>
  <rfmt sheetId="1" xfDxf="1" sqref="E27" start="0" length="0"/>
  <rfmt sheetId="1" xfDxf="1" sqref="F27" start="0" length="0"/>
  <rfmt sheetId="1" xfDxf="1" sqref="G27" start="0" length="0"/>
  <rfmt sheetId="1" xfDxf="1" sqref="H27" start="0" length="0"/>
  <rfmt sheetId="1" xfDxf="1" sqref="A28" start="0" length="0"/>
  <rfmt sheetId="1" xfDxf="1" sqref="B28" start="0" length="0"/>
  <rfmt sheetId="1" xfDxf="1" sqref="C28" start="0" length="0"/>
  <rfmt sheetId="1" xfDxf="1" sqref="D28" start="0" length="0"/>
  <rfmt sheetId="1" xfDxf="1" sqref="E28" start="0" length="0"/>
  <rfmt sheetId="1" xfDxf="1" sqref="F28" start="0" length="0"/>
  <rfmt sheetId="1" xfDxf="1" sqref="G28" start="0" length="0"/>
  <rfmt sheetId="1" xfDxf="1" sqref="H28" start="0" length="0"/>
  <rfmt sheetId="1" xfDxf="1" sqref="A29" start="0" length="0"/>
  <rfmt sheetId="1" xfDxf="1" sqref="B29" start="0" length="0"/>
  <rfmt sheetId="1" xfDxf="1" sqref="C29" start="0" length="0"/>
  <rfmt sheetId="1" xfDxf="1" sqref="D29" start="0" length="0"/>
  <rfmt sheetId="1" xfDxf="1" sqref="E29" start="0" length="0"/>
  <rfmt sheetId="1" xfDxf="1" sqref="F29" start="0" length="0"/>
  <rfmt sheetId="1" xfDxf="1" sqref="G29" start="0" length="0"/>
  <rfmt sheetId="1" xfDxf="1" sqref="H29" start="0" length="0"/>
  <rfmt sheetId="1" xfDxf="1" sqref="A30" start="0" length="0"/>
  <rfmt sheetId="1" xfDxf="1" sqref="B30" start="0" length="0"/>
  <rfmt sheetId="1" xfDxf="1" sqref="C30" start="0" length="0"/>
  <rfmt sheetId="1" xfDxf="1" sqref="D30" start="0" length="0"/>
  <rfmt sheetId="1" xfDxf="1" sqref="E30" start="0" length="0"/>
  <rfmt sheetId="1" xfDxf="1" sqref="F30" start="0" length="0"/>
  <rfmt sheetId="1" xfDxf="1" sqref="G30" start="0" length="0"/>
  <rfmt sheetId="1" xfDxf="1" sqref="H30" start="0" length="0"/>
  <rfmt sheetId="1" xfDxf="1" sqref="A31" start="0" length="0"/>
  <rfmt sheetId="1" xfDxf="1" sqref="B31" start="0" length="0"/>
  <rfmt sheetId="1" xfDxf="1" sqref="C31" start="0" length="0"/>
  <rfmt sheetId="1" xfDxf="1" sqref="D31" start="0" length="0"/>
  <rfmt sheetId="1" xfDxf="1" sqref="E31" start="0" length="0"/>
  <rfmt sheetId="1" xfDxf="1" sqref="F31" start="0" length="0"/>
  <rfmt sheetId="1" xfDxf="1" sqref="G31" start="0" length="0"/>
  <rfmt sheetId="1" xfDxf="1" sqref="H31" start="0" length="0"/>
  <rfmt sheetId="1" xfDxf="1" sqref="A32" start="0" length="0"/>
  <rfmt sheetId="1" xfDxf="1" sqref="B32" start="0" length="0"/>
  <rfmt sheetId="1" xfDxf="1" sqref="C32" start="0" length="0"/>
  <rfmt sheetId="1" xfDxf="1" sqref="D32" start="0" length="0"/>
  <rfmt sheetId="1" xfDxf="1" sqref="E32" start="0" length="0"/>
  <rfmt sheetId="1" xfDxf="1" sqref="F32" start="0" length="0"/>
  <rfmt sheetId="1" xfDxf="1" sqref="G32" start="0" length="0"/>
  <rfmt sheetId="1" xfDxf="1" sqref="H32" start="0" length="0"/>
  <rfmt sheetId="1" xfDxf="1" sqref="A33" start="0" length="0"/>
  <rfmt sheetId="1" xfDxf="1" sqref="B33" start="0" length="0"/>
  <rfmt sheetId="1" xfDxf="1" sqref="C33" start="0" length="0"/>
  <rfmt sheetId="1" xfDxf="1" sqref="D33" start="0" length="0"/>
  <rfmt sheetId="1" xfDxf="1" sqref="E33" start="0" length="0"/>
  <rfmt sheetId="1" xfDxf="1" sqref="F33" start="0" length="0"/>
  <rfmt sheetId="1" xfDxf="1" sqref="G33" start="0" length="0"/>
  <rfmt sheetId="1" xfDxf="1" sqref="H33" start="0" length="0"/>
  <rfmt sheetId="1" xfDxf="1" sqref="A34" start="0" length="0"/>
  <rfmt sheetId="1" xfDxf="1" sqref="B34" start="0" length="0"/>
  <rfmt sheetId="1" xfDxf="1" sqref="C34" start="0" length="0"/>
  <rfmt sheetId="1" xfDxf="1" sqref="D34" start="0" length="0"/>
  <rfmt sheetId="1" xfDxf="1" sqref="E34" start="0" length="0"/>
  <rfmt sheetId="1" xfDxf="1" sqref="F34" start="0" length="0"/>
  <rfmt sheetId="1" xfDxf="1" sqref="G34" start="0" length="0"/>
  <rfmt sheetId="1" xfDxf="1" sqref="H34" start="0" length="0"/>
  <rfmt sheetId="1" xfDxf="1" sqref="A35" start="0" length="0"/>
  <rfmt sheetId="1" xfDxf="1" sqref="B35" start="0" length="0"/>
  <rfmt sheetId="1" xfDxf="1" sqref="C35" start="0" length="0"/>
  <rfmt sheetId="1" xfDxf="1" sqref="D35" start="0" length="0"/>
  <rfmt sheetId="1" xfDxf="1" sqref="E35" start="0" length="0"/>
  <rfmt sheetId="1" xfDxf="1" sqref="F35" start="0" length="0"/>
  <rfmt sheetId="1" xfDxf="1" sqref="G35" start="0" length="0"/>
  <rfmt sheetId="1" xfDxf="1" sqref="H35" start="0" length="0"/>
  <rfmt sheetId="1" xfDxf="1" sqref="A36" start="0" length="0"/>
  <rfmt sheetId="1" xfDxf="1" sqref="B36" start="0" length="0"/>
  <rfmt sheetId="1" xfDxf="1" sqref="C36" start="0" length="0"/>
  <rfmt sheetId="1" xfDxf="1" sqref="D36" start="0" length="0"/>
  <rfmt sheetId="1" xfDxf="1" sqref="E36" start="0" length="0"/>
  <rfmt sheetId="1" xfDxf="1" sqref="F36" start="0" length="0"/>
  <rfmt sheetId="1" xfDxf="1" sqref="G36" start="0" length="0"/>
  <rfmt sheetId="1" xfDxf="1" sqref="H36" start="0" length="0"/>
  <rfmt sheetId="1" xfDxf="1" sqref="A37" start="0" length="0"/>
  <rfmt sheetId="1" xfDxf="1" sqref="B37" start="0" length="0"/>
  <rfmt sheetId="1" xfDxf="1" sqref="C37" start="0" length="0"/>
  <rfmt sheetId="1" xfDxf="1" sqref="D37" start="0" length="0"/>
  <rfmt sheetId="1" xfDxf="1" sqref="E37" start="0" length="0"/>
  <rfmt sheetId="1" xfDxf="1" sqref="F37" start="0" length="0"/>
  <rfmt sheetId="1" xfDxf="1" sqref="G37" start="0" length="0"/>
  <rfmt sheetId="1" xfDxf="1" sqref="H37" start="0" length="0"/>
  <rfmt sheetId="1" xfDxf="1" sqref="A38" start="0" length="0"/>
  <rfmt sheetId="1" xfDxf="1" sqref="B38" start="0" length="0"/>
  <rfmt sheetId="1" xfDxf="1" sqref="C38" start="0" length="0"/>
  <rfmt sheetId="1" xfDxf="1" sqref="D38" start="0" length="0"/>
  <rfmt sheetId="1" xfDxf="1" sqref="E38" start="0" length="0"/>
  <rfmt sheetId="1" xfDxf="1" sqref="F38" start="0" length="0"/>
  <rfmt sheetId="1" xfDxf="1" sqref="G38" start="0" length="0"/>
  <rfmt sheetId="1" xfDxf="1" sqref="H38" start="0" length="0"/>
  <rfmt sheetId="1" xfDxf="1" sqref="A39" start="0" length="0"/>
  <rfmt sheetId="1" xfDxf="1" sqref="B39" start="0" length="0"/>
  <rfmt sheetId="1" xfDxf="1" sqref="C39" start="0" length="0"/>
  <rfmt sheetId="1" xfDxf="1" sqref="D39" start="0" length="0"/>
  <rfmt sheetId="1" xfDxf="1" sqref="E39" start="0" length="0"/>
  <rfmt sheetId="1" xfDxf="1" sqref="F39" start="0" length="0"/>
  <rfmt sheetId="1" xfDxf="1" sqref="G39" start="0" length="0"/>
  <rfmt sheetId="1" xfDxf="1" sqref="H39" start="0" length="0"/>
  <rfmt sheetId="1" xfDxf="1" sqref="A40" start="0" length="0"/>
  <rfmt sheetId="1" xfDxf="1" sqref="B40" start="0" length="0"/>
  <rfmt sheetId="1" xfDxf="1" sqref="C40" start="0" length="0"/>
  <rfmt sheetId="1" xfDxf="1" sqref="D40" start="0" length="0"/>
  <rfmt sheetId="1" xfDxf="1" sqref="E40" start="0" length="0"/>
  <rfmt sheetId="1" xfDxf="1" sqref="F40" start="0" length="0"/>
  <rfmt sheetId="1" xfDxf="1" sqref="G40" start="0" length="0"/>
  <rfmt sheetId="1" xfDxf="1" sqref="H40" start="0" length="0"/>
  <rfmt sheetId="1" xfDxf="1" sqref="A41" start="0" length="0"/>
  <rfmt sheetId="1" xfDxf="1" sqref="B41" start="0" length="0"/>
  <rfmt sheetId="1" xfDxf="1" sqref="C41" start="0" length="0"/>
  <rfmt sheetId="1" xfDxf="1" sqref="D41" start="0" length="0"/>
  <rfmt sheetId="1" xfDxf="1" sqref="E41" start="0" length="0"/>
  <rfmt sheetId="1" xfDxf="1" sqref="F41" start="0" length="0"/>
  <rfmt sheetId="1" xfDxf="1" sqref="G41" start="0" length="0"/>
  <rfmt sheetId="1" xfDxf="1" sqref="H41" start="0" length="0"/>
  <rfmt sheetId="1" xfDxf="1" sqref="A42" start="0" length="0"/>
  <rfmt sheetId="1" xfDxf="1" sqref="B42" start="0" length="0"/>
  <rfmt sheetId="1" xfDxf="1" sqref="C42" start="0" length="0"/>
  <rfmt sheetId="1" xfDxf="1" sqref="D42" start="0" length="0"/>
  <rfmt sheetId="1" xfDxf="1" sqref="E42" start="0" length="0"/>
  <rfmt sheetId="1" xfDxf="1" sqref="F42" start="0" length="0"/>
  <rfmt sheetId="1" xfDxf="1" sqref="G42" start="0" length="0"/>
  <rfmt sheetId="1" xfDxf="1" sqref="H42" start="0" length="0"/>
  <rfmt sheetId="1" xfDxf="1" sqref="A43" start="0" length="0"/>
  <rfmt sheetId="1" xfDxf="1" sqref="B43" start="0" length="0"/>
  <rfmt sheetId="1" xfDxf="1" sqref="C43" start="0" length="0"/>
  <rfmt sheetId="1" xfDxf="1" sqref="D43" start="0" length="0"/>
  <rfmt sheetId="1" xfDxf="1" sqref="E43" start="0" length="0"/>
  <rfmt sheetId="1" xfDxf="1" sqref="F43" start="0" length="0"/>
  <rfmt sheetId="1" xfDxf="1" sqref="G43" start="0" length="0"/>
  <rfmt sheetId="1" xfDxf="1" sqref="H43" start="0" length="0"/>
  <rfmt sheetId="1" xfDxf="1" sqref="A44" start="0" length="0"/>
  <rfmt sheetId="1" xfDxf="1" sqref="B44" start="0" length="0"/>
  <rfmt sheetId="1" xfDxf="1" sqref="C44" start="0" length="0"/>
  <rfmt sheetId="1" xfDxf="1" sqref="D44" start="0" length="0"/>
  <rfmt sheetId="1" xfDxf="1" sqref="E44" start="0" length="0"/>
  <rfmt sheetId="1" xfDxf="1" sqref="F44" start="0" length="0"/>
  <rfmt sheetId="1" xfDxf="1" sqref="G44" start="0" length="0"/>
  <rfmt sheetId="1" xfDxf="1" sqref="H44" start="0" length="0"/>
  <rfmt sheetId="1" xfDxf="1" sqref="A45" start="0" length="0"/>
  <rfmt sheetId="1" xfDxf="1" sqref="B45" start="0" length="0"/>
  <rfmt sheetId="1" xfDxf="1" sqref="C45" start="0" length="0"/>
  <rfmt sheetId="1" xfDxf="1" sqref="D45" start="0" length="0"/>
  <rfmt sheetId="1" xfDxf="1" sqref="E45" start="0" length="0"/>
  <rfmt sheetId="1" xfDxf="1" sqref="F45" start="0" length="0"/>
  <rfmt sheetId="1" xfDxf="1" sqref="G45" start="0" length="0"/>
  <rfmt sheetId="1" xfDxf="1" sqref="H45" start="0" length="0"/>
  <rfmt sheetId="1" xfDxf="1" sqref="A1" start="0" length="0"/>
  <rcc rId="1208" sId="1" xfDxf="1" dxf="1">
    <oc r="B1" t="inlineStr">
      <is>
        <t>Control Register (DMA_CR)</t>
      </is>
    </oc>
    <nc r="B1" t="inlineStr">
      <is>
        <t>Control Register</t>
      </is>
    </nc>
  </rcc>
  <rcc rId="1209" sId="1" xfDxf="1" dxf="1">
    <nc r="C1" t="inlineStr">
      <is>
        <t>DMA_CR</t>
      </is>
    </nc>
  </rcc>
  <rfmt sheetId="1" xfDxf="1" sqref="D1" start="0" length="0"/>
  <rfmt sheetId="1" xfDxf="1" sqref="E1" start="0" length="0"/>
  <rfmt sheetId="1" xfDxf="1" sqref="F1" start="0" length="0"/>
  <rfmt sheetId="1" xfDxf="1" sqref="G1" start="0" length="0"/>
  <rfmt sheetId="1" xfDxf="1" sqref="A2" start="0" length="0"/>
  <rcc rId="1210" sId="1" xfDxf="1" dxf="1">
    <oc r="B2" t="inlineStr">
      <is>
        <t>Error Status Register (DMA_ES)</t>
      </is>
    </oc>
    <nc r="B2" t="inlineStr">
      <is>
        <t>Error Status Register</t>
      </is>
    </nc>
  </rcc>
  <rcc rId="1211" sId="1" xfDxf="1" dxf="1">
    <nc r="C2" t="inlineStr">
      <is>
        <t>DMA_ES</t>
      </is>
    </nc>
  </rcc>
  <rfmt sheetId="1" xfDxf="1" sqref="D2" start="0" length="0"/>
  <rfmt sheetId="1" xfDxf="1" sqref="E2" start="0" length="0"/>
  <rfmt sheetId="1" xfDxf="1" sqref="F2" start="0" length="0"/>
  <rfmt sheetId="1" xfDxf="1" sqref="G2" start="0" length="0"/>
  <rfmt sheetId="1" xfDxf="1" sqref="A3" start="0" length="0"/>
  <rcc rId="1212" sId="1" xfDxf="1" dxf="1">
    <oc r="B3" t="inlineStr">
      <is>
        <t>Enable Request Register (DMA_ERQ)</t>
      </is>
    </oc>
    <nc r="B3" t="inlineStr">
      <is>
        <t>Enable Request Register</t>
      </is>
    </nc>
  </rcc>
  <rcc rId="1213" sId="1" xfDxf="1" dxf="1">
    <nc r="C3" t="inlineStr">
      <is>
        <t>DMA_ERQ</t>
      </is>
    </nc>
  </rcc>
  <rfmt sheetId="1" xfDxf="1" sqref="D3" start="0" length="0"/>
  <rfmt sheetId="1" xfDxf="1" sqref="E3" start="0" length="0"/>
  <rfmt sheetId="1" xfDxf="1" sqref="F3" start="0" length="0"/>
  <rfmt sheetId="1" xfDxf="1" sqref="G3" start="0" length="0"/>
  <rfmt sheetId="1" xfDxf="1" sqref="A4" start="0" length="0"/>
  <rcc rId="1214" sId="1" xfDxf="1" dxf="1">
    <oc r="B4" t="inlineStr">
      <is>
        <t>Enable Error Interrupt Register (DMA_EEI)</t>
      </is>
    </oc>
    <nc r="B4" t="inlineStr">
      <is>
        <t>Enable Error Interrupt Register</t>
      </is>
    </nc>
  </rcc>
  <rcc rId="1215" sId="1" xfDxf="1" dxf="1">
    <nc r="C4" t="inlineStr">
      <is>
        <t>DMA_EEI</t>
      </is>
    </nc>
  </rcc>
  <rfmt sheetId="1" xfDxf="1" sqref="D4" start="0" length="0"/>
  <rfmt sheetId="1" xfDxf="1" sqref="E4" start="0" length="0"/>
  <rfmt sheetId="1" xfDxf="1" sqref="F4" start="0" length="0"/>
  <rfmt sheetId="1" xfDxf="1" sqref="G4" start="0" length="0"/>
  <rfmt sheetId="1" xfDxf="1" sqref="A5" start="0" length="0"/>
  <rcc rId="1216" sId="1" xfDxf="1" dxf="1">
    <oc r="B5" t="inlineStr">
      <is>
        <t>Clear Enable Error Interrupt Register (DMA_CEEI)</t>
      </is>
    </oc>
    <nc r="B5" t="inlineStr">
      <is>
        <t>Clear Enable Error Interrupt Register</t>
      </is>
    </nc>
  </rcc>
  <rcc rId="1217" sId="1" xfDxf="1" dxf="1">
    <nc r="C5" t="inlineStr">
      <is>
        <t>DMA_CEEI</t>
      </is>
    </nc>
  </rcc>
  <rfmt sheetId="1" xfDxf="1" sqref="D5" start="0" length="0"/>
  <rfmt sheetId="1" xfDxf="1" sqref="E5" start="0" length="0"/>
  <rfmt sheetId="1" xfDxf="1" sqref="F5" start="0" length="0"/>
  <rfmt sheetId="1" xfDxf="1" sqref="G5" start="0" length="0"/>
  <rfmt sheetId="1" xfDxf="1" sqref="A6" start="0" length="0"/>
  <rcc rId="1218" sId="1" xfDxf="1" dxf="1">
    <oc r="B6" t="inlineStr">
      <is>
        <t>Set Enable Error Interrupt Register (DMA_SEEI)</t>
      </is>
    </oc>
    <nc r="B6" t="inlineStr">
      <is>
        <t>Set Enable Error Interrupt Register</t>
      </is>
    </nc>
  </rcc>
  <rcc rId="1219" sId="1" xfDxf="1" dxf="1">
    <nc r="C6" t="inlineStr">
      <is>
        <t>DMA_SEEI</t>
      </is>
    </nc>
  </rcc>
  <rfmt sheetId="1" xfDxf="1" sqref="D6" start="0" length="0"/>
  <rfmt sheetId="1" xfDxf="1" sqref="E6" start="0" length="0"/>
  <rfmt sheetId="1" xfDxf="1" sqref="F6" start="0" length="0"/>
  <rfmt sheetId="1" xfDxf="1" sqref="G6" start="0" length="0"/>
  <rfmt sheetId="1" xfDxf="1" sqref="A7" start="0" length="0"/>
  <rcc rId="1220" sId="1" xfDxf="1" dxf="1">
    <oc r="B7" t="inlineStr">
      <is>
        <t>Clear Enable Request Register (DMA_CERQ)</t>
      </is>
    </oc>
    <nc r="B7" t="inlineStr">
      <is>
        <t>Clear Enable Request Register</t>
      </is>
    </nc>
  </rcc>
  <rcc rId="1221" sId="1" xfDxf="1" dxf="1">
    <nc r="C7" t="inlineStr">
      <is>
        <t>DMA_CERQ</t>
      </is>
    </nc>
  </rcc>
  <rfmt sheetId="1" xfDxf="1" sqref="D7" start="0" length="0"/>
  <rfmt sheetId="1" xfDxf="1" sqref="E7" start="0" length="0"/>
  <rfmt sheetId="1" xfDxf="1" sqref="F7" start="0" length="0"/>
  <rfmt sheetId="1" xfDxf="1" sqref="G7" start="0" length="0"/>
  <rfmt sheetId="1" xfDxf="1" sqref="A8" start="0" length="0"/>
  <rcc rId="1222" sId="1" xfDxf="1" dxf="1">
    <oc r="B8" t="inlineStr">
      <is>
        <t>Set Enable Request Register (DMA_SERQ)</t>
      </is>
    </oc>
    <nc r="B8" t="inlineStr">
      <is>
        <t>Set Enable Request Register</t>
      </is>
    </nc>
  </rcc>
  <rcc rId="1223" sId="1" xfDxf="1" dxf="1">
    <nc r="C8" t="inlineStr">
      <is>
        <t>DMA_SERQ</t>
      </is>
    </nc>
  </rcc>
  <rfmt sheetId="1" xfDxf="1" sqref="D8" start="0" length="0"/>
  <rfmt sheetId="1" xfDxf="1" sqref="E8" start="0" length="0"/>
  <rfmt sheetId="1" xfDxf="1" sqref="F8" start="0" length="0"/>
  <rfmt sheetId="1" xfDxf="1" sqref="G8" start="0" length="0"/>
  <rfmt sheetId="1" xfDxf="1" sqref="A9" start="0" length="0"/>
  <rcc rId="1224" sId="1" xfDxf="1" dxf="1">
    <oc r="B9" t="inlineStr">
      <is>
        <t>Clear DONE Status Bit Register (DMA_CDNE)</t>
      </is>
    </oc>
    <nc r="B9" t="inlineStr">
      <is>
        <t>Clear DONE Status Bit Register</t>
      </is>
    </nc>
  </rcc>
  <rcc rId="1225" sId="1" xfDxf="1" dxf="1">
    <nc r="C9" t="inlineStr">
      <is>
        <t>DMA_CDNE</t>
      </is>
    </nc>
  </rcc>
  <rfmt sheetId="1" xfDxf="1" sqref="D9" start="0" length="0"/>
  <rfmt sheetId="1" xfDxf="1" sqref="E9" start="0" length="0"/>
  <rfmt sheetId="1" xfDxf="1" sqref="F9" start="0" length="0"/>
  <rfmt sheetId="1" xfDxf="1" sqref="G9" start="0" length="0"/>
  <rfmt sheetId="1" xfDxf="1" sqref="A10" start="0" length="0"/>
  <rcc rId="1226" sId="1" xfDxf="1" dxf="1">
    <oc r="B10" t="inlineStr">
      <is>
        <t>Set START Bit Register (DMA_SSRT)</t>
      </is>
    </oc>
    <nc r="B10" t="inlineStr">
      <is>
        <t>Set START Bit Register</t>
      </is>
    </nc>
  </rcc>
  <rcc rId="1227" sId="1" xfDxf="1" dxf="1">
    <nc r="C10" t="inlineStr">
      <is>
        <t>DMA_SSRT</t>
      </is>
    </nc>
  </rcc>
  <rfmt sheetId="1" xfDxf="1" sqref="D10" start="0" length="0"/>
  <rfmt sheetId="1" xfDxf="1" sqref="E10" start="0" length="0"/>
  <rfmt sheetId="1" xfDxf="1" sqref="F10" start="0" length="0"/>
  <rfmt sheetId="1" xfDxf="1" sqref="G10" start="0" length="0"/>
  <rfmt sheetId="1" xfDxf="1" sqref="A11" start="0" length="0"/>
  <rcc rId="1228" sId="1" xfDxf="1" dxf="1">
    <oc r="B11" t="inlineStr">
      <is>
        <t>Clear Error Register (DMA_CERR)</t>
      </is>
    </oc>
    <nc r="B11" t="inlineStr">
      <is>
        <t>Clear Error Register</t>
      </is>
    </nc>
  </rcc>
  <rcc rId="1229" sId="1" xfDxf="1" dxf="1">
    <nc r="C11" t="inlineStr">
      <is>
        <t>DMA_CERR</t>
      </is>
    </nc>
  </rcc>
  <rfmt sheetId="1" xfDxf="1" sqref="D11" start="0" length="0"/>
  <rfmt sheetId="1" xfDxf="1" sqref="E11" start="0" length="0"/>
  <rfmt sheetId="1" xfDxf="1" sqref="F11" start="0" length="0"/>
  <rfmt sheetId="1" xfDxf="1" sqref="G11" start="0" length="0"/>
  <rfmt sheetId="1" xfDxf="1" sqref="A12" start="0" length="0"/>
  <rcc rId="1230" sId="1" xfDxf="1" dxf="1">
    <oc r="B12" t="inlineStr">
      <is>
        <t>Clear Interrupt Request Register (DMA_CINT)</t>
      </is>
    </oc>
    <nc r="B12" t="inlineStr">
      <is>
        <t>Clear Interrupt Request Register</t>
      </is>
    </nc>
  </rcc>
  <rcc rId="1231" sId="1" xfDxf="1" dxf="1">
    <nc r="C12" t="inlineStr">
      <is>
        <t>DMA_CINT</t>
      </is>
    </nc>
  </rcc>
  <rfmt sheetId="1" xfDxf="1" sqref="D12" start="0" length="0"/>
  <rfmt sheetId="1" xfDxf="1" sqref="E12" start="0" length="0"/>
  <rfmt sheetId="1" xfDxf="1" sqref="F12" start="0" length="0"/>
  <rfmt sheetId="1" xfDxf="1" sqref="G12" start="0" length="0"/>
  <rfmt sheetId="1" xfDxf="1" sqref="A13" start="0" length="0"/>
  <rcc rId="1232" sId="1" xfDxf="1" dxf="1">
    <oc r="B13" t="inlineStr">
      <is>
        <t>Interrupt Request Register (DMA_INT)</t>
      </is>
    </oc>
    <nc r="B13" t="inlineStr">
      <is>
        <t>Interrupt Request Register</t>
      </is>
    </nc>
  </rcc>
  <rcc rId="1233" sId="1" xfDxf="1" dxf="1">
    <nc r="C13" t="inlineStr">
      <is>
        <t>DMA_INT</t>
      </is>
    </nc>
  </rcc>
  <rfmt sheetId="1" xfDxf="1" sqref="D13" start="0" length="0"/>
  <rfmt sheetId="1" xfDxf="1" sqref="E13" start="0" length="0"/>
  <rfmt sheetId="1" xfDxf="1" sqref="F13" start="0" length="0"/>
  <rfmt sheetId="1" xfDxf="1" sqref="G13" start="0" length="0"/>
  <rfmt sheetId="1" xfDxf="1" sqref="A14" start="0" length="0"/>
  <rcc rId="1234" sId="1" xfDxf="1" dxf="1">
    <oc r="B14" t="inlineStr">
      <is>
        <t>Error Register (DMA_ERR)</t>
      </is>
    </oc>
    <nc r="B14" t="inlineStr">
      <is>
        <t>Error Register</t>
      </is>
    </nc>
  </rcc>
  <rcc rId="1235" sId="1" xfDxf="1" dxf="1">
    <nc r="C14" t="inlineStr">
      <is>
        <t>DMA_ERR</t>
      </is>
    </nc>
  </rcc>
  <rfmt sheetId="1" xfDxf="1" sqref="D14" start="0" length="0"/>
  <rfmt sheetId="1" xfDxf="1" sqref="E14" start="0" length="0"/>
  <rfmt sheetId="1" xfDxf="1" sqref="F14" start="0" length="0"/>
  <rfmt sheetId="1" xfDxf="1" sqref="G14" start="0" length="0"/>
  <rfmt sheetId="1" xfDxf="1" sqref="A15" start="0" length="0"/>
  <rcc rId="1236" sId="1" xfDxf="1" dxf="1">
    <oc r="B15" t="inlineStr">
      <is>
        <t>Hardware Request Status Register (DMA_HRS)</t>
      </is>
    </oc>
    <nc r="B15" t="inlineStr">
      <is>
        <t>Hardware Request Status Register</t>
      </is>
    </nc>
  </rcc>
  <rcc rId="1237" sId="1" xfDxf="1" dxf="1">
    <nc r="C15" t="inlineStr">
      <is>
        <t>DMA_HRS</t>
      </is>
    </nc>
  </rcc>
  <rfmt sheetId="1" xfDxf="1" sqref="D15" start="0" length="0"/>
  <rfmt sheetId="1" xfDxf="1" sqref="E15" start="0" length="0"/>
  <rfmt sheetId="1" xfDxf="1" sqref="F15" start="0" length="0"/>
  <rfmt sheetId="1" xfDxf="1" sqref="G15" start="0" length="0"/>
  <rfmt sheetId="1" xfDxf="1" sqref="A16" start="0" length="0"/>
  <rcc rId="1238" sId="1" xfDxf="1" dxf="1">
    <oc r="B16" t="inlineStr">
      <is>
        <t>Channel n Priority Register (DMA_DCHPRI3)</t>
      </is>
    </oc>
    <nc r="B16" t="inlineStr">
      <is>
        <t>Channel n Priority Register</t>
      </is>
    </nc>
  </rcc>
  <rcc rId="1239" sId="1" xfDxf="1" dxf="1">
    <nc r="C16" t="inlineStr">
      <is>
        <t>DMA_DCHPRI3</t>
      </is>
    </nc>
  </rcc>
  <rfmt sheetId="1" xfDxf="1" sqref="D16" start="0" length="0"/>
  <rfmt sheetId="1" xfDxf="1" sqref="E16" start="0" length="0"/>
  <rfmt sheetId="1" xfDxf="1" sqref="F16" start="0" length="0"/>
  <rfmt sheetId="1" xfDxf="1" sqref="G16" start="0" length="0"/>
  <rfmt sheetId="1" xfDxf="1" sqref="A17" start="0" length="0"/>
  <rcc rId="1240" sId="1" xfDxf="1" dxf="1">
    <oc r="B17" t="inlineStr">
      <is>
        <t>Channel n Priority Register (DMA_DCHPRI2)</t>
      </is>
    </oc>
    <nc r="B17" t="inlineStr">
      <is>
        <t>Channel n Priority Register</t>
      </is>
    </nc>
  </rcc>
  <rcc rId="1241" sId="1" xfDxf="1" dxf="1">
    <nc r="C17" t="inlineStr">
      <is>
        <t>DMA_DCHPRI2</t>
      </is>
    </nc>
  </rcc>
  <rfmt sheetId="1" xfDxf="1" sqref="D17" start="0" length="0"/>
  <rfmt sheetId="1" xfDxf="1" sqref="E17" start="0" length="0"/>
  <rfmt sheetId="1" xfDxf="1" sqref="F17" start="0" length="0"/>
  <rfmt sheetId="1" xfDxf="1" sqref="G17" start="0" length="0"/>
  <rfmt sheetId="1" xfDxf="1" sqref="A18" start="0" length="0"/>
  <rcc rId="1242" sId="1" xfDxf="1" dxf="1">
    <oc r="B18" t="inlineStr">
      <is>
        <t>Channel n Priority Register (DMA_DCHPRI1)</t>
      </is>
    </oc>
    <nc r="B18" t="inlineStr">
      <is>
        <t>Channel n Priority Register</t>
      </is>
    </nc>
  </rcc>
  <rcc rId="1243" sId="1" xfDxf="1" dxf="1">
    <nc r="C18" t="inlineStr">
      <is>
        <t>DMA_DCHPRI1</t>
      </is>
    </nc>
  </rcc>
  <rfmt sheetId="1" xfDxf="1" sqref="D18" start="0" length="0"/>
  <rfmt sheetId="1" xfDxf="1" sqref="E18" start="0" length="0"/>
  <rfmt sheetId="1" xfDxf="1" sqref="F18" start="0" length="0"/>
  <rfmt sheetId="1" xfDxf="1" sqref="G18" start="0" length="0"/>
  <rfmt sheetId="1" xfDxf="1" sqref="A19" start="0" length="0"/>
  <rcc rId="1244" sId="1" xfDxf="1" dxf="1">
    <oc r="B19" t="inlineStr">
      <is>
        <t>Channel n Priority Register (DMA_DCHPRI0)</t>
      </is>
    </oc>
    <nc r="B19" t="inlineStr">
      <is>
        <t>Channel n Priority Register</t>
      </is>
    </nc>
  </rcc>
  <rcc rId="1245" sId="1" xfDxf="1" dxf="1">
    <nc r="C19" t="inlineStr">
      <is>
        <t>DMA_DCHPRI0</t>
      </is>
    </nc>
  </rcc>
  <rfmt sheetId="1" xfDxf="1" sqref="D19" start="0" length="0"/>
  <rfmt sheetId="1" xfDxf="1" sqref="E19" start="0" length="0"/>
  <rfmt sheetId="1" xfDxf="1" sqref="F19" start="0" length="0"/>
  <rfmt sheetId="1" xfDxf="1" sqref="G19" start="0" length="0"/>
  <rfmt sheetId="1" xfDxf="1" sqref="A20" start="0" length="0"/>
  <rcc rId="1246" sId="1" xfDxf="1" dxf="1">
    <oc r="B20" t="inlineStr">
      <is>
        <t>Channel n Priority Register (DMA_DCHPRI7)</t>
      </is>
    </oc>
    <nc r="B20" t="inlineStr">
      <is>
        <t>Channel n Priority Register</t>
      </is>
    </nc>
  </rcc>
  <rcc rId="1247" sId="1" xfDxf="1" dxf="1">
    <nc r="C20" t="inlineStr">
      <is>
        <t>DMA_DCHPRI7</t>
      </is>
    </nc>
  </rcc>
  <rfmt sheetId="1" xfDxf="1" sqref="D20" start="0" length="0"/>
  <rfmt sheetId="1" xfDxf="1" sqref="E20" start="0" length="0"/>
  <rfmt sheetId="1" xfDxf="1" sqref="F20" start="0" length="0"/>
  <rfmt sheetId="1" xfDxf="1" sqref="G20" start="0" length="0"/>
  <rfmt sheetId="1" xfDxf="1" sqref="A21" start="0" length="0"/>
  <rcc rId="1248" sId="1" xfDxf="1" dxf="1">
    <oc r="B21" t="inlineStr">
      <is>
        <t>Channel n Priority Register (DMA_DCHPRI6)</t>
      </is>
    </oc>
    <nc r="B21" t="inlineStr">
      <is>
        <t>Channel n Priority Register</t>
      </is>
    </nc>
  </rcc>
  <rcc rId="1249" sId="1" xfDxf="1" dxf="1">
    <nc r="C21" t="inlineStr">
      <is>
        <t>DMA_DCHPRI6</t>
      </is>
    </nc>
  </rcc>
  <rfmt sheetId="1" xfDxf="1" sqref="D21" start="0" length="0"/>
  <rfmt sheetId="1" xfDxf="1" sqref="E21" start="0" length="0"/>
  <rfmt sheetId="1" xfDxf="1" sqref="F21" start="0" length="0"/>
  <rfmt sheetId="1" xfDxf="1" sqref="G21" start="0" length="0"/>
  <rfmt sheetId="1" xfDxf="1" sqref="A22" start="0" length="0"/>
  <rcc rId="1250" sId="1" xfDxf="1" dxf="1">
    <oc r="B22" t="inlineStr">
      <is>
        <t>Channel n Priority Register (DMA_DCHPRI5)</t>
      </is>
    </oc>
    <nc r="B22" t="inlineStr">
      <is>
        <t>Channel n Priority Register</t>
      </is>
    </nc>
  </rcc>
  <rcc rId="1251" sId="1" xfDxf="1" dxf="1">
    <nc r="C22" t="inlineStr">
      <is>
        <t>DMA_DCHPRI5</t>
      </is>
    </nc>
  </rcc>
  <rfmt sheetId="1" xfDxf="1" sqref="D22" start="0" length="0"/>
  <rfmt sheetId="1" xfDxf="1" sqref="E22" start="0" length="0"/>
  <rfmt sheetId="1" xfDxf="1" sqref="F22" start="0" length="0"/>
  <rfmt sheetId="1" xfDxf="1" sqref="G22" start="0" length="0"/>
  <rfmt sheetId="1" xfDxf="1" sqref="A23" start="0" length="0"/>
  <rcc rId="1252" sId="1" xfDxf="1" dxf="1">
    <oc r="B23" t="inlineStr">
      <is>
        <t>Channel n Priority Register (DMA_DCHPRI4)</t>
      </is>
    </oc>
    <nc r="B23" t="inlineStr">
      <is>
        <t>Channel n Priority Register</t>
      </is>
    </nc>
  </rcc>
  <rcc rId="1253" sId="1" xfDxf="1" dxf="1">
    <nc r="C23" t="inlineStr">
      <is>
        <t>DMA_DCHPRI4</t>
      </is>
    </nc>
  </rcc>
  <rfmt sheetId="1" xfDxf="1" sqref="D23" start="0" length="0"/>
  <rfmt sheetId="1" xfDxf="1" sqref="E23" start="0" length="0"/>
  <rfmt sheetId="1" xfDxf="1" sqref="F23" start="0" length="0"/>
  <rfmt sheetId="1" xfDxf="1" sqref="G23" start="0" length="0"/>
  <rfmt sheetId="1" xfDxf="1" sqref="A24" start="0" length="0"/>
  <rcc rId="1254" sId="1" xfDxf="1" dxf="1">
    <oc r="B24" t="inlineStr">
      <is>
        <t>Channel n Priority Register (DMA_DCHPRI11)</t>
      </is>
    </oc>
    <nc r="B24" t="inlineStr">
      <is>
        <t>Channel n Priority Register</t>
      </is>
    </nc>
  </rcc>
  <rcc rId="1255" sId="1" xfDxf="1" dxf="1">
    <nc r="C24" t="inlineStr">
      <is>
        <t>DMA_DCHPRI11</t>
      </is>
    </nc>
  </rcc>
  <rfmt sheetId="1" xfDxf="1" sqref="D24" start="0" length="0"/>
  <rfmt sheetId="1" xfDxf="1" sqref="E24" start="0" length="0"/>
  <rfmt sheetId="1" xfDxf="1" sqref="F24" start="0" length="0"/>
  <rfmt sheetId="1" xfDxf="1" sqref="G24" start="0" length="0"/>
  <rfmt sheetId="1" xfDxf="1" sqref="A25" start="0" length="0"/>
  <rcc rId="1256" sId="1" xfDxf="1" dxf="1">
    <oc r="B25" t="inlineStr">
      <is>
        <t>Channel n Priority Register (DMA_DCHPRI10)</t>
      </is>
    </oc>
    <nc r="B25" t="inlineStr">
      <is>
        <t>Channel n Priority Register</t>
      </is>
    </nc>
  </rcc>
  <rcc rId="1257" sId="1" xfDxf="1" dxf="1">
    <nc r="C25" t="inlineStr">
      <is>
        <t>DMA_DCHPRI10</t>
      </is>
    </nc>
  </rcc>
  <rfmt sheetId="1" xfDxf="1" sqref="D25" start="0" length="0"/>
  <rfmt sheetId="1" xfDxf="1" sqref="E25" start="0" length="0"/>
  <rfmt sheetId="1" xfDxf="1" sqref="F25" start="0" length="0"/>
  <rfmt sheetId="1" xfDxf="1" sqref="G25" start="0" length="0"/>
  <rfmt sheetId="1" xfDxf="1" sqref="A26" start="0" length="0"/>
  <rcc rId="1258" sId="1" xfDxf="1" dxf="1">
    <oc r="B26" t="inlineStr">
      <is>
        <t>Channel n Priority Register (DMA_DCHPRI9)</t>
      </is>
    </oc>
    <nc r="B26" t="inlineStr">
      <is>
        <t>Channel n Priority Register</t>
      </is>
    </nc>
  </rcc>
  <rcc rId="1259" sId="1" xfDxf="1" dxf="1">
    <nc r="C26" t="inlineStr">
      <is>
        <t>DMA_DCHPRI9</t>
      </is>
    </nc>
  </rcc>
  <rfmt sheetId="1" xfDxf="1" sqref="D26" start="0" length="0"/>
  <rfmt sheetId="1" xfDxf="1" sqref="E26" start="0" length="0"/>
  <rfmt sheetId="1" xfDxf="1" sqref="F26" start="0" length="0"/>
  <rfmt sheetId="1" xfDxf="1" sqref="G26" start="0" length="0"/>
  <rfmt sheetId="1" xfDxf="1" sqref="A27" start="0" length="0"/>
  <rcc rId="1260" sId="1" xfDxf="1" dxf="1">
    <oc r="B27" t="inlineStr">
      <is>
        <t>Channel n Priority Register (DMA_DCHPRI8)</t>
      </is>
    </oc>
    <nc r="B27" t="inlineStr">
      <is>
        <t>Channel n Priority Register</t>
      </is>
    </nc>
  </rcc>
  <rcc rId="1261" sId="1" xfDxf="1" dxf="1">
    <nc r="C27" t="inlineStr">
      <is>
        <t>DMA_DCHPRI8</t>
      </is>
    </nc>
  </rcc>
  <rfmt sheetId="1" xfDxf="1" sqref="D27" start="0" length="0"/>
  <rfmt sheetId="1" xfDxf="1" sqref="E27" start="0" length="0"/>
  <rfmt sheetId="1" xfDxf="1" sqref="F27" start="0" length="0"/>
  <rfmt sheetId="1" xfDxf="1" sqref="G27" start="0" length="0"/>
  <rfmt sheetId="1" xfDxf="1" sqref="A28" start="0" length="0"/>
  <rcc rId="1262" sId="1" xfDxf="1" dxf="1">
    <oc r="B28" t="inlineStr">
      <is>
        <t>Channel n Priority Register (DMA_DCHPRI15)</t>
      </is>
    </oc>
    <nc r="B28" t="inlineStr">
      <is>
        <t>Channel n Priority Register</t>
      </is>
    </nc>
  </rcc>
  <rcc rId="1263" sId="1" xfDxf="1" dxf="1">
    <nc r="C28" t="inlineStr">
      <is>
        <t>DMA_DCHPRI15</t>
      </is>
    </nc>
  </rcc>
  <rfmt sheetId="1" xfDxf="1" sqref="D28" start="0" length="0"/>
  <rfmt sheetId="1" xfDxf="1" sqref="E28" start="0" length="0"/>
  <rfmt sheetId="1" xfDxf="1" sqref="F28" start="0" length="0"/>
  <rfmt sheetId="1" xfDxf="1" sqref="G28" start="0" length="0"/>
  <rfmt sheetId="1" xfDxf="1" sqref="A29" start="0" length="0"/>
  <rcc rId="1264" sId="1" xfDxf="1" dxf="1">
    <oc r="B29" t="inlineStr">
      <is>
        <t>Channel n Priority Register (DMA_DCHPRI14)</t>
      </is>
    </oc>
    <nc r="B29" t="inlineStr">
      <is>
        <t>Channel n Priority Register</t>
      </is>
    </nc>
  </rcc>
  <rcc rId="1265" sId="1" xfDxf="1" dxf="1">
    <nc r="C29" t="inlineStr">
      <is>
        <t>DMA_DCHPRI14</t>
      </is>
    </nc>
  </rcc>
  <rfmt sheetId="1" xfDxf="1" sqref="D29" start="0" length="0"/>
  <rfmt sheetId="1" xfDxf="1" sqref="E29" start="0" length="0"/>
  <rfmt sheetId="1" xfDxf="1" sqref="F29" start="0" length="0"/>
  <rfmt sheetId="1" xfDxf="1" sqref="G29" start="0" length="0"/>
  <rfmt sheetId="1" xfDxf="1" sqref="A30" start="0" length="0"/>
  <rcc rId="1266" sId="1" xfDxf="1" dxf="1">
    <oc r="B30" t="inlineStr">
      <is>
        <t>Channel n Priority Register (DMA_DCHPRI13)</t>
      </is>
    </oc>
    <nc r="B30" t="inlineStr">
      <is>
        <t>Channel n Priority Register</t>
      </is>
    </nc>
  </rcc>
  <rcc rId="1267" sId="1" xfDxf="1" dxf="1">
    <nc r="C30" t="inlineStr">
      <is>
        <t>DMA_DCHPRI13</t>
      </is>
    </nc>
  </rcc>
  <rfmt sheetId="1" xfDxf="1" sqref="D30" start="0" length="0"/>
  <rfmt sheetId="1" xfDxf="1" sqref="E30" start="0" length="0"/>
  <rfmt sheetId="1" xfDxf="1" sqref="F30" start="0" length="0"/>
  <rfmt sheetId="1" xfDxf="1" sqref="G30" start="0" length="0"/>
  <rfmt sheetId="1" xfDxf="1" sqref="A31" start="0" length="0"/>
  <rcc rId="1268" sId="1" xfDxf="1" dxf="1">
    <oc r="B31" t="inlineStr">
      <is>
        <t>Channel n Priority Register (DMA_DCHPRI12)</t>
      </is>
    </oc>
    <nc r="B31" t="inlineStr">
      <is>
        <t>Channel n Priority Register</t>
      </is>
    </nc>
  </rcc>
  <rcc rId="1269" sId="1" xfDxf="1" dxf="1">
    <nc r="C31" t="inlineStr">
      <is>
        <t>DMA_DCHPRI12</t>
      </is>
    </nc>
  </rcc>
  <rfmt sheetId="1" xfDxf="1" sqref="D31" start="0" length="0"/>
  <rfmt sheetId="1" xfDxf="1" sqref="E31" start="0" length="0"/>
  <rfmt sheetId="1" xfDxf="1" sqref="F31" start="0" length="0"/>
  <rfmt sheetId="1" xfDxf="1" sqref="G31" start="0" length="0"/>
  <rfmt sheetId="1" xfDxf="1" sqref="A32" start="0" length="0"/>
  <rcc rId="1270" sId="1" xfDxf="1" dxf="1">
    <oc r="B32" t="inlineStr">
      <is>
        <t>TCD Source Address (DMA_TCD0_SADDR)</t>
      </is>
    </oc>
    <nc r="B32" t="inlineStr">
      <is>
        <t>TCD Source Address</t>
      </is>
    </nc>
  </rcc>
  <rcc rId="1271" sId="1" xfDxf="1" dxf="1">
    <nc r="C32" t="inlineStr">
      <is>
        <t>DMA_TCD0_SADDR</t>
      </is>
    </nc>
  </rcc>
  <rfmt sheetId="1" xfDxf="1" sqref="D32" start="0" length="0"/>
  <rfmt sheetId="1" xfDxf="1" sqref="E32" start="0" length="0"/>
  <rfmt sheetId="1" xfDxf="1" sqref="F32" start="0" length="0"/>
  <rfmt sheetId="1" xfDxf="1" sqref="G32" start="0" length="0"/>
  <rfmt sheetId="1" xfDxf="1" sqref="A33" start="0" length="0"/>
  <rcc rId="1272" sId="1" xfDxf="1" dxf="1">
    <oc r="B33" t="inlineStr">
      <is>
        <t>TCD Signed Source Address Offset (DMA_TCD0_SOFF)</t>
      </is>
    </oc>
    <nc r="B33" t="inlineStr">
      <is>
        <t>TCD Signed Source Address Offset</t>
      </is>
    </nc>
  </rcc>
  <rcc rId="1273" sId="1" xfDxf="1" dxf="1">
    <nc r="C33" t="inlineStr">
      <is>
        <t>DMA_TCD0_SOFF</t>
      </is>
    </nc>
  </rcc>
  <rfmt sheetId="1" xfDxf="1" sqref="D33" start="0" length="0"/>
  <rfmt sheetId="1" xfDxf="1" sqref="E33" start="0" length="0"/>
  <rfmt sheetId="1" xfDxf="1" sqref="F33" start="0" length="0"/>
  <rfmt sheetId="1" xfDxf="1" sqref="G33" start="0" length="0"/>
  <rfmt sheetId="1" xfDxf="1" sqref="A34" start="0" length="0"/>
  <rcc rId="1274" sId="1" xfDxf="1" dxf="1">
    <oc r="B34" t="inlineStr">
      <is>
        <t>TCD Transfer Attributes (DMA_TCD0_ATTR)</t>
      </is>
    </oc>
    <nc r="B34" t="inlineStr">
      <is>
        <t>TCD Transfer Attributes</t>
      </is>
    </nc>
  </rcc>
  <rcc rId="1275" sId="1" xfDxf="1" dxf="1">
    <nc r="C34" t="inlineStr">
      <is>
        <t>DMA_TCD0_ATTR</t>
      </is>
    </nc>
  </rcc>
  <rfmt sheetId="1" xfDxf="1" sqref="D34" start="0" length="0"/>
  <rfmt sheetId="1" xfDxf="1" sqref="E34" start="0" length="0"/>
  <rfmt sheetId="1" xfDxf="1" sqref="F34" start="0" length="0"/>
  <rfmt sheetId="1" xfDxf="1" sqref="G34" start="0" length="0"/>
  <rfmt sheetId="1" xfDxf="1" sqref="A35" start="0" length="0"/>
  <rcc rId="1276" sId="1" xfDxf="1" dxf="1">
    <oc r="B35" t="inlineStr">
      <is>
        <t>TCD Minor Byte Count (Minor Loop Disabled) (DMA_TCD0_NBYTES_MLNO)</t>
      </is>
    </oc>
    <nc r="B35" t="inlineStr">
      <is>
        <t>TCD Minor Byte Count (Minor Loop Disabled)</t>
      </is>
    </nc>
  </rcc>
  <rcc rId="1277" sId="1" xfDxf="1" dxf="1">
    <nc r="C35" t="inlineStr">
      <is>
        <t>DMA_TCD0_NBYTES_MLNO</t>
      </is>
    </nc>
  </rcc>
  <rfmt sheetId="1" xfDxf="1" sqref="D35" start="0" length="0"/>
  <rfmt sheetId="1" xfDxf="1" sqref="E35" start="0" length="0"/>
  <rfmt sheetId="1" xfDxf="1" sqref="F35" start="0" length="0"/>
  <rfmt sheetId="1" xfDxf="1" sqref="G35" start="0" length="0"/>
  <rfmt sheetId="1" xfDxf="1" sqref="A36" start="0" length="0"/>
  <rcc rId="1278" sId="1" xfDxf="1" dxf="1">
    <oc r="B36" t="inlineStr">
      <is>
        <t>TCD Signed Minor Loop Offset (Minor Loop Enabled and Offset Disabled) (DMA_TCD0_NBYTES_MLOFFNO)</t>
      </is>
    </oc>
    <nc r="B36" t="inlineStr">
      <is>
        <t>TCD Signed Minor Loop Offset (Minor Loop Enabled and Offset Disabled)</t>
      </is>
    </nc>
  </rcc>
  <rcc rId="1279" sId="1" xfDxf="1" dxf="1">
    <nc r="C36" t="inlineStr">
      <is>
        <t>DMA_TCD0_NBYTES_MLOFFNO</t>
      </is>
    </nc>
  </rcc>
  <rfmt sheetId="1" xfDxf="1" sqref="D36" start="0" length="0"/>
  <rfmt sheetId="1" xfDxf="1" sqref="E36" start="0" length="0"/>
  <rfmt sheetId="1" xfDxf="1" sqref="F36" start="0" length="0"/>
  <rfmt sheetId="1" xfDxf="1" sqref="G36" start="0" length="0"/>
  <rfmt sheetId="1" xfDxf="1" sqref="A37" start="0" length="0"/>
  <rcc rId="1280" sId="1" xfDxf="1" dxf="1">
    <oc r="B37" t="inlineStr">
      <is>
        <t>TCD Signed Minor Loop Offset (Minor Loop and Offset Enabled) (DMA_TCD0_NBYTES_MLOFFYES)</t>
      </is>
    </oc>
    <nc r="B37" t="inlineStr">
      <is>
        <t>TCD Signed Minor Loop Offset (Minor Loop and Offset Enabled)</t>
      </is>
    </nc>
  </rcc>
  <rcc rId="1281" sId="1" xfDxf="1" dxf="1">
    <nc r="C37" t="inlineStr">
      <is>
        <t>DMA_TCD0_NBYTES_MLOFFYES</t>
      </is>
    </nc>
  </rcc>
  <rfmt sheetId="1" xfDxf="1" sqref="D37" start="0" length="0"/>
  <rfmt sheetId="1" xfDxf="1" sqref="E37" start="0" length="0"/>
  <rfmt sheetId="1" xfDxf="1" sqref="F37" start="0" length="0"/>
  <rfmt sheetId="1" xfDxf="1" sqref="G37" start="0" length="0"/>
  <rfmt sheetId="1" xfDxf="1" sqref="A38" start="0" length="0"/>
  <rcc rId="1282" sId="1" xfDxf="1" dxf="1">
    <oc r="B38" t="inlineStr">
      <is>
        <t>TCD Last Source Address Adjustment (DMA_TCD0_SLAST)</t>
      </is>
    </oc>
    <nc r="B38" t="inlineStr">
      <is>
        <t>TCD Last Source Address Adjustment</t>
      </is>
    </nc>
  </rcc>
  <rcc rId="1283" sId="1" xfDxf="1" dxf="1">
    <nc r="C38" t="inlineStr">
      <is>
        <t>DMA_TCD0_SLAST</t>
      </is>
    </nc>
  </rcc>
  <rfmt sheetId="1" xfDxf="1" sqref="D38" start="0" length="0"/>
  <rfmt sheetId="1" xfDxf="1" sqref="E38" start="0" length="0"/>
  <rfmt sheetId="1" xfDxf="1" sqref="F38" start="0" length="0"/>
  <rfmt sheetId="1" xfDxf="1" sqref="G38" start="0" length="0"/>
  <rfmt sheetId="1" xfDxf="1" sqref="A39" start="0" length="0"/>
  <rcc rId="1284" sId="1" xfDxf="1" dxf="1">
    <oc r="B39" t="inlineStr">
      <is>
        <t>TCD Destination Address (DMA_TCD0_DADDR)</t>
      </is>
    </oc>
    <nc r="B39" t="inlineStr">
      <is>
        <t>TCD Destination Address</t>
      </is>
    </nc>
  </rcc>
  <rcc rId="1285" sId="1" xfDxf="1" dxf="1">
    <nc r="C39" t="inlineStr">
      <is>
        <t>DMA_TCD0_DADDR</t>
      </is>
    </nc>
  </rcc>
  <rfmt sheetId="1" xfDxf="1" sqref="D39" start="0" length="0"/>
  <rfmt sheetId="1" xfDxf="1" sqref="E39" start="0" length="0"/>
  <rfmt sheetId="1" xfDxf="1" sqref="F39" start="0" length="0"/>
  <rfmt sheetId="1" xfDxf="1" sqref="G39" start="0" length="0"/>
  <rfmt sheetId="1" xfDxf="1" sqref="A40" start="0" length="0"/>
  <rcc rId="1286" sId="1" xfDxf="1" dxf="1">
    <oc r="B40" t="inlineStr">
      <is>
        <t>TCD Signed Destination Address Offset (DMA_TCD0_DOFF)</t>
      </is>
    </oc>
    <nc r="B40" t="inlineStr">
      <is>
        <t>TCD Signed Destination Address Offset</t>
      </is>
    </nc>
  </rcc>
  <rcc rId="1287" sId="1" xfDxf="1" dxf="1">
    <nc r="C40" t="inlineStr">
      <is>
        <t>DMA_TCD0_DOFF</t>
      </is>
    </nc>
  </rcc>
  <rfmt sheetId="1" xfDxf="1" sqref="D40" start="0" length="0"/>
  <rfmt sheetId="1" xfDxf="1" sqref="E40" start="0" length="0"/>
  <rfmt sheetId="1" xfDxf="1" sqref="F40" start="0" length="0"/>
  <rfmt sheetId="1" xfDxf="1" sqref="G40" start="0" length="0"/>
  <rfmt sheetId="1" xfDxf="1" sqref="A41" start="0" length="0"/>
  <rcc rId="1288" sId="1" xfDxf="1" dxf="1">
    <oc r="B41" t="inlineStr">
      <is>
        <t>TCD Current Minor Loop Link, Major Loop Count (Channel Linking Enabled) (DMA_TCD0_CITER_ELINKYES)</t>
      </is>
    </oc>
    <nc r="B41" t="inlineStr">
      <is>
        <t>TCD Current Minor Loop Link, Major Loop Count (Channel Linking Enabled)</t>
      </is>
    </nc>
  </rcc>
  <rcc rId="1289" sId="1" xfDxf="1" dxf="1">
    <nc r="C41" t="inlineStr">
      <is>
        <t>DMA_TCD0_CITER_ELINKYES</t>
      </is>
    </nc>
  </rcc>
  <rfmt sheetId="1" xfDxf="1" sqref="D41" start="0" length="0"/>
  <rfmt sheetId="1" xfDxf="1" sqref="E41" start="0" length="0"/>
  <rfmt sheetId="1" xfDxf="1" sqref="F41" start="0" length="0"/>
  <rfmt sheetId="1" xfDxf="1" sqref="G41" start="0" length="0"/>
  <rfmt sheetId="1" xfDxf="1" sqref="A42" start="0" length="0"/>
  <rfmt sheetId="1" xfDxf="1" sqref="B42" start="0" length="0"/>
  <rfmt sheetId="1" xfDxf="1" sqref="C42" start="0" length="0"/>
  <rfmt sheetId="1" xfDxf="1" sqref="D42" start="0" length="0"/>
  <rfmt sheetId="1" xfDxf="1" sqref="E42" start="0" length="0"/>
  <rfmt sheetId="1" xfDxf="1" sqref="F42" start="0" length="0"/>
  <rfmt sheetId="1" xfDxf="1" sqref="G42" start="0" length="0"/>
  <rfmt sheetId="1" xfDxf="1" sqref="A43" start="0" length="0"/>
  <rcc rId="1290" sId="1" xfDxf="1" dxf="1">
    <oc r="B43" t="inlineStr">
      <is>
        <t>TCD Last Destination Address Adjustment/Scatter Gather Address (DMA_TCD0_DLASTSGA)</t>
      </is>
    </oc>
    <nc r="B43" t="inlineStr">
      <is>
        <t>TCD Last Destination Address Adjustment/Scatter Gather Address</t>
      </is>
    </nc>
  </rcc>
  <rcc rId="1291" sId="1" xfDxf="1" dxf="1">
    <nc r="C43" t="inlineStr">
      <is>
        <t>DMA_TCD0_DLASTSGA</t>
      </is>
    </nc>
  </rcc>
  <rfmt sheetId="1" xfDxf="1" sqref="D43" start="0" length="0"/>
  <rfmt sheetId="1" xfDxf="1" sqref="E43" start="0" length="0"/>
  <rfmt sheetId="1" xfDxf="1" sqref="F43" start="0" length="0"/>
  <rfmt sheetId="1" xfDxf="1" sqref="G43" start="0" length="0"/>
  <rfmt sheetId="1" xfDxf="1" sqref="A44" start="0" length="0"/>
  <rcc rId="1292" sId="1" xfDxf="1" dxf="1">
    <oc r="B44" t="inlineStr">
      <is>
        <t>TCD Control and Status (DMA_TCD0_CSR)</t>
      </is>
    </oc>
    <nc r="B44" t="inlineStr">
      <is>
        <t>TCD Control and Status</t>
      </is>
    </nc>
  </rcc>
  <rcc rId="1293" sId="1" xfDxf="1" dxf="1">
    <nc r="C44" t="inlineStr">
      <is>
        <t>DMA_TCD0_CSR</t>
      </is>
    </nc>
  </rcc>
  <rfmt sheetId="1" xfDxf="1" sqref="D44" start="0" length="0"/>
  <rfmt sheetId="1" xfDxf="1" sqref="E44" start="0" length="0"/>
  <rfmt sheetId="1" xfDxf="1" sqref="F44" start="0" length="0"/>
  <rfmt sheetId="1" xfDxf="1" sqref="G44" start="0" length="0"/>
  <rfmt sheetId="1" xfDxf="1" sqref="A45" start="0" length="0"/>
  <rcc rId="1294" sId="1" xfDxf="1" dxf="1">
    <oc r="B45" t="inlineStr">
      <is>
        <t>TCD Beginning Minor Loop Link, Major Loop Count (Channel Linking Enabled) (DMA_TCD0_BITER_ELINKYES)</t>
      </is>
    </oc>
    <nc r="B45" t="inlineStr">
      <is>
        <t>TCD Beginning Minor Loop Link, Major Loop Count (Channel Linking Enabled)</t>
      </is>
    </nc>
  </rcc>
  <rcc rId="1295" sId="1" xfDxf="1" dxf="1">
    <nc r="C45" t="inlineStr">
      <is>
        <t>DMA_TCD0_BITER_ELINKYES</t>
      </is>
    </nc>
  </rcc>
  <rfmt sheetId="1" xfDxf="1" sqref="D45" start="0" length="0"/>
  <rfmt sheetId="1" xfDxf="1" sqref="E45" start="0" length="0"/>
  <rfmt sheetId="1" xfDxf="1" sqref="F45" start="0" length="0"/>
  <rfmt sheetId="1" xfDxf="1" sqref="G45" start="0" length="0"/>
  <rcc rId="1296" sId="1">
    <nc r="H32">
      <f>"('"&amp;C32&amp;"', 'uint"&amp;D32&amp;"'),"</f>
    </nc>
  </rcc>
  <rcc rId="1297" sId="1">
    <nc r="H33">
      <f>"('"&amp;C33&amp;"', 'uint"&amp;D33&amp;"'),"</f>
    </nc>
  </rcc>
  <rcc rId="1298" sId="1">
    <nc r="H34">
      <f>"('"&amp;C34&amp;"', 'uint"&amp;D34&amp;"'),"</f>
    </nc>
  </rcc>
  <rcc rId="1299" sId="1">
    <nc r="H35">
      <f>"('"&amp;C35&amp;"', 'uint"&amp;D35&amp;"'),"</f>
    </nc>
  </rcc>
  <rcc rId="1300" sId="1">
    <nc r="H36">
      <f>"('"&amp;C36&amp;"', 'uint"&amp;D36&amp;"'),"</f>
    </nc>
  </rcc>
  <rcc rId="1301" sId="1">
    <nc r="H37">
      <f>"('"&amp;C37&amp;"', 'uint"&amp;D37&amp;"'),"</f>
    </nc>
  </rcc>
  <rcc rId="1302" sId="1">
    <nc r="H38">
      <f>"('"&amp;C38&amp;"', 'uint"&amp;D38&amp;"'),"</f>
    </nc>
  </rcc>
  <rcc rId="1303" sId="1">
    <nc r="H39">
      <f>"('"&amp;C39&amp;"', 'uint"&amp;D39&amp;"'),"</f>
    </nc>
  </rcc>
  <rcc rId="1304" sId="1">
    <nc r="H40">
      <f>"('"&amp;C40&amp;"', 'uint"&amp;D40&amp;"'),"</f>
    </nc>
  </rcc>
  <rcc rId="1305" sId="1">
    <nc r="H41">
      <f>"('"&amp;C41&amp;"', 'uint"&amp;D41&amp;"'),"</f>
    </nc>
  </rcc>
  <rcc rId="1306" sId="1">
    <nc r="H42">
      <f>"('"&amp;C42&amp;"', 'uint"&amp;D42&amp;"'),"</f>
    </nc>
  </rcc>
  <rcc rId="1307" sId="1">
    <nc r="H43">
      <f>"('"&amp;C43&amp;"', 'uint"&amp;D43&amp;"'),"</f>
    </nc>
  </rcc>
  <rcc rId="1308" sId="1">
    <nc r="H44">
      <f>"('"&amp;C44&amp;"', 'uint"&amp;D44&amp;"'),"</f>
    </nc>
  </rcc>
  <rcc rId="1309" sId="1">
    <nc r="H45">
      <f>"('"&amp;C45&amp;"', 'uint"&amp;D45&amp;"'),"</f>
    </nc>
  </rcc>
  <rcc rId="1310" sId="1">
    <nc r="C42">
      <f>B42</f>
    </nc>
  </rcc>
  <ris rId="1311" sheetId="9" name="[register-field-descriptions.xlsx]Useful patterns" sheetPosition="1"/>
  <rcc rId="1312" sId="9" xfDxf="1" dxf="1">
    <nc r="A1" t="inlineStr">
      <is>
        <t>s/\(\S\+\)\s\+\(.*\)\s\+(\(.*\))\s\+\(\d\+\)\s\+\(\S\+\)\s\+\(\S\+\)\s\+\(.*\)/\1\t\2\t\3\t\4\t\5\t\6\t\7/</t>
      </is>
    </nc>
  </rcc>
  <rm rId="1313" sheetId="9" source="A1" destination="B1" sourceSheetId="9"/>
  <rm rId="1314" sheetId="9" source="B1" destination="C1" sourceSheetId="9"/>
  <rcc rId="1315" sId="9">
    <nc r="A1" t="inlineStr">
      <is>
        <t>Search/replace command for memory map copied from Kinetis manual.</t>
      </is>
    </nc>
  </rcc>
  <rm rId="1316" sheetId="9" source="C1" destination="B1" sourceSheetId="9"/>
  <rdn rId="0" localSheetId="6" customView="1" name="Z_FB44FD47_0B92_4391_9CB5_FFD8B50F36C3_.wvu.FilterData" hidden="1" oldHidden="1">
    <oldFormula>Sheet1!#REF!</oldFormula>
  </rdn>
  <rcv guid="{FB44FD47-0B92-4391-9CB5-FFD8B50F36C3}" action="delete"/>
  <rdn rId="0" localSheetId="4" customView="1" name="Z_FB44FD47_0B92_4391_9CB5_FFD8B50F36C3_.wvu.FilterData" hidden="1" oldHidden="1">
    <formula>adc!$F$7:$G$57</formula>
    <oldFormula>adc!$F$7:$G$57</oldFormula>
  </rdn>
  <rcv guid="{FB44FD47-0B92-4391-9CB5-FFD8B50F36C3}"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2">
    <nc r="I10">
      <f>"    " &amp; IF($C10&gt;0,"PB_UPDATE_TEENSY_REG_BITS(result." &amp; $B$10 &amp; ", " &amp; $C10 &amp; ", " &amp; $D10  &amp; ", " &amp; $E10 &amp; ", ES) // " &amp; $G10, "PB_UPDATE_TEENSY_BIT(result." &amp; $B$10 &amp; ", "&amp;$D10&amp; ", " &amp; $E10 &amp; ", ES) // " &amp; $G10)</f>
    </nc>
  </rcc>
  <rcc rId="79" sId="2">
    <nc r="I11">
      <f>"    " &amp; IF($C11&gt;0,"PB_UPDATE_TEENSY_REG_BITS(result." &amp; $B$10 &amp; ", " &amp; $C11 &amp; ", " &amp; $D11  &amp; ", " &amp; $E11 &amp; ", ES) // " &amp; $G11, "PB_UPDATE_TEENSY_BIT(result." &amp; $B$10 &amp; ", "&amp;$D11&amp; ", " &amp; $E11 &amp; ", ES) // " &amp; $G11)</f>
    </nc>
  </rcc>
  <rcc rId="80" sId="2">
    <nc r="I12">
      <f>"    " &amp; IF($C12&gt;0,"PB_UPDATE_TEENSY_REG_BITS(result." &amp; $B$10 &amp; ", " &amp; $C12 &amp; ", " &amp; $D12  &amp; ", " &amp; $E12 &amp; ", ES) // " &amp; $G12, "PB_UPDATE_TEENSY_BIT(result." &amp; $B$10 &amp; ", "&amp;$D12&amp; ", " &amp; $E12 &amp; ", ES) // " &amp; $G12)</f>
    </nc>
  </rcc>
  <rcc rId="81" sId="2">
    <nc r="I14">
      <f>"    " &amp; IF($C14&gt;0,"PB_UPDATE_TEENSY_REG_BITS(result." &amp; $B$10 &amp; ", " &amp; $C14 &amp; ", " &amp; $D14  &amp; ", " &amp; $E14 &amp; ", ES) // " &amp; $G14, "PB_UPDATE_TEENSY_BIT(result." &amp; $B$10 &amp; ", "&amp;$D14&amp; ", " &amp; $E14 &amp; ", ES) // " &amp; $G14)</f>
    </nc>
  </rcc>
  <rcc rId="82" sId="2">
    <nc r="I15">
      <f>"    " &amp; IF($C15&gt;0,"PB_UPDATE_TEENSY_REG_BITS(result." &amp; $B$10 &amp; ", " &amp; $C15 &amp; ", " &amp; $D15  &amp; ", " &amp; $E15 &amp; ", ES) // " &amp; $G15, "PB_UPDATE_TEENSY_BIT(result." &amp; $B$10 &amp; ", "&amp;$D15&amp; ", " &amp; $E15 &amp; ", ES) // " &amp; $G15)</f>
    </nc>
  </rcc>
  <rcc rId="83" sId="2">
    <nc r="I16">
      <f>"    " &amp; IF($C16&gt;0,"PB_UPDATE_TEENSY_REG_BITS(result." &amp; $B$10 &amp; ", " &amp; $C16 &amp; ", " &amp; $D16  &amp; ", " &amp; $E16 &amp; ", ES) // " &amp; $G16, "PB_UPDATE_TEENSY_BIT(result." &amp; $B$10 &amp; ", "&amp;$D16&amp; ", " &amp; $E16 &amp; ", ES) // " &amp; $G16)</f>
    </nc>
  </rcc>
  <rcc rId="84" sId="2">
    <nc r="I17">
      <f>"    " &amp; IF($C17&gt;0,"PB_UPDATE_TEENSY_REG_BITS(result." &amp; $B$10 &amp; ", " &amp; $C17 &amp; ", " &amp; $D17  &amp; ", " &amp; $E17 &amp; ", ES) // " &amp; $G17, "PB_UPDATE_TEENSY_BIT(result." &amp; $B$10 &amp; ", "&amp;$D17&amp; ", " &amp; $E17 &amp; ", ES) // " &amp; $G17)</f>
    </nc>
  </rcc>
  <rcc rId="85" sId="2">
    <nc r="I18">
      <f>"    " &amp; IF($C18&gt;0,"PB_UPDATE_TEENSY_REG_BITS(result." &amp; $B$10 &amp; ", " &amp; $C18 &amp; ", " &amp; $D18  &amp; ", " &amp; $E18 &amp; ", ES) // " &amp; $G18, "PB_UPDATE_TEENSY_BIT(result." &amp; $B$10 &amp; ", "&amp;$D18&amp; ", " &amp; $E18 &amp; ", ES) // " &amp; $G18)</f>
    </nc>
  </rcc>
  <rcc rId="86" sId="2">
    <nc r="I19">
      <f>"    " &amp; IF($C19&gt;0,"PB_UPDATE_TEENSY_REG_BITS(result." &amp; $B$10 &amp; ", " &amp; $C19 &amp; ", " &amp; $D19  &amp; ", " &amp; $E19 &amp; ", ES) // " &amp; $G19, "PB_UPDATE_TEENSY_BIT(result." &amp; $B$10 &amp; ", "&amp;$D19&amp; ", " &amp; $E19 &amp; ", ES) // " &amp; $G19)</f>
    </nc>
  </rcc>
  <rcc rId="87" sId="2">
    <nc r="I20">
      <f>"    " &amp; IF($C20&gt;0,"PB_UPDATE_TEENSY_REG_BITS(result." &amp; $B$10 &amp; ", " &amp; $C20 &amp; ", " &amp; $D20  &amp; ", " &amp; $E20 &amp; ", ES) // " &amp; $G20, "PB_UPDATE_TEENSY_BIT(result." &amp; $B$10 &amp; ", "&amp;$D20&amp; ", " &amp; $E20 &amp; ", ES) // " &amp; $G20)</f>
    </nc>
  </rcc>
  <rcc rId="88" sId="2">
    <nc r="I21">
      <f>"    " &amp; IF($C21&gt;0,"PB_UPDATE_TEENSY_REG_BITS(result." &amp; $B$10 &amp; ", " &amp; $C21 &amp; ", " &amp; $D21  &amp; ", " &amp; $E21 &amp; ", ES) // " &amp; $G21, "PB_UPDATE_TEENSY_BIT(result." &amp; $B$10 &amp; ", "&amp;$D21&amp; ", " &amp; $E21 &amp; ", ES) // " &amp; $G21)</f>
    </nc>
  </rcc>
  <rcc rId="89" sId="2">
    <nc r="I13">
      <f>"    " &amp; IF($C13&gt;0,"PB_UPDATE_TEENSY_REG_BITS(result." &amp; $B$10 &amp; ", " &amp; $C13 &amp; ", " &amp; $D13  &amp; ", " &amp; $E13 &amp; ", ES) // " &amp; $G13, "PB_UPDATE_TEENSY_BIT(result." &amp; $B$10 &amp; ", "&amp;$D13&amp; ", " &amp; $E13 &amp; ", ES) // " &amp; $G13)</f>
    </nc>
  </rcc>
  <rcv guid="{FB44FD47-0B92-4391-9CB5-FFD8B50F36C3}" action="delete"/>
  <rcv guid="{FB44FD47-0B92-4391-9CB5-FFD8B50F36C3}"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90" sheetId="6" name="[register-field-descriptions.xlsx]Sheet1" sheetPosition="5"/>
  <rcc rId="91" sId="6">
    <nc r="A1" t="inlineStr">
      <is>
        <t>ECP</t>
      </is>
    </nc>
  </rcc>
  <rcc rId="92" sId="6">
    <nc r="A2" t="inlineStr">
      <is>
        <t>DPA</t>
      </is>
    </nc>
  </rcc>
  <rcc rId="93" sId="6">
    <nc r="A3" t="inlineStr">
      <is>
        <t>CHPRI</t>
      </is>
    </nc>
  </rcc>
  <rcc rId="94" sId="6">
    <nc r="B1" t="inlineStr">
      <is>
        <t>Enable Channel Preemption</t>
      </is>
    </nc>
  </rcc>
  <rcc rId="95" sId="6">
    <nc r="B2" t="inlineStr">
      <is>
        <t>Disable Preempt Ability</t>
      </is>
    </nc>
  </rcc>
  <rcc rId="96" sId="6">
    <nc r="B3" t="inlineStr">
      <is>
        <t>Channel n Arbitration Priority</t>
      </is>
    </nc>
  </rcc>
  <rcc rId="97" sId="6">
    <nc r="C1" t="inlineStr">
      <is>
        <t>0: Channel n cannot be suspended by a higher priority channel’s service request, 1: Channel n can be temporarily suspended by the service request of a higher priority channel</t>
      </is>
    </nc>
  </rcc>
  <rcc rId="98" sId="6">
    <nc r="C2" t="inlineStr">
      <is>
        <t>0: Channel n can suspend a lower priority channel, 1: Channel n cannot suspend any channel, regardless of channel priority</t>
      </is>
    </nc>
  </rcc>
  <rcc rId="99" sId="6">
    <nc r="C3" t="inlineStr">
      <is>
        <t>Channel priority when fixed-priority arbitration is enabled.  NOTE: Reset value for the channel priority fields, CHPRI, is equal to the corresponding channel number for each priority register, i.e., DCHPRI15[CHPRI] equals 0b1111.</t>
      </is>
    </nc>
  </rcc>
  <rrc rId="100" sId="2" ref="C1:C1048576" action="insertCol"/>
  <rcc rId="101" sId="2">
    <nc r="C1" t="inlineStr">
      <is>
        <t>Page</t>
      </is>
    </nc>
  </rcc>
  <rcc rId="102" sId="2">
    <nc r="C2" t="inlineStr">
      <is>
        <t>21.3.1/391</t>
      </is>
    </nc>
  </rcc>
  <rcc rId="103" sId="2">
    <nc r="C3" t="inlineStr">
      <is>
        <t>21.3.1/391</t>
      </is>
    </nc>
  </rcc>
  <rcc rId="104" sId="2">
    <nc r="C4" t="inlineStr">
      <is>
        <t>21.3.1/391</t>
      </is>
    </nc>
  </rcc>
  <rcc rId="105" sId="2">
    <nc r="C5" t="inlineStr">
      <is>
        <t>21.3.1/391</t>
      </is>
    </nc>
  </rcc>
  <rcc rId="106" sId="2">
    <nc r="C6" t="inlineStr">
      <is>
        <t>21.3.1/391</t>
      </is>
    </nc>
  </rcc>
  <rcc rId="107" sId="2">
    <nc r="C7" t="inlineStr">
      <is>
        <t>21.3.1/391</t>
      </is>
    </nc>
  </rcc>
  <rcc rId="108" sId="2">
    <nc r="C8" t="inlineStr">
      <is>
        <t>21.3.1/391</t>
      </is>
    </nc>
  </rcc>
  <rcc rId="109" sId="2">
    <nc r="C9" t="inlineStr">
      <is>
        <t>21.3.1/391</t>
      </is>
    </nc>
  </rcc>
  <rcc rId="110" sId="2">
    <nc r="C10" t="inlineStr">
      <is>
        <t>21.3.2/392</t>
      </is>
    </nc>
  </rcc>
  <rcc rId="111" sId="2">
    <nc r="C11" t="inlineStr">
      <is>
        <t>21.3.2/392</t>
      </is>
    </nc>
  </rcc>
  <rcc rId="112" sId="2">
    <nc r="C12" t="inlineStr">
      <is>
        <t>21.3.2/392</t>
      </is>
    </nc>
  </rcc>
  <rcc rId="113" sId="2">
    <nc r="C13" t="inlineStr">
      <is>
        <t>21.3.2/392</t>
      </is>
    </nc>
  </rcc>
  <rcc rId="114" sId="2">
    <nc r="C14" t="inlineStr">
      <is>
        <t>21.3.2/392</t>
      </is>
    </nc>
  </rcc>
  <rcc rId="115" sId="2">
    <nc r="C15" t="inlineStr">
      <is>
        <t>21.3.2/392</t>
      </is>
    </nc>
  </rcc>
  <rcc rId="116" sId="2">
    <nc r="C16" t="inlineStr">
      <is>
        <t>21.3.2/392</t>
      </is>
    </nc>
  </rcc>
  <rcc rId="117" sId="2">
    <nc r="C17" t="inlineStr">
      <is>
        <t>21.3.2/392</t>
      </is>
    </nc>
  </rcc>
  <rcc rId="118" sId="2">
    <nc r="C18" t="inlineStr">
      <is>
        <t>21.3.2/392</t>
      </is>
    </nc>
  </rcc>
  <rcc rId="119" sId="2">
    <nc r="C19" t="inlineStr">
      <is>
        <t>21.3.2/392</t>
      </is>
    </nc>
  </rcc>
  <rcc rId="120" sId="2">
    <nc r="C20" t="inlineStr">
      <is>
        <t>21.3.2/392</t>
      </is>
    </nc>
  </rcc>
  <rcc rId="121" sId="2">
    <nc r="C21" t="inlineStr">
      <is>
        <t>21.3.2/392</t>
      </is>
    </nc>
  </rcc>
  <rcc rId="122" sId="2">
    <nc r="C22" t="inlineStr">
      <is>
        <t>21.3.3/394</t>
      </is>
    </nc>
  </rcc>
  <rcc rId="123" sId="2">
    <nc r="C23" t="inlineStr">
      <is>
        <t>21.3.4/397</t>
      </is>
    </nc>
  </rcc>
  <rcc rId="124" sId="2">
    <nc r="C24" t="inlineStr">
      <is>
        <t>21.3.13/406</t>
      </is>
    </nc>
  </rcc>
  <rcc rId="125" sId="2">
    <nc r="C25" t="inlineStr">
      <is>
        <t>21.3.14/409</t>
      </is>
    </nc>
  </rcc>
  <rcc rId="126" sId="2">
    <nc r="C26" t="inlineStr">
      <is>
        <t>21.3.15/411</t>
      </is>
    </nc>
  </rcc>
  <rcc rId="127" sId="2">
    <nc r="C30" t="inlineStr">
      <is>
        <t>21.3.16/414</t>
      </is>
    </nc>
  </rcc>
  <rcc rId="128" sId="2">
    <nc r="C31" t="inlineStr">
      <is>
        <t>21.3.16/414</t>
      </is>
    </nc>
  </rcc>
  <rcc rId="129" sId="2">
    <nc r="C32" t="inlineStr">
      <is>
        <t>21.3.16/414</t>
      </is>
    </nc>
  </rcc>
  <rcc rId="130" sId="2">
    <nc r="C34" t="inlineStr">
      <is>
        <t>21.3.17/415</t>
      </is>
    </nc>
  </rcc>
  <rcc rId="131" sId="2">
    <nc r="C35" t="inlineStr">
      <is>
        <t>21.3.18/415</t>
      </is>
    </nc>
  </rcc>
  <rcc rId="132" sId="2">
    <nc r="C36" t="inlineStr">
      <is>
        <t>21.3.19/416</t>
      </is>
    </nc>
  </rcc>
  <rcc rId="133" sId="2">
    <nc r="C37" t="inlineStr">
      <is>
        <t>21.3.20/417</t>
      </is>
    </nc>
  </rcc>
  <rcc rId="134" sId="2">
    <nc r="C38" t="inlineStr">
      <is>
        <t>21.3.21/417</t>
      </is>
    </nc>
  </rcc>
  <rcc rId="135" sId="2">
    <nc r="C39" t="inlineStr">
      <is>
        <t>21.3.22/418</t>
      </is>
    </nc>
  </rcc>
  <rcc rId="136" sId="2">
    <nc r="C40" t="inlineStr">
      <is>
        <t>21.3.23/420</t>
      </is>
    </nc>
  </rcc>
  <rcc rId="137" sId="2">
    <nc r="C41" t="inlineStr">
      <is>
        <t>21.3.24/420</t>
      </is>
    </nc>
  </rcc>
  <rcc rId="138" sId="2">
    <nc r="C42" t="inlineStr">
      <is>
        <t>21.3.25/421</t>
      </is>
    </nc>
  </rcc>
  <rcc rId="139" sId="2">
    <nc r="C43" t="inlineStr">
      <is>
        <t>21.3.26/421</t>
      </is>
    </nc>
  </rcc>
  <rcc rId="140" sId="2">
    <nc r="C44" t="inlineStr">
      <is>
        <t>21.3.27/422</t>
      </is>
    </nc>
  </rcc>
  <rcc rId="141" sId="2">
    <nc r="C45" t="inlineStr">
      <is>
        <t>21.3.28/423</t>
      </is>
    </nc>
  </rcc>
  <rcc rId="142" sId="2">
    <nc r="C46" t="inlineStr">
      <is>
        <t>21.3.29/424</t>
      </is>
    </nc>
  </rcc>
  <rcc rId="143" sId="2">
    <nc r="C47" t="inlineStr">
      <is>
        <t>21.3.30/426</t>
      </is>
    </nc>
  </rcc>
  <rm rId="144" sheetId="2" source="C37:C47" destination="C40:C50" sourceSheetId="2"/>
  <rm rId="145" sheetId="2" source="C42:C50" destination="C44:C52" sourceSheetId="2"/>
  <rm rId="146" sheetId="2" source="C45:C52" destination="C48:C55" sourceSheetId="2"/>
  <rm rId="147" sheetId="2" source="C52:C55" destination="C54:C57" sourceSheetId="2"/>
  <rm rId="148" sheetId="2" source="C55:C57" destination="C57:C59" sourceSheetId="2"/>
  <rm rId="149" sheetId="2" source="C58:C59" destination="C67:C68" sourceSheetId="2"/>
  <rm rId="150" sheetId="2" source="C68" destination="C70" sourceSheetId="2"/>
  <rcc rId="151" sId="2">
    <oc r="H71" t="inlineStr">
      <is>
        <t>Current Major Iteration Count</t>
      </is>
    </oc>
    <nc r="H71" t="inlineStr">
      <is>
        <t>Beginning Major Iteration Count</t>
      </is>
    </nc>
  </rcc>
  <rcv guid="{FB44FD47-0B92-4391-9CB5-FFD8B50F36C3}" action="delete"/>
  <rcv guid="{FB44FD47-0B92-4391-9CB5-FFD8B50F36C3}"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 sId="2">
    <nc r="C71" t="inlineStr">
      <is>
        <t>21.3.30/426</t>
      </is>
    </nc>
  </rcc>
  <rcc rId="153" sId="2">
    <nc r="C68" t="inlineStr">
      <is>
        <t>21.3.29/424</t>
      </is>
    </nc>
  </rcc>
  <rcc rId="154" sId="2">
    <nc r="C69" t="inlineStr">
      <is>
        <t>21.3.29/424</t>
      </is>
    </nc>
  </rcc>
  <rcc rId="155" sId="2">
    <nc r="C58" t="inlineStr">
      <is>
        <t>21.3.28/423</t>
      </is>
    </nc>
  </rcc>
  <rcc rId="156" sId="2">
    <nc r="C59" t="inlineStr">
      <is>
        <t>21.3.28/423</t>
      </is>
    </nc>
  </rcc>
  <rcc rId="157" sId="2">
    <nc r="C60" t="inlineStr">
      <is>
        <t>21.3.28/423</t>
      </is>
    </nc>
  </rcc>
  <rcc rId="158" sId="2">
    <nc r="C61" t="inlineStr">
      <is>
        <t>21.3.28/423</t>
      </is>
    </nc>
  </rcc>
  <rcc rId="159" sId="2">
    <nc r="C62" t="inlineStr">
      <is>
        <t>21.3.28/423</t>
      </is>
    </nc>
  </rcc>
  <rcc rId="160" sId="2">
    <nc r="C63" t="inlineStr">
      <is>
        <t>21.3.28/423</t>
      </is>
    </nc>
  </rcc>
  <rcc rId="161" sId="2">
    <nc r="C64" t="inlineStr">
      <is>
        <t>21.3.28/423</t>
      </is>
    </nc>
  </rcc>
  <rcc rId="162" sId="2">
    <nc r="C65" t="inlineStr">
      <is>
        <t>21.3.28/423</t>
      </is>
    </nc>
  </rcc>
  <rcc rId="163" sId="2">
    <nc r="C66" t="inlineStr">
      <is>
        <t>21.3.28/423</t>
      </is>
    </nc>
  </rcc>
  <rcc rId="164" sId="2">
    <nc r="C55" t="inlineStr">
      <is>
        <t>21.3.27/422</t>
      </is>
    </nc>
  </rcc>
  <rcc rId="165" sId="2">
    <nc r="C56" t="inlineStr">
      <is>
        <t>21.3.27/422</t>
      </is>
    </nc>
  </rcc>
  <rcc rId="166" sId="2">
    <nc r="C52" t="inlineStr">
      <is>
        <t>21.3.26/421</t>
      </is>
    </nc>
  </rcc>
  <rcc rId="167" sId="2">
    <nc r="C53" t="inlineStr">
      <is>
        <t>21.3.26/421</t>
      </is>
    </nc>
  </rcc>
  <rcc rId="168" sId="2">
    <nc r="C45" t="inlineStr">
      <is>
        <t>21.3.22/418</t>
      </is>
    </nc>
  </rcc>
  <rcc rId="169" sId="2">
    <nc r="C46" t="inlineStr">
      <is>
        <t>21.3.22/418</t>
      </is>
    </nc>
  </rcc>
  <rcc rId="170" sId="2">
    <nc r="C47" t="inlineStr">
      <is>
        <t>21.3.22/418</t>
      </is>
    </nc>
  </rcc>
  <rcc rId="171" sId="2">
    <nc r="C42" t="inlineStr">
      <is>
        <t>21.3.21/417</t>
      </is>
    </nc>
  </rcc>
  <rcc rId="172" sId="2">
    <nc r="C43" t="inlineStr">
      <is>
        <t>21.3.21/417</t>
      </is>
    </nc>
  </rcc>
  <rcc rId="173" sId="2">
    <nc r="C37" t="inlineStr">
      <is>
        <t>21.3.19/416</t>
      </is>
    </nc>
  </rcc>
  <rcc rId="174" sId="2">
    <nc r="C38" t="inlineStr">
      <is>
        <t>21.3.19/416</t>
      </is>
    </nc>
  </rcc>
  <rcc rId="175" sId="2">
    <nc r="C39" t="inlineStr">
      <is>
        <t>21.3.19/416</t>
      </is>
    </nc>
  </rcc>
  <rcc rId="176" sId="2">
    <nc r="I34">
      <f>H34&amp;" ("&amp;C34&amp;")"</f>
    </nc>
  </rcc>
  <rcc rId="177" sId="2">
    <nc r="I35">
      <f>H35&amp;" ("&amp;C35&amp;")"</f>
    </nc>
  </rcc>
  <rcc rId="178" sId="2">
    <nc r="I36">
      <f>H36&amp;" ("&amp;C36&amp;")"</f>
    </nc>
  </rcc>
  <rcc rId="179" sId="2">
    <nc r="I37">
      <f>H37&amp;" ("&amp;C37&amp;")"</f>
    </nc>
  </rcc>
  <rcc rId="180" sId="2">
    <nc r="I38">
      <f>H38&amp;" ("&amp;C38&amp;")"</f>
    </nc>
  </rcc>
  <rcc rId="181" sId="2">
    <nc r="I39">
      <f>H39&amp;" ("&amp;C39&amp;")"</f>
    </nc>
  </rcc>
  <rcc rId="182" sId="2">
    <nc r="I40">
      <f>H40&amp;" ("&amp;C40&amp;")"</f>
    </nc>
  </rcc>
  <rcc rId="183" sId="2">
    <nc r="I41">
      <f>H41&amp;" ("&amp;C41&amp;")"</f>
    </nc>
  </rcc>
  <rcc rId="184" sId="2">
    <nc r="I42">
      <f>H42&amp;" ("&amp;C42&amp;")"</f>
    </nc>
  </rcc>
  <rcc rId="185" sId="2">
    <nc r="I43">
      <f>H43&amp;" ("&amp;C43&amp;")"</f>
    </nc>
  </rcc>
  <rcc rId="186" sId="2">
    <nc r="I44">
      <f>H44&amp;" ("&amp;C44&amp;")"</f>
    </nc>
  </rcc>
  <rcc rId="187" sId="2">
    <nc r="I45">
      <f>H45&amp;" ("&amp;C45&amp;")"</f>
    </nc>
  </rcc>
  <rcc rId="188" sId="2">
    <nc r="I46">
      <f>H46&amp;" ("&amp;C46&amp;")"</f>
    </nc>
  </rcc>
  <rcc rId="189" sId="2">
    <nc r="I47">
      <f>H47&amp;" ("&amp;C47&amp;")"</f>
    </nc>
  </rcc>
  <rcc rId="190" sId="2">
    <nc r="I48">
      <f>H48&amp;" ("&amp;C48&amp;")"</f>
    </nc>
  </rcc>
  <rcc rId="191" sId="2">
    <nc r="I49">
      <f>H49&amp;" ("&amp;C49&amp;")"</f>
    </nc>
  </rcc>
  <rcc rId="192" sId="2">
    <nc r="I50">
      <f>H50&amp;" ("&amp;C50&amp;")"</f>
    </nc>
  </rcc>
  <rcc rId="193" sId="2">
    <nc r="I51">
      <f>H51&amp;" ("&amp;C51&amp;")"</f>
    </nc>
  </rcc>
  <rcc rId="194" sId="2">
    <nc r="I52">
      <f>H52&amp;" ("&amp;C52&amp;")"</f>
    </nc>
  </rcc>
  <rcc rId="195" sId="2">
    <nc r="I53">
      <f>H53&amp;" ("&amp;C53&amp;")"</f>
    </nc>
  </rcc>
  <rcc rId="196" sId="2">
    <nc r="I54">
      <f>H54&amp;" ("&amp;C54&amp;")"</f>
    </nc>
  </rcc>
  <rcc rId="197" sId="2">
    <nc r="I55">
      <f>H55&amp;" ("&amp;C55&amp;")"</f>
    </nc>
  </rcc>
  <rcc rId="198" sId="2">
    <nc r="I56">
      <f>H56&amp;" ("&amp;C56&amp;")"</f>
    </nc>
  </rcc>
  <rcc rId="199" sId="2">
    <nc r="I57">
      <f>H57&amp;" ("&amp;C57&amp;")"</f>
    </nc>
  </rcc>
  <rcc rId="200" sId="2">
    <nc r="I58">
      <f>H58&amp;" ("&amp;C58&amp;")"</f>
    </nc>
  </rcc>
  <rcc rId="201" sId="2">
    <nc r="I59">
      <f>H59&amp;" ("&amp;C59&amp;")"</f>
    </nc>
  </rcc>
  <rcc rId="202" sId="2">
    <nc r="I60">
      <f>H60&amp;" ("&amp;C60&amp;")"</f>
    </nc>
  </rcc>
  <rcc rId="203" sId="2">
    <nc r="I61">
      <f>H61&amp;" ("&amp;C61&amp;")"</f>
    </nc>
  </rcc>
  <rcc rId="204" sId="2">
    <nc r="I62">
      <f>H62&amp;" ("&amp;C62&amp;")"</f>
    </nc>
  </rcc>
  <rcc rId="205" sId="2">
    <nc r="I63">
      <f>H63&amp;" ("&amp;C63&amp;")"</f>
    </nc>
  </rcc>
  <rcc rId="206" sId="2">
    <nc r="I64">
      <f>H64&amp;" ("&amp;C64&amp;")"</f>
    </nc>
  </rcc>
  <rcc rId="207" sId="2">
    <nc r="I65">
      <f>H65&amp;" ("&amp;C65&amp;")"</f>
    </nc>
  </rcc>
  <rcc rId="208" sId="2">
    <nc r="I66">
      <f>H66&amp;" ("&amp;C66&amp;")"</f>
    </nc>
  </rcc>
  <rcc rId="209" sId="2">
    <nc r="I67">
      <f>H67&amp;" ("&amp;C67&amp;")"</f>
    </nc>
  </rcc>
  <rcc rId="210" sId="2">
    <nc r="I68">
      <f>H68&amp;" ("&amp;C68&amp;")"</f>
    </nc>
  </rcc>
  <rcc rId="211" sId="2">
    <nc r="I69">
      <f>H69&amp;" ("&amp;C69&amp;")"</f>
    </nc>
  </rcc>
  <rcc rId="212" sId="2">
    <nc r="I70">
      <f>H70&amp;" ("&amp;C70&amp;")"</f>
    </nc>
  </rcc>
  <rcc rId="213" sId="2">
    <nc r="I71">
      <f>H71&amp;" ("&amp;C71&amp;")"</f>
    </nc>
  </rcc>
  <rcc rId="214" sId="2">
    <oc r="K36">
      <f>"  optional " &amp; IF(D36&gt;0,"uint32", "bool") &amp; " " &amp; F36 &amp; " = "&amp;A36&amp;"; // " &amp; H36</f>
    </oc>
    <nc r="K36">
      <f>"  optional " &amp; IF(D36&gt;0,"uint32", "bool") &amp; " " &amp; F36 &amp; " = "&amp;A36&amp;"; // " &amp; I36</f>
    </nc>
  </rcc>
  <rcc rId="215" sId="2">
    <oc r="K37">
      <f>"  optional " &amp; IF(D37&gt;0,"uint32", "bool") &amp; " " &amp; F37 &amp; " = "&amp;A37&amp;"; // " &amp; H37</f>
    </oc>
    <nc r="K37">
      <f>"  optional " &amp; IF(D37&gt;0,"uint32", "bool") &amp; " " &amp; F37 &amp; " = "&amp;A37&amp;"; // " &amp; I37</f>
    </nc>
  </rcc>
  <rcc rId="216" sId="2">
    <oc r="K38">
      <f>"  optional " &amp; IF(D38&gt;0,"uint32", "bool") &amp; " " &amp; F38 &amp; " = "&amp;A38&amp;"; // " &amp; H38</f>
    </oc>
    <nc r="K38">
      <f>"  optional " &amp; IF(D38&gt;0,"uint32", "bool") &amp; " " &amp; F38 &amp; " = "&amp;A38&amp;"; // " &amp; I38</f>
    </nc>
  </rcc>
  <rcc rId="217" sId="2">
    <oc r="K39">
      <f>"  optional " &amp; IF(D39&gt;0,"uint32", "bool") &amp; " " &amp; F39 &amp; " = "&amp;A39&amp;"; // " &amp; H39</f>
    </oc>
    <nc r="K39">
      <f>"  optional " &amp; IF(D39&gt;0,"uint32", "bool") &amp; " " &amp; F39 &amp; " = "&amp;A39&amp;"; // " &amp; I39</f>
    </nc>
  </rcc>
  <rcc rId="218" sId="2">
    <oc r="K41">
      <f>"  optional " &amp; IF(D41&gt;0,"uint32", "bool") &amp; " " &amp; F41 &amp; " = "&amp;A41&amp;"; // " &amp; H41</f>
    </oc>
    <nc r="K41">
      <f>"  optional " &amp; IF(D41&gt;0,"uint32", "bool") &amp; " " &amp; F41 &amp; " = "&amp;A41&amp;"; // " &amp; I41</f>
    </nc>
  </rcc>
  <rcc rId="219" sId="2">
    <oc r="K42">
      <f>"  optional " &amp; IF(D42&gt;0,"uint32", "bool") &amp; " " &amp; F42 &amp; " = "&amp;A42&amp;"; // " &amp; H42</f>
    </oc>
    <nc r="K42">
      <f>"  optional " &amp; IF(D42&gt;0,"uint32", "bool") &amp; " " &amp; F42 &amp; " = "&amp;A42&amp;"; // " &amp; I42</f>
    </nc>
  </rcc>
  <rcc rId="220" sId="2">
    <oc r="K43">
      <f>"  optional " &amp; IF(D43&gt;0,"uint32", "bool") &amp; " " &amp; F43 &amp; " = "&amp;A43&amp;"; // " &amp; H43</f>
    </oc>
    <nc r="K43">
      <f>"  optional " &amp; IF(D43&gt;0,"uint32", "bool") &amp; " " &amp; F43 &amp; " = "&amp;A43&amp;"; // " &amp; I43</f>
    </nc>
  </rcc>
  <rcc rId="221" sId="2">
    <oc r="K44">
      <f>"  optional " &amp; IF(D44&gt;0,"uint32", "bool") &amp; " " &amp; F44 &amp; " = "&amp;A44&amp;"; // " &amp; H44</f>
    </oc>
    <nc r="K44">
      <f>"  optional " &amp; IF(D44&gt;0,"uint32", "bool") &amp; " " &amp; F44 &amp; " = "&amp;A44&amp;"; // " &amp; I44</f>
    </nc>
  </rcc>
  <rcc rId="222" sId="2">
    <oc r="K45">
      <f>"  optional " &amp; IF(D45&gt;0,"uint32", "bool") &amp; " " &amp; F45 &amp; " = "&amp;A45&amp;"; // " &amp; H45</f>
    </oc>
    <nc r="K45">
      <f>"  optional " &amp; IF(D45&gt;0,"uint32", "bool") &amp; " " &amp; F45 &amp; " = "&amp;A45&amp;"; // " &amp; I45</f>
    </nc>
  </rcc>
  <rcc rId="223" sId="2">
    <oc r="K46">
      <f>"  optional " &amp; IF(D46&gt;0,"uint32", "bool") &amp; " " &amp; F46 &amp; " = "&amp;A46&amp;"; // " &amp; H46</f>
    </oc>
    <nc r="K46">
      <f>"  optional " &amp; IF(D46&gt;0,"uint32", "bool") &amp; " " &amp; F46 &amp; " = "&amp;A46&amp;"; // " &amp; I46</f>
    </nc>
  </rcc>
  <rcc rId="224" sId="2">
    <oc r="K47">
      <f>"  optional " &amp; IF(D47&gt;0,"uint32", "bool") &amp; " " &amp; F47 &amp; " = "&amp;A47&amp;"; // " &amp; H47</f>
    </oc>
    <nc r="K47">
      <f>"  optional " &amp; IF(D47&gt;0,"uint32", "bool") &amp; " " &amp; F47 &amp; " = "&amp;A47&amp;"; // " &amp; I47</f>
    </nc>
  </rcc>
  <rcc rId="225" sId="2">
    <oc r="K51">
      <f>"  optional " &amp; IF(D51&gt;0,"uint32", "bool") &amp; " " &amp; F51 &amp; " = "&amp;A51&amp;"; // " &amp; H51</f>
    </oc>
    <nc r="K51">
      <f>"  optional " &amp; IF(D51&gt;0,"uint32", "bool") &amp; " " &amp; F51 &amp; " = "&amp;A51&amp;"; // " &amp; I51</f>
    </nc>
  </rcc>
  <rcc rId="226" sId="2">
    <oc r="K52">
      <f>"  optional " &amp; IF(D52&gt;0,"uint32", "bool") &amp; " " &amp; F52 &amp; " = "&amp;A52&amp;"; // " &amp; H52</f>
    </oc>
    <nc r="K52">
      <f>"  optional " &amp; IF(D52&gt;0,"uint32", "bool") &amp; " " &amp; F52 &amp; " = "&amp;A52&amp;"; // " &amp; I52</f>
    </nc>
  </rcc>
  <rcc rId="227" sId="2">
    <oc r="K53">
      <f>"  optional " &amp; IF(D53&gt;0,"uint32", "bool") &amp; " " &amp; F53 &amp; " = "&amp;A53&amp;"; // " &amp; H53</f>
    </oc>
    <nc r="K53">
      <f>"  optional " &amp; IF(D53&gt;0,"uint32", "bool") &amp; " " &amp; F53 &amp; " = "&amp;A53&amp;"; // " &amp; I53</f>
    </nc>
  </rcc>
  <rcc rId="228" sId="2">
    <oc r="K54">
      <f>"  optional " &amp; IF(D54&gt;0,"uint32", "bool") &amp; " " &amp; F54 &amp; " = "&amp;A54&amp;"; // " &amp; H54</f>
    </oc>
    <nc r="K54">
      <f>"  optional " &amp; IF(D54&gt;0,"uint32", "bool") &amp; " " &amp; F54 &amp; " = "&amp;A54&amp;"; // " &amp; I54</f>
    </nc>
  </rcc>
  <rcc rId="229" sId="2">
    <oc r="K55">
      <f>"  optional " &amp; IF(D55&gt;0,"uint32", "bool") &amp; " " &amp; F55 &amp; " = "&amp;A55&amp;"; // " &amp; H55</f>
    </oc>
    <nc r="K55">
      <f>"  optional " &amp; IF(D55&gt;0,"uint32", "bool") &amp; " " &amp; F55 &amp; " = "&amp;A55&amp;"; // " &amp; I55</f>
    </nc>
  </rcc>
  <rcc rId="230" sId="2">
    <oc r="K57">
      <f>"  optional " &amp; IF(D57&gt;0,"uint32", "bool") &amp; " " &amp; F57 &amp; " = "&amp;A57&amp;"; // " &amp; H57</f>
    </oc>
    <nc r="K57">
      <f>"  optional " &amp; IF(D57&gt;0,"uint32", "bool") &amp; " " &amp; F57 &amp; " = "&amp;A57&amp;"; // " &amp; I57</f>
    </nc>
  </rcc>
  <rcc rId="231" sId="2">
    <oc r="K58">
      <f>"  optional " &amp; IF(D58&gt;0,"uint32", "bool") &amp; " " &amp; F58 &amp; " = "&amp;A58&amp;"; // " &amp; H58</f>
    </oc>
    <nc r="K58">
      <f>"  optional " &amp; IF(D58&gt;0,"uint32", "bool") &amp; " " &amp; F58 &amp; " = "&amp;A58&amp;"; // " &amp; I58</f>
    </nc>
  </rcc>
  <rcc rId="232" sId="2">
    <oc r="K59">
      <f>"  optional " &amp; IF(D59&gt;0,"uint32", "bool") &amp; " " &amp; F59 &amp; " = "&amp;A59&amp;"; // " &amp; H59</f>
    </oc>
    <nc r="K59">
      <f>"  optional " &amp; IF(D59&gt;0,"uint32", "bool") &amp; " " &amp; F59 &amp; " = "&amp;A59&amp;"; // " &amp; I59</f>
    </nc>
  </rcc>
  <rcc rId="233" sId="2">
    <oc r="K60">
      <f>"  optional " &amp; IF(D60&gt;0,"uint32", "bool") &amp; " " &amp; F60 &amp; " = "&amp;A60&amp;"; // " &amp; H60</f>
    </oc>
    <nc r="K60">
      <f>"  optional " &amp; IF(D60&gt;0,"uint32", "bool") &amp; " " &amp; F60 &amp; " = "&amp;A60&amp;"; // " &amp; I60</f>
    </nc>
  </rcc>
  <rcc rId="234" sId="2">
    <oc r="K61">
      <f>"  optional " &amp; IF(D61&gt;0,"uint32", "bool") &amp; " " &amp; F61 &amp; " = "&amp;A61&amp;"; // " &amp; H61</f>
    </oc>
    <nc r="K61">
      <f>"  optional " &amp; IF(D61&gt;0,"uint32", "bool") &amp; " " &amp; F61 &amp; " = "&amp;A61&amp;"; // " &amp; I61</f>
    </nc>
  </rcc>
  <rcc rId="235" sId="2">
    <oc r="K62">
      <f>"  optional " &amp; IF(D62&gt;0,"uint32", "bool") &amp; " " &amp; F62 &amp; " = "&amp;A62&amp;"; // " &amp; H62</f>
    </oc>
    <nc r="K62">
      <f>"  optional " &amp; IF(D62&gt;0,"uint32", "bool") &amp; " " &amp; F62 &amp; " = "&amp;A62&amp;"; // " &amp; I62</f>
    </nc>
  </rcc>
  <rcc rId="236" sId="2">
    <oc r="K63">
      <f>"  optional " &amp; IF(D63&gt;0,"uint32", "bool") &amp; " " &amp; F63 &amp; " = "&amp;A63&amp;"; // " &amp; H63</f>
    </oc>
    <nc r="K63">
      <f>"  optional " &amp; IF(D63&gt;0,"uint32", "bool") &amp; " " &amp; F63 &amp; " = "&amp;A63&amp;"; // " &amp; I63</f>
    </nc>
  </rcc>
  <rcc rId="237" sId="2">
    <oc r="K64">
      <f>"  optional " &amp; IF(D64&gt;0,"uint32", "bool") &amp; " " &amp; F64 &amp; " = "&amp;A64&amp;"; // " &amp; H64</f>
    </oc>
    <nc r="K64">
      <f>"  optional " &amp; IF(D64&gt;0,"uint32", "bool") &amp; " " &amp; F64 &amp; " = "&amp;A64&amp;"; // " &amp; I64</f>
    </nc>
  </rcc>
  <rcc rId="238" sId="2">
    <oc r="K65">
      <f>"  optional " &amp; IF(D65&gt;0,"uint32", "bool") &amp; " " &amp; F65 &amp; " = "&amp;A65&amp;"; // " &amp; H65</f>
    </oc>
    <nc r="K65">
      <f>"  optional " &amp; IF(D65&gt;0,"uint32", "bool") &amp; " " &amp; F65 &amp; " = "&amp;A65&amp;"; // " &amp; I65</f>
    </nc>
  </rcc>
  <rcc rId="239" sId="2">
    <oc r="K66">
      <f>"  optional " &amp; IF(D66&gt;0,"uint32", "bool") &amp; " " &amp; F66 &amp; " = "&amp;A66&amp;"; // " &amp; H66</f>
    </oc>
    <nc r="K66">
      <f>"  optional " &amp; IF(D66&gt;0,"uint32", "bool") &amp; " " &amp; F66 &amp; " = "&amp;A66&amp;"; // " &amp; I66</f>
    </nc>
  </rcc>
  <rcc rId="240" sId="2">
    <oc r="K67">
      <f>"  optional " &amp; IF(D67&gt;0,"uint32", "bool") &amp; " " &amp; F67 &amp; " = "&amp;A67&amp;"; // " &amp; H67</f>
    </oc>
    <nc r="K67">
      <f>"  optional " &amp; IF(D67&gt;0,"uint32", "bool") &amp; " " &amp; F67 &amp; " = "&amp;A67&amp;"; // " &amp; I67</f>
    </nc>
  </rcc>
  <rcc rId="241" sId="2">
    <oc r="K68">
      <f>"  optional " &amp; IF(D68&gt;0,"uint32", "bool") &amp; " " &amp; F68 &amp; " = "&amp;A68&amp;"; // " &amp; H68</f>
    </oc>
    <nc r="K68">
      <f>"  optional " &amp; IF(D68&gt;0,"uint32", "bool") &amp; " " &amp; F68 &amp; " = "&amp;A68&amp;"; // " &amp; I68</f>
    </nc>
  </rcc>
  <rcc rId="242" sId="2">
    <oc r="K69">
      <f>"  optional " &amp; IF(D69&gt;0,"uint32", "bool") &amp; " " &amp; F69 &amp; " = "&amp;A69&amp;"; // " &amp; H69</f>
    </oc>
    <nc r="K69">
      <f>"  optional " &amp; IF(D69&gt;0,"uint32", "bool") &amp; " " &amp; F69 &amp; " = "&amp;A69&amp;"; // " &amp; I69</f>
    </nc>
  </rcc>
  <rcc rId="243" sId="2">
    <oc r="K70">
      <f>"  optional " &amp; IF(D70&gt;0,"uint32", "bool") &amp; " " &amp; F70 &amp; " = "&amp;A70&amp;"; // " &amp; H70</f>
    </oc>
    <nc r="K70">
      <f>"  optional " &amp; IF(D70&gt;0,"uint32", "bool") &amp; " " &amp; F70 &amp; " = "&amp;A70&amp;"; // " &amp; I70</f>
    </nc>
  </rcc>
  <rcc rId="244" sId="2">
    <oc r="K71">
      <f>"  optional " &amp; IF(D71&gt;0,"uint32", "bool") &amp; " " &amp; F71 &amp; " = "&amp;A71&amp;"; // " &amp; H71</f>
    </oc>
    <nc r="K71">
      <f>"  optional " &amp; IF(D71&gt;0,"uint32", "bool") &amp; " " &amp; F71 &amp; " = "&amp;A71&amp;"; // " &amp; I71</f>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245" sheetId="6" source="A1:A38" destination="E1:E38" sourceSheetId="6"/>
  <rrc rId="246" sId="6" ref="A1:A1048576" action="deleteCol">
    <rfmt sheetId="6" xfDxf="1" sqref="A1:A1048576" start="0" length="0"/>
  </rrc>
  <rcc rId="247" sId="6">
    <oc r="A2" t="inlineStr">
      <is>
        <t>Disable Preempt Ability</t>
      </is>
    </oc>
    <nc r="A2"/>
  </rcc>
  <rcc rId="248" sId="6">
    <oc r="B2" t="inlineStr">
      <is>
        <t>0: Channel n can suspend a lower priority channel, 1: Channel n cannot suspend any channel, regardless of channel priority</t>
      </is>
    </oc>
    <nc r="B2"/>
  </rcc>
  <rcc rId="249" sId="6">
    <oc r="D2" t="inlineStr">
      <is>
        <t>DPA</t>
      </is>
    </oc>
    <nc r="D2"/>
  </rcc>
  <rcc rId="250" sId="6">
    <oc r="A3" t="inlineStr">
      <is>
        <t>Channel n Arbitration Priority</t>
      </is>
    </oc>
    <nc r="A3"/>
  </rcc>
  <rcc rId="251" sId="6">
    <oc r="B3" t="inlineStr">
      <is>
        <t>Channel priority when fixed-priority arbitration is enabled.  NOTE: Reset value for the channel priority fields, CHPRI, is equal to the corresponding channel number for each priority register, i.e., DCHPRI15[CHPRI] equals 0b1111.</t>
      </is>
    </oc>
    <nc r="B3"/>
  </rcc>
  <rcc rId="252" sId="6">
    <oc r="D3" t="inlineStr">
      <is>
        <t>CHPRI</t>
      </is>
    </oc>
    <nc r="D3"/>
  </rcc>
  <rrc rId="253" sId="6" ref="A2:XFD2" action="deleteRow">
    <rfmt sheetId="6" xfDxf="1" sqref="A2:XFD2" start="0" length="0"/>
  </rrc>
  <rrc rId="254" sId="6" ref="A2:XFD2" action="deleteRow">
    <rfmt sheetId="6" xfDxf="1" sqref="A2:XFD2" start="0" length="0"/>
  </rrc>
  <rrc rId="255" sId="6" ref="A2:XFD2" action="deleteRow">
    <rfmt sheetId="6" xfDxf="1" sqref="A2:XFD2" start="0" length="0"/>
  </rrc>
  <rrc rId="256" sId="6" ref="A2:XFD2" action="deleteRow">
    <rfmt sheetId="6" xfDxf="1" sqref="A2:XFD2" start="0" length="0"/>
  </rrc>
  <rrc rId="257" sId="6" ref="A2:XFD2" action="deleteRow">
    <rfmt sheetId="6" xfDxf="1" sqref="A2:XFD2" start="0" length="0"/>
  </rrc>
  <rrc rId="258" sId="6" ref="A2:XFD2" action="deleteRow">
    <rfmt sheetId="6" xfDxf="1" sqref="A2:XFD2" start="0" length="0"/>
  </rrc>
  <rrc rId="259" sId="6" ref="A2:XFD2" action="deleteRow">
    <rfmt sheetId="6" xfDxf="1" sqref="A2:XFD2" start="0" length="0"/>
  </rrc>
  <rrc rId="260" sId="6" ref="A2:XFD2" action="deleteRow">
    <rfmt sheetId="6" xfDxf="1" sqref="A2:XFD2" start="0" length="0"/>
  </rrc>
  <rrc rId="261" sId="6" ref="A2:XFD2" action="deleteRow">
    <rfmt sheetId="6" xfDxf="1" sqref="A2:XFD2" start="0" length="0"/>
  </rrc>
  <rrc rId="262" sId="6" ref="A2:XFD2" action="deleteRow">
    <rfmt sheetId="6" xfDxf="1" sqref="A2:XFD2" start="0" length="0"/>
  </rrc>
  <rrc rId="263" sId="6" ref="A2:XFD2" action="deleteRow">
    <rfmt sheetId="6" xfDxf="1" sqref="A2:XFD2" start="0" length="0"/>
  </rrc>
  <rrc rId="264" sId="6" ref="A2:XFD2" action="deleteRow">
    <rfmt sheetId="6" xfDxf="1" sqref="A2:XFD2" start="0" length="0"/>
  </rrc>
  <rrc rId="265" sId="6" ref="A2:XFD2" action="deleteRow">
    <rfmt sheetId="6" xfDxf="1" sqref="A2:XFD2" start="0" length="0"/>
  </rrc>
  <rrc rId="266" sId="6" ref="A2:XFD2" action="deleteRow">
    <rfmt sheetId="6" xfDxf="1" sqref="A2:XFD2" start="0" length="0"/>
  </rrc>
  <rrc rId="267" sId="6" ref="A2:XFD2" action="deleteRow">
    <rfmt sheetId="6" xfDxf="1" sqref="A2:XFD2" start="0" length="0"/>
  </rrc>
  <rrc rId="268" sId="6" ref="A2:XFD2" action="deleteRow">
    <rfmt sheetId="6" xfDxf="1" sqref="A2:XFD2" start="0" length="0"/>
  </rrc>
  <rrc rId="269" sId="6" ref="A2:XFD2" action="deleteRow">
    <rfmt sheetId="6" xfDxf="1" sqref="A2:XFD2" start="0" length="0"/>
  </rrc>
  <rrc rId="270" sId="6" ref="A2:XFD2" action="deleteRow">
    <rfmt sheetId="6" xfDxf="1" sqref="A2:XFD2" start="0" length="0"/>
  </rrc>
  <rrc rId="271" sId="6" ref="A2:XFD2" action="deleteRow">
    <rfmt sheetId="6" xfDxf="1" sqref="A2:XFD2" start="0" length="0"/>
  </rrc>
  <rrc rId="272" sId="6" ref="A2:XFD2" action="deleteRow">
    <rfmt sheetId="6" xfDxf="1" sqref="A2:XFD2" start="0" length="0"/>
  </rrc>
  <rrc rId="273" sId="6" ref="A2:XFD2" action="deleteRow">
    <rfmt sheetId="6" xfDxf="1" sqref="A2:XFD2" start="0" length="0"/>
  </rrc>
  <rrc rId="274" sId="6" ref="A2:XFD2" action="deleteRow">
    <rfmt sheetId="6" xfDxf="1" sqref="A2:XFD2" start="0" length="0"/>
  </rrc>
  <rrc rId="275" sId="6" ref="A2:XFD2" action="deleteRow">
    <rfmt sheetId="6" xfDxf="1" sqref="A2:XFD2" start="0" length="0"/>
  </rrc>
  <rrc rId="276" sId="6" ref="A2:XFD2" action="deleteRow">
    <rfmt sheetId="6" xfDxf="1" sqref="A2:XFD2" start="0" length="0"/>
  </rrc>
  <rrc rId="277" sId="6" ref="A2:XFD2" action="deleteRow">
    <rfmt sheetId="6" xfDxf="1" sqref="A2:XFD2" start="0" length="0"/>
  </rrc>
  <rrc rId="278" sId="6" ref="A2:XFD2" action="deleteRow">
    <rfmt sheetId="6" xfDxf="1" sqref="A2:XFD2" start="0" length="0"/>
  </rrc>
  <rrc rId="279" sId="6" ref="A2:XFD2" action="deleteRow">
    <rfmt sheetId="6" xfDxf="1" sqref="A2:XFD2" start="0" length="0"/>
  </rrc>
  <rrc rId="280" sId="6" ref="A2:XFD2" action="deleteRow">
    <rfmt sheetId="6" xfDxf="1" sqref="A2:XFD2" start="0" length="0"/>
  </rrc>
  <rrc rId="281" sId="6" ref="A2:XFD2" action="deleteRow">
    <rfmt sheetId="6" xfDxf="1" sqref="A2:XFD2" start="0" length="0"/>
  </rrc>
  <rrc rId="282" sId="6" ref="A2:XFD2" action="deleteRow">
    <rfmt sheetId="6" xfDxf="1" sqref="A2:XFD2" start="0" length="0"/>
  </rrc>
  <rrc rId="283" sId="6" ref="A2:XFD2" action="deleteRow">
    <rfmt sheetId="6" xfDxf="1" sqref="A2:XFD2" start="0" length="0"/>
  </rrc>
  <rrc rId="284" sId="6" ref="A2:XFD2" action="deleteRow">
    <rfmt sheetId="6" xfDxf="1" sqref="A2:XFD2" start="0" length="0"/>
  </rrc>
  <rrc rId="285" sId="6" ref="A2:XFD2" action="deleteRow">
    <rfmt sheetId="6" xfDxf="1" sqref="A2:XFD2" start="0" length="0"/>
  </rrc>
  <rrc rId="286" sId="6" ref="A2:XFD2" action="deleteRow">
    <rfmt sheetId="6" xfDxf="1" sqref="A2:XFD2" start="0" length="0"/>
  </rrc>
  <rrc rId="287" sId="6" ref="A2:XFD2" action="deleteRow">
    <rfmt sheetId="6" xfDxf="1" sqref="A2:XFD2" start="0" length="0"/>
  </rrc>
  <rrc rId="288" sId="6" ref="A2:XFD2" action="deleteRow">
    <rfmt sheetId="6" xfDxf="1" sqref="A2:XFD2" start="0" length="0"/>
  </rrc>
  <rrc rId="289" sId="6" ref="A2:XFD2" action="deleteRow">
    <rfmt sheetId="6" xfDxf="1" sqref="A2:XFD2" start="0" length="0"/>
  </rrc>
  <rcc rId="290" sId="6" xfDxf="1" dxf="1">
    <oc r="A1" t="inlineStr">
      <is>
        <t>Enable Channel Preemption</t>
      </is>
    </oc>
    <nc r="A1" t="inlineStr">
      <is>
        <t>full_name</t>
      </is>
    </nc>
  </rcc>
  <rcc rId="291" sId="6" xfDxf="1" dxf="1">
    <oc r="B1" t="inlineStr">
      <is>
        <t>0: Channel n cannot be suspended by a higher priority channel’s service request, 1: Channel n can be temporarily suspended by the service request of a higher priority channel</t>
      </is>
    </oc>
    <nc r="B1" t="inlineStr">
      <is>
        <t>short_description</t>
      </is>
    </nc>
  </rcc>
  <rcc rId="292" sId="6" xfDxf="1" dxf="1">
    <nc r="C1" t="inlineStr">
      <is>
        <t>description</t>
      </is>
    </nc>
  </rcc>
  <rcc rId="293" sId="6" xfDxf="1" dxf="1">
    <oc r="D1" t="inlineStr">
      <is>
        <t>ECP</t>
      </is>
    </oc>
    <nc r="D1" t="inlineStr">
      <is>
        <t>page</t>
      </is>
    </nc>
  </rcc>
  <rm rId="294" sheetId="6" source="A2:A26" destination="E2:E26" sourceSheetId="6"/>
  <rm rId="295" sheetId="6" source="B2:E26" destination="A2:D26" sourceSheetId="6"/>
  <rm rId="296" sheetId="6" source="A2:A4" destination="E2:E4" sourceSheetId="6"/>
  <rm rId="297" sheetId="6" source="B2:E4" destination="A2:D4" sourceSheetId="6"/>
  <rcc rId="298" sId="4">
    <nc r="E1" t="inlineStr">
      <is>
        <t>page</t>
      </is>
    </nc>
  </rcc>
  <rfmt sheetId="4" xfDxf="1" sqref="F3" start="0" length="0"/>
  <rfmt sheetId="4" xfDxf="1" sqref="F4" start="0" length="0"/>
  <rfmt sheetId="4" xfDxf="1" sqref="F5" start="0" length="0"/>
  <rfmt sheetId="4" xfDxf="1" sqref="F6" start="0" length="0"/>
  <rfmt sheetId="4" xfDxf="1" sqref="F7" start="0" length="0"/>
  <rfmt sheetId="4" xfDxf="1" sqref="F8" start="0" length="0"/>
  <rfmt sheetId="4" xfDxf="1" sqref="F9" start="0" length="0"/>
  <rfmt sheetId="4" xfDxf="1" sqref="F10" start="0" length="0"/>
  <rfmt sheetId="4" xfDxf="1" sqref="F11" start="0" length="0"/>
  <rfmt sheetId="4" xfDxf="1" sqref="F12" start="0" length="0"/>
  <rfmt sheetId="4" xfDxf="1" sqref="F13" start="0" length="0"/>
  <rfmt sheetId="4" xfDxf="1" sqref="F14" start="0" length="0"/>
  <rfmt sheetId="4" xfDxf="1" sqref="F15" start="0" length="0"/>
  <rfmt sheetId="4" xfDxf="1" sqref="F16" start="0" length="0"/>
  <rfmt sheetId="4" xfDxf="1" sqref="F17" start="0" length="0"/>
  <rfmt sheetId="4" xfDxf="1" sqref="F18" start="0" length="0"/>
  <rfmt sheetId="4" xfDxf="1" sqref="F19" start="0" length="0"/>
  <rfmt sheetId="4" xfDxf="1" sqref="F20" start="0" length="0"/>
  <rfmt sheetId="4" xfDxf="1" sqref="F21" start="0" length="0"/>
  <rfmt sheetId="4" xfDxf="1" sqref="F22" start="0" length="0"/>
  <rfmt sheetId="4" xfDxf="1" sqref="F23" start="0" length="0"/>
  <rfmt sheetId="4" xfDxf="1" sqref="F24" start="0" length="0"/>
  <rfmt sheetId="4" xfDxf="1" sqref="F25" start="0" length="0"/>
  <rfmt sheetId="4" xfDxf="1" sqref="F26" start="0" length="0"/>
  <rfmt sheetId="4" xfDxf="1" sqref="F27" start="0" length="0"/>
  <rfmt sheetId="4" xfDxf="1" sqref="F28" start="0" length="0"/>
  <rfmt sheetId="4" xfDxf="1" sqref="F29" start="0" length="0"/>
  <rfmt sheetId="4" xfDxf="1" sqref="F30" start="0" length="0"/>
  <rfmt sheetId="4" xfDxf="1" sqref="F31" start="0" length="0"/>
  <rfmt sheetId="4" xfDxf="1" sqref="F32" start="0" length="0"/>
  <rfmt sheetId="4" xfDxf="1" sqref="F33" start="0" length="0"/>
  <rfmt sheetId="4" xfDxf="1" sqref="F34" start="0" length="0"/>
  <rfmt sheetId="4" xfDxf="1" sqref="F35" start="0" length="0"/>
  <rfmt sheetId="4" xfDxf="1" sqref="F36" start="0" length="0"/>
  <rfmt sheetId="4" xfDxf="1" sqref="F37" start="0" length="0"/>
  <rfmt sheetId="4" xfDxf="1" sqref="F38" start="0" length="0"/>
  <rfmt sheetId="4" xfDxf="1" sqref="F39" start="0" length="0"/>
  <rfmt sheetId="4" xfDxf="1" sqref="F40" start="0" length="0"/>
  <rfmt sheetId="4" xfDxf="1" sqref="F41" start="0" length="0"/>
  <rfmt sheetId="4" xfDxf="1" sqref="F42" start="0" length="0"/>
  <rfmt sheetId="4" xfDxf="1" sqref="F43" start="0" length="0"/>
  <rfmt sheetId="4" xfDxf="1" sqref="F44" start="0" length="0"/>
  <rfmt sheetId="4" xfDxf="1" sqref="F45" start="0" length="0"/>
  <rfmt sheetId="4" xfDxf="1" sqref="F46" start="0" length="0"/>
  <rfmt sheetId="4" xfDxf="1" sqref="F47" start="0" length="0"/>
  <rfmt sheetId="4" xfDxf="1" sqref="F48" start="0" length="0"/>
  <rfmt sheetId="4" xfDxf="1" sqref="F49" start="0" length="0"/>
  <rfmt sheetId="4" xfDxf="1" sqref="F50" start="0" length="0"/>
  <rfmt sheetId="4" xfDxf="1" sqref="F51" start="0" length="0"/>
  <rfmt sheetId="4" xfDxf="1" sqref="F52" start="0" length="0"/>
  <rfmt sheetId="4" xfDxf="1" sqref="F53" start="0" length="0"/>
  <rfmt sheetId="4" xfDxf="1" sqref="F54" start="0" length="0"/>
  <rfmt sheetId="4" xfDxf="1" sqref="F55" start="0" length="0"/>
  <rfmt sheetId="4" xfDxf="1" sqref="F56" start="0" length="0"/>
  <rfmt sheetId="4" xfDxf="1" sqref="F57" start="0" length="0"/>
  <rrc rId="299" sId="4" ref="G1:G1048576" action="insertCol" edge="1"/>
  <rcc rId="300" sId="4">
    <nc r="E31" t="inlineStr">
      <is>
        <t>31.3.2/656</t>
      </is>
    </nc>
  </rcc>
  <rcc rId="301" sId="4">
    <nc r="E41" t="inlineStr">
      <is>
        <t>31.3.2/656</t>
      </is>
    </nc>
  </rcc>
  <rcc rId="302" sId="4">
    <nc r="E27" t="inlineStr">
      <is>
        <t>31.3.2/656</t>
      </is>
    </nc>
  </rcc>
  <rcc rId="303" sId="4">
    <nc r="E8" t="inlineStr">
      <is>
        <t>31.3.2/656</t>
      </is>
    </nc>
  </rcc>
  <rcc rId="304" sId="4">
    <nc r="E6" t="inlineStr">
      <is>
        <t>31.3.2/656</t>
      </is>
    </nc>
  </rcc>
  <rrc rId="305" sId="4" ref="F1:F1048576" action="insertCol" edge="1"/>
  <rm rId="306" sheetId="4" source="J39" destination="F39" sourceSheetId="4"/>
  <rm rId="307" sheetId="4" source="J20" destination="F20" sourceSheetId="4"/>
  <rm rId="308" sheetId="4" source="J33" destination="F33" sourceSheetId="4"/>
  <rm rId="309" sheetId="4" source="J23" destination="F23" sourceSheetId="4"/>
  <rm rId="310" sheetId="4" source="J42" destination="F42" sourceSheetId="4"/>
  <rm rId="311" sheetId="4" source="J30" destination="F30" sourceSheetId="4"/>
  <rm rId="312" sheetId="4" source="J40" destination="F40" sourceSheetId="4"/>
  <rm rId="313" sheetId="4" source="J28" destination="F28" sourceSheetId="4"/>
  <rm rId="314" sheetId="4" source="J35" destination="F35" sourceSheetId="4"/>
  <rm rId="315" sheetId="4" source="J26" destination="F26" sourceSheetId="4"/>
  <rm rId="316" sheetId="4" source="J7" destination="F7" sourceSheetId="4"/>
  <rm rId="317" sheetId="4" source="J29" destination="F29" sourceSheetId="4"/>
  <rm rId="318" sheetId="4" source="J44" destination="F44" sourceSheetId="4"/>
  <rm rId="319" sheetId="4" source="J16" destination="F16" sourceSheetId="4"/>
  <rm rId="320" sheetId="4" source="J36" destination="F36" sourceSheetId="4"/>
  <rm rId="321" sheetId="4" source="J18" destination="F18" sourceSheetId="4"/>
  <rm rId="322" sheetId="4" source="J38" destination="F38" sourceSheetId="4"/>
  <rm rId="323" sheetId="4" source="J21" destination="F21" sourceSheetId="4"/>
  <rm rId="324" sheetId="4" source="J37" destination="F37" sourceSheetId="4"/>
  <rm rId="325" sheetId="4" source="J19" destination="F19" sourceSheetId="4"/>
  <rm rId="326" sheetId="4" source="J32" destination="F32" sourceSheetId="4"/>
  <rm rId="327" sheetId="4" source="J24" destination="F24" sourceSheetId="4"/>
  <rm rId="328" sheetId="4" source="J34" destination="F34" sourceSheetId="4"/>
  <rm rId="329" sheetId="4" source="J25" destination="F25" sourceSheetId="4"/>
  <rm rId="330" sheetId="4" source="J51" destination="F51" sourceSheetId="4"/>
  <rm rId="331" sheetId="4" source="J2" destination="F2" sourceSheetId="4"/>
  <rm rId="332" sheetId="4" source="J54" destination="F54" sourceSheetId="4"/>
  <rm rId="333" sheetId="4" source="J22" destination="F22" sourceSheetId="4"/>
  <rm rId="334" sheetId="4" source="J53" destination="F53" sourceSheetId="4"/>
  <rm rId="335" sheetId="4" source="J4" destination="F4" sourceSheetId="4"/>
  <rm rId="336" sheetId="4" source="J50" destination="F50" sourceSheetId="4"/>
  <rm rId="337" sheetId="4" source="J12" destination="F12" sourceSheetId="4"/>
  <rm rId="338" sheetId="4" source="J52" destination="F52" sourceSheetId="4"/>
  <rm rId="339" sheetId="4" source="J11" destination="F11" sourceSheetId="4"/>
  <rm rId="340" sheetId="4" source="J48" destination="F48" sourceSheetId="4"/>
  <rm rId="341" sheetId="4" source="J14" destination="F14" sourceSheetId="4"/>
  <rm rId="342" sheetId="4" source="J49" destination="F49" sourceSheetId="4"/>
  <rm rId="343" sheetId="4" source="J13" destination="F13" sourceSheetId="4"/>
  <rm rId="344" sheetId="4" source="J45" destination="F45" sourceSheetId="4"/>
  <rm rId="345" sheetId="4" source="J3" destination="F3" sourceSheetId="4"/>
  <rm rId="346" sheetId="4" source="J43" destination="F43" sourceSheetId="4"/>
  <rm rId="347" sheetId="4" source="J5" destination="F5" sourceSheetId="4"/>
  <rm rId="348" sheetId="4" source="J47" destination="F47" sourceSheetId="4"/>
  <rm rId="349" sheetId="4" source="J17" destination="F17" sourceSheetId="4"/>
  <rm rId="350" sheetId="4" source="J46" destination="F46" sourceSheetId="4"/>
  <rm rId="351" sheetId="4" source="J15" destination="F15" sourceSheetId="4"/>
  <rm rId="352" sheetId="4" source="J55" destination="F55" sourceSheetId="4"/>
  <rm rId="353" sheetId="4" source="J10" destination="F10" sourceSheetId="4"/>
  <rm rId="354" sheetId="4" source="J56" destination="F56" sourceSheetId="4"/>
  <rm rId="355" sheetId="4" source="J9" destination="F9" sourceSheetId="4"/>
  <rm rId="356" sheetId="4" source="J57" destination="F57" sourceSheetId="4"/>
  <rm rId="357" sheetId="4" source="J6" destination="F6" sourceSheetId="4"/>
  <rm rId="358" sheetId="4" source="J8" destination="F8" sourceSheetId="4"/>
  <rm rId="359" sheetId="4" source="J27" destination="F27" sourceSheetId="4"/>
  <rm rId="360" sheetId="4" source="J41" destination="F41" sourceSheetId="4"/>
  <rm rId="361" sheetId="4" source="J31" destination="F31" sourceSheetId="4"/>
  <rm rId="362" sheetId="4" source="G39" destination="H39" sourceSheetId="4"/>
  <rm rId="363" sheetId="4" source="G20" destination="H20" sourceSheetId="4"/>
  <rm rId="364" sheetId="4" source="G33" destination="H33" sourceSheetId="4"/>
  <rm rId="365" sheetId="4" source="G23" destination="H23" sourceSheetId="4"/>
  <rm rId="366" sheetId="4" source="G42" destination="H42" sourceSheetId="4"/>
  <rm rId="367" sheetId="4" source="G30" destination="H30" sourceSheetId="4"/>
  <rm rId="368" sheetId="4" source="G40" destination="H40" sourceSheetId="4"/>
  <rm rId="369" sheetId="4" source="G28" destination="H28" sourceSheetId="4"/>
  <rm rId="370" sheetId="4" source="G35" destination="H35" sourceSheetId="4"/>
  <rm rId="371" sheetId="4" source="G26" destination="H26" sourceSheetId="4"/>
  <rm rId="372" sheetId="4" source="G7" destination="H7" sourceSheetId="4"/>
  <rm rId="373" sheetId="4" source="G29" destination="H29" sourceSheetId="4"/>
  <rm rId="374" sheetId="4" source="G44" destination="H44" sourceSheetId="4"/>
  <rm rId="375" sheetId="4" source="G16" destination="H16" sourceSheetId="4"/>
  <rm rId="376" sheetId="4" source="G36" destination="H36" sourceSheetId="4"/>
  <rm rId="377" sheetId="4" source="G18" destination="H18" sourceSheetId="4"/>
  <rm rId="378" sheetId="4" source="G38" destination="H38" sourceSheetId="4"/>
  <rm rId="379" sheetId="4" source="G21" destination="H21" sourceSheetId="4"/>
  <rm rId="380" sheetId="4" source="G37" destination="H37" sourceSheetId="4"/>
  <rm rId="381" sheetId="4" source="G19" destination="H19" sourceSheetId="4"/>
  <rm rId="382" sheetId="4" source="G32" destination="H32" sourceSheetId="4"/>
  <rm rId="383" sheetId="4" source="G24" destination="H24" sourceSheetId="4"/>
  <rm rId="384" sheetId="4" source="G34" destination="H34" sourceSheetId="4"/>
  <rm rId="385" sheetId="4" source="G25" destination="H25" sourceSheetId="4"/>
  <rm rId="386" sheetId="4" source="G51" destination="H51" sourceSheetId="4"/>
  <rm rId="387" sheetId="4" source="G2" destination="H2" sourceSheetId="4"/>
  <rm rId="388" sheetId="4" source="G54" destination="H54" sourceSheetId="4"/>
  <rm rId="389" sheetId="4" source="G22" destination="H22" sourceSheetId="4"/>
  <rm rId="390" sheetId="4" source="G53" destination="H53" sourceSheetId="4"/>
  <rm rId="391" sheetId="4" source="G4" destination="H4" sourceSheetId="4"/>
  <rm rId="392" sheetId="4" source="G50" destination="H50" sourceSheetId="4"/>
  <rm rId="393" sheetId="4" source="G12" destination="H12" sourceSheetId="4"/>
  <rm rId="394" sheetId="4" source="G52" destination="H52" sourceSheetId="4"/>
  <rm rId="395" sheetId="4" source="G11" destination="H11" sourceSheetId="4"/>
  <rm rId="396" sheetId="4" source="G48" destination="H48" sourceSheetId="4"/>
  <rm rId="397" sheetId="4" source="G14" destination="H14" sourceSheetId="4"/>
  <rm rId="398" sheetId="4" source="G49" destination="H49" sourceSheetId="4"/>
  <rm rId="399" sheetId="4" source="G13" destination="H13" sourceSheetId="4"/>
  <rm rId="400" sheetId="4" source="G45" destination="H45" sourceSheetId="4"/>
  <rm rId="401" sheetId="4" source="G3" destination="H3" sourceSheetId="4"/>
  <rm rId="402" sheetId="4" source="G43" destination="H43" sourceSheetId="4"/>
  <rm rId="403" sheetId="4" source="G5" destination="H5" sourceSheetId="4"/>
  <rm rId="404" sheetId="4" source="G47" destination="H47" sourceSheetId="4"/>
  <rm rId="405" sheetId="4" source="G17" destination="H17" sourceSheetId="4"/>
  <rm rId="406" sheetId="4" source="G46" destination="H46" sourceSheetId="4"/>
  <rm rId="407" sheetId="4" source="G15" destination="H15" sourceSheetId="4"/>
  <rm rId="408" sheetId="4" source="G55" destination="H55" sourceSheetId="4"/>
  <rm rId="409" sheetId="4" source="G10" destination="H10" sourceSheetId="4"/>
  <rm rId="410" sheetId="4" source="G56" destination="H56" sourceSheetId="4"/>
  <rm rId="411" sheetId="4" source="G9" destination="H9" sourceSheetId="4"/>
  <rm rId="412" sheetId="4" source="G57" destination="H57" sourceSheetId="4"/>
  <rm rId="413" sheetId="4" source="G6" destination="H6" sourceSheetId="4"/>
  <rm rId="414" sheetId="4" source="G8" destination="H8" sourceSheetId="4"/>
  <rm rId="415" sheetId="4" source="G27" destination="H27" sourceSheetId="4"/>
  <rm rId="416" sheetId="4" source="G41" destination="H41" sourceSheetId="4"/>
  <rm rId="417" sheetId="4" source="G31" destination="H31" sourceSheetId="4"/>
  <rm rId="418" sheetId="4" source="I39" destination="G39" sourceSheetId="4"/>
  <rm rId="419" sheetId="4" source="I20" destination="G20" sourceSheetId="4"/>
  <rm rId="420" sheetId="4" source="I33" destination="G33" sourceSheetId="4"/>
  <rm rId="421" sheetId="4" source="I23" destination="G23" sourceSheetId="4"/>
  <rm rId="422" sheetId="4" source="I42" destination="G42" sourceSheetId="4"/>
  <rm rId="423" sheetId="4" source="I30" destination="G30" sourceSheetId="4"/>
  <rm rId="424" sheetId="4" source="I40" destination="G40" sourceSheetId="4"/>
  <rm rId="425" sheetId="4" source="I28" destination="G28" sourceSheetId="4"/>
  <rm rId="426" sheetId="4" source="I35" destination="G35" sourceSheetId="4"/>
  <rm rId="427" sheetId="4" source="I26" destination="G26" sourceSheetId="4"/>
  <rm rId="428" sheetId="4" source="I7" destination="G7" sourceSheetId="4"/>
  <rm rId="429" sheetId="4" source="I29" destination="G29" sourceSheetId="4"/>
  <rm rId="430" sheetId="4" source="I44" destination="G44" sourceSheetId="4"/>
  <rm rId="431" sheetId="4" source="I16" destination="G16" sourceSheetId="4"/>
  <rm rId="432" sheetId="4" source="I36" destination="G36" sourceSheetId="4"/>
  <rm rId="433" sheetId="4" source="I18" destination="G18" sourceSheetId="4"/>
  <rm rId="434" sheetId="4" source="I38" destination="G38" sourceSheetId="4"/>
  <rm rId="435" sheetId="4" source="I21" destination="G21" sourceSheetId="4"/>
  <rm rId="436" sheetId="4" source="I37" destination="G37" sourceSheetId="4"/>
  <rm rId="437" sheetId="4" source="I19" destination="G19" sourceSheetId="4"/>
  <rm rId="438" sheetId="4" source="I32" destination="G32" sourceSheetId="4"/>
  <rm rId="439" sheetId="4" source="I24" destination="G24" sourceSheetId="4"/>
  <rm rId="440" sheetId="4" source="I34" destination="G34" sourceSheetId="4"/>
  <rm rId="441" sheetId="4" source="I25" destination="G25" sourceSheetId="4"/>
  <rm rId="442" sheetId="4" source="I51" destination="G51" sourceSheetId="4"/>
  <rm rId="443" sheetId="4" source="I2" destination="G2" sourceSheetId="4"/>
  <rm rId="444" sheetId="4" source="I54" destination="G54" sourceSheetId="4"/>
  <rm rId="445" sheetId="4" source="I22" destination="G22" sourceSheetId="4"/>
  <rm rId="446" sheetId="4" source="I53" destination="G53" sourceSheetId="4"/>
  <rm rId="447" sheetId="4" source="I4" destination="G4" sourceSheetId="4"/>
  <rm rId="448" sheetId="4" source="I50" destination="G50" sourceSheetId="4"/>
  <rm rId="449" sheetId="4" source="I12" destination="G12" sourceSheetId="4"/>
  <rm rId="450" sheetId="4" source="I52" destination="G52" sourceSheetId="4"/>
  <rm rId="451" sheetId="4" source="I11" destination="G11" sourceSheetId="4"/>
  <rm rId="452" sheetId="4" source="I48" destination="G48" sourceSheetId="4"/>
  <rm rId="453" sheetId="4" source="I14" destination="G14" sourceSheetId="4"/>
  <rm rId="454" sheetId="4" source="I49" destination="G49" sourceSheetId="4"/>
  <rm rId="455" sheetId="4" source="I13" destination="G13" sourceSheetId="4"/>
  <rm rId="456" sheetId="4" source="I45" destination="G45" sourceSheetId="4"/>
  <rm rId="457" sheetId="4" source="I3" destination="G3" sourceSheetId="4"/>
  <rm rId="458" sheetId="4" source="I43" destination="G43" sourceSheetId="4"/>
  <rm rId="459" sheetId="4" source="I5" destination="G5" sourceSheetId="4"/>
  <rm rId="460" sheetId="4" source="I47" destination="G47" sourceSheetId="4"/>
  <rm rId="461" sheetId="4" source="I17" destination="G17" sourceSheetId="4"/>
  <rm rId="462" sheetId="4" source="I46" destination="G46" sourceSheetId="4"/>
  <rm rId="463" sheetId="4" source="I15" destination="G15" sourceSheetId="4"/>
  <rm rId="464" sheetId="4" source="I55" destination="G55" sourceSheetId="4"/>
  <rm rId="465" sheetId="4" source="I10" destination="G10" sourceSheetId="4"/>
  <rm rId="466" sheetId="4" source="I56" destination="G56" sourceSheetId="4"/>
  <rm rId="467" sheetId="4" source="I9" destination="G9" sourceSheetId="4"/>
  <rm rId="468" sheetId="4" source="I57" destination="G57" sourceSheetId="4"/>
  <rm rId="469" sheetId="4" source="I6" destination="G6" sourceSheetId="4"/>
  <rm rId="470" sheetId="4" source="I8" destination="G8" sourceSheetId="4"/>
  <rm rId="471" sheetId="4" source="I27" destination="G27" sourceSheetId="4"/>
  <rm rId="472" sheetId="4" source="I41" destination="G41" sourceSheetId="4"/>
  <rm rId="473" sheetId="4" source="I31" destination="G31" sourceSheetId="4"/>
  <rcc rId="474" sId="4">
    <nc r="E57" t="inlineStr">
      <is>
        <t>31.3.3/658</t>
      </is>
    </nc>
  </rcc>
  <rcc rId="475" sId="4">
    <nc r="E9" t="inlineStr">
      <is>
        <t>31.3.3/658</t>
      </is>
    </nc>
  </rcc>
  <rcc rId="476" sId="4">
    <nc r="E56" t="inlineStr">
      <is>
        <t>31.3.3/658</t>
      </is>
    </nc>
  </rcc>
  <rcc rId="477" sId="4">
    <nc r="E10" t="inlineStr">
      <is>
        <t>31.3.3/658</t>
      </is>
    </nc>
  </rcc>
  <rfmt sheetId="4" xfDxf="1" sqref="J31" start="0" length="0"/>
  <rfmt sheetId="4" xfDxf="1" sqref="K31" start="0" length="0"/>
  <rfmt sheetId="4" xfDxf="1" sqref="L31" start="0" length="0"/>
  <rfmt sheetId="4" xfDxf="1" sqref="J41" start="0" length="0"/>
  <rfmt sheetId="4" xfDxf="1" sqref="A41:XFD41" start="0" length="0"/>
  <rfmt sheetId="4" xfDxf="1" sqref="A41:XFD41" start="0" length="0"/>
  <rfmt sheetId="4" xfDxf="1" sqref="J27" start="0" length="0"/>
  <rcc rId="478" sId="4" xfDxf="1" dxf="1">
    <nc r="K27" t="inlineStr">
      <is>
        <t>31.3.24/674</t>
      </is>
    </nc>
  </rcc>
  <rfmt sheetId="4" xfDxf="1" sqref="L27" start="0" length="0"/>
  <rfmt sheetId="4" xfDxf="1" sqref="J8" start="0" length="0"/>
  <rcc rId="479" sId="4" xfDxf="1" dxf="1">
    <nc r="K8" t="inlineStr">
      <is>
        <t>31.3.23/673</t>
      </is>
    </nc>
  </rcc>
  <rfmt sheetId="4" xfDxf="1" sqref="L8" start="0" length="0"/>
  <rfmt sheetId="4" xfDxf="1" sqref="J6" start="0" length="0"/>
  <rcc rId="480" sId="4" xfDxf="1" dxf="1">
    <nc r="K6" t="inlineStr">
      <is>
        <t>31.3.22/673</t>
      </is>
    </nc>
  </rcc>
  <rfmt sheetId="4" xfDxf="1" sqref="L6" start="0" length="0"/>
  <rfmt sheetId="4" xfDxf="1" sqref="J57" start="0" length="0"/>
  <rfmt sheetId="4" xfDxf="1" sqref="A57:XFD57" start="0" length="0"/>
  <rfmt sheetId="4" xfDxf="1" sqref="A57:XFD57" start="0" length="0"/>
  <rfmt sheetId="4" xfDxf="1" sqref="J9" start="0" length="0"/>
  <rcc rId="481" sId="4" xfDxf="1" dxf="1">
    <nc r="K9" t="inlineStr">
      <is>
        <t>31.3.19/671</t>
      </is>
    </nc>
  </rcc>
  <rfmt sheetId="4" xfDxf="1" sqref="L9" start="0" length="0"/>
  <rfmt sheetId="4" xfDxf="1" sqref="J56" start="0" length="0"/>
  <rfmt sheetId="4" xfDxf="1" sqref="A56:XFD56" start="0" length="0"/>
  <rfmt sheetId="4" xfDxf="1" sqref="A56:XFD56" start="0" length="0"/>
  <rfmt sheetId="4" xfDxf="1" sqref="J10" start="0" length="0"/>
  <rcc rId="482" sId="4" xfDxf="1" dxf="1">
    <nc r="K10" t="inlineStr">
      <is>
        <t>31.3.17/669</t>
      </is>
    </nc>
  </rcc>
  <rfmt sheetId="4" xfDxf="1" sqref="L10" start="0" length="0"/>
  <rfmt sheetId="4" xfDxf="1" sqref="J55" start="0" length="0"/>
  <rfmt sheetId="4" xfDxf="1" sqref="A55:XFD55" start="0" length="0"/>
  <rfmt sheetId="4" xfDxf="1" sqref="A55:XFD55" start="0" length="0"/>
  <rfmt sheetId="4" xfDxf="1" sqref="J15" start="0" length="0"/>
  <rcc rId="483" sId="4" xfDxf="1" dxf="1">
    <nc r="K15" t="inlineStr">
      <is>
        <t>31.3.15/668</t>
      </is>
    </nc>
  </rcc>
  <rfmt sheetId="4" xfDxf="1" sqref="L15" start="0" length="0"/>
  <rfmt sheetId="4" xfDxf="1" sqref="J46" start="0" length="0"/>
  <rfmt sheetId="4" xfDxf="1" sqref="A46:XFD46" start="0" length="0"/>
  <rfmt sheetId="4" xfDxf="1" sqref="A46:XFD46" start="0" length="0"/>
  <rfmt sheetId="4" xfDxf="1" sqref="J17" start="0" length="0"/>
  <rcc rId="484" sId="4" xfDxf="1" dxf="1">
    <nc r="K17" t="inlineStr">
      <is>
        <t>31.3.13/667</t>
      </is>
    </nc>
  </rcc>
  <rfmt sheetId="4" xfDxf="1" sqref="L17" start="0" length="0"/>
  <rfmt sheetId="4" xfDxf="1" sqref="J47" start="0" length="0"/>
  <rfmt sheetId="4" xfDxf="1" sqref="A47:XFD47" start="0" length="0"/>
  <rfmt sheetId="4" xfDxf="1" sqref="A47:XFD47" start="0" length="0"/>
  <rfmt sheetId="4" xfDxf="1" sqref="J5" start="0" length="0"/>
  <rcc rId="485" sId="4" xfDxf="1" dxf="1">
    <nc r="K5" t="inlineStr">
      <is>
        <t>31.3.12/667</t>
      </is>
    </nc>
  </rcc>
  <rfmt sheetId="4" xfDxf="1" sqref="L5" start="0" length="0"/>
  <rfmt sheetId="4" xfDxf="1" sqref="J43" start="0" length="0"/>
  <rfmt sheetId="4" xfDxf="1" sqref="A43:XFD43" start="0" length="0"/>
  <rfmt sheetId="4" xfDxf="1" sqref="A43:XFD43" start="0" length="0"/>
  <rfmt sheetId="4" xfDxf="1" sqref="J3" start="0" length="0"/>
  <rcc rId="486" sId="4" xfDxf="1" dxf="1">
    <nc r="K3" t="inlineStr">
      <is>
        <t>31.3.5/660</t>
      </is>
    </nc>
  </rcc>
  <rfmt sheetId="4" xfDxf="1" sqref="L3" start="0" length="0"/>
  <rfmt sheetId="4" xfDxf="1" sqref="J45" start="0" length="0"/>
  <rfmt sheetId="4" xfDxf="1" sqref="A45:XFD45" start="0" length="0"/>
  <rfmt sheetId="4" xfDxf="1" sqref="A45:XFD45" start="0" length="0"/>
  <rfmt sheetId="4" xfDxf="1" sqref="J13" start="0" length="0"/>
  <rcc rId="487" sId="4" xfDxf="1" dxf="1">
    <nc r="K13" t="inlineStr">
      <is>
        <t>31.3.8/665</t>
      </is>
    </nc>
  </rcc>
  <rfmt sheetId="4" xfDxf="1" sqref="L13" start="0" length="0"/>
  <rfmt sheetId="4" xfDxf="1" sqref="J49" start="0" length="0"/>
  <rfmt sheetId="4" xfDxf="1" sqref="A49:XFD49" start="0" length="0"/>
  <rfmt sheetId="4" xfDxf="1" sqref="A49:XFD49" start="0" length="0"/>
  <rfmt sheetId="4" xfDxf="1" sqref="J14" start="0" length="0"/>
  <rcc rId="488" sId="4" xfDxf="1" dxf="1">
    <nc r="K14" t="inlineStr">
      <is>
        <t>31.3.18/670</t>
      </is>
    </nc>
  </rcc>
  <rfmt sheetId="4" xfDxf="1" sqref="L14" start="0" length="0"/>
  <rfmt sheetId="4" xfDxf="1" sqref="J48" start="0" length="0"/>
  <rfmt sheetId="4" xfDxf="1" sqref="A48:XFD48" start="0" length="0"/>
  <rfmt sheetId="4" xfDxf="1" sqref="A48:XFD48" start="0" length="0"/>
  <rfmt sheetId="4" xfDxf="1" sqref="J11" start="0" length="0"/>
  <rcc rId="489" sId="4" xfDxf="1" dxf="1">
    <nc r="K11" t="inlineStr">
      <is>
        <t>31.3.4/659</t>
      </is>
    </nc>
  </rcc>
  <rfmt sheetId="4" xfDxf="1" sqref="L11" start="0" length="0"/>
  <rfmt sheetId="4" xfDxf="1" sqref="J52" start="0" length="0"/>
  <rfmt sheetId="4" xfDxf="1" sqref="A52:XFD52" start="0" length="0"/>
  <rfmt sheetId="4" xfDxf="1" sqref="A52:XFD52" start="0" length="0"/>
  <rfmt sheetId="4" xfDxf="1" sqref="J12" start="0" length="0"/>
  <rcc rId="490" sId="4" xfDxf="1" dxf="1">
    <nc r="K12" t="inlineStr">
      <is>
        <t>31.3.1/653</t>
      </is>
    </nc>
  </rcc>
  <rfmt sheetId="4" xfDxf="1" sqref="L12" start="0" length="0"/>
  <rfmt sheetId="4" xfDxf="1" sqref="J50" start="0" length="0"/>
  <rfmt sheetId="4" xfDxf="1" sqref="A50:XFD50" start="0" length="0"/>
  <rfmt sheetId="4" xfDxf="1" sqref="A50:XFD50" start="0" length="0"/>
  <rfmt sheetId="4" xfDxf="1" sqref="J4" start="0" length="0"/>
  <rcc rId="491" sId="4" xfDxf="1" dxf="1">
    <nc r="K4" t="inlineStr">
      <is>
        <t>31.3.7/663</t>
      </is>
    </nc>
  </rcc>
  <rfmt sheetId="4" xfDxf="1" sqref="L4" start="0" length="0"/>
  <rfmt sheetId="4" xfDxf="1" sqref="J53" start="0" length="0"/>
  <rfmt sheetId="4" xfDxf="1" sqref="A53:XFD53" start="0" length="0"/>
  <rfmt sheetId="4" xfDxf="1" sqref="A53:XFD53" start="0" length="0"/>
  <rm rId="492" sheetId="4" source="K4:L4" destination="E24:F24" sourceSheetId="4"/>
  <rm rId="493" sheetId="4" source="K50:L50" destination="E34:F34" sourceSheetId="4"/>
  <rm rId="494" sheetId="4" source="K12:L12" destination="E25:F25" sourceSheetId="4"/>
  <rm rId="495" sheetId="4" source="K52:L52" destination="E51:F51" sourceSheetId="4"/>
  <rm rId="496" sheetId="4" source="K11:L11" destination="E2:F2" sourceSheetId="4"/>
  <rm rId="497" sheetId="4" source="K48:L48" destination="E54:F54" sourceSheetId="4"/>
  <rm rId="498" sheetId="4" source="K14:L14" destination="E22:F22" sourceSheetId="4"/>
  <rm rId="499" sheetId="4" source="K49:L49" destination="E53:F53" sourceSheetId="4"/>
  <rm rId="500" sheetId="4" source="K13:L13" destination="E4:F4" sourceSheetId="4"/>
  <rm rId="501" sheetId="4" source="K45:L45" destination="E50:F50" sourceSheetId="4"/>
  <rm rId="502" sheetId="4" source="K3:L3" destination="E12:F12" sourceSheetId="4"/>
  <rm rId="503" sheetId="4" source="K43:L43" destination="E52:F52" sourceSheetId="4"/>
  <rm rId="504" sheetId="4" source="K5:L5" destination="E11:F11" sourceSheetId="4"/>
  <rm rId="505" sheetId="4" source="K47:L47" destination="E48:F48" sourceSheetId="4"/>
  <rm rId="506" sheetId="4" source="K17:L17" destination="E14:F14" sourceSheetId="4"/>
  <rm rId="507" sheetId="4" source="K46:L46" destination="E49:F49" sourceSheetId="4"/>
  <rm rId="508" sheetId="4" source="K15:L15" destination="E13:F13" sourceSheetId="4"/>
  <rm rId="509" sheetId="4" source="K55:L55" destination="E45:F45" sourceSheetId="4"/>
  <rm rId="510" sheetId="4" source="K10:L10" destination="E3:F3" sourceSheetId="4"/>
  <rm rId="511" sheetId="4" source="K56:L56" destination="E43:F43" sourceSheetId="4"/>
  <rm rId="512" sheetId="4" source="K9:L9" destination="E5:F5" sourceSheetId="4"/>
  <rm rId="513" sheetId="4" source="K57:L57" destination="E47:F47" sourceSheetId="4"/>
  <rm rId="514" sheetId="4" source="K6:L6" destination="E17:F17" sourceSheetId="4"/>
  <rm rId="515" sheetId="4" source="K8:L8" destination="E46:F46" sourceSheetId="4"/>
  <rm rId="516" sheetId="4" source="K27:L27" destination="E15:F15" sourceSheetId="4"/>
  <rm rId="517" sheetId="4" source="K41:L41" destination="E55:F55" sourceSheetId="4"/>
  <rm rId="518" sheetId="4" source="E24:F24" destination="E19:F19" sourceSheetId="4"/>
  <rm rId="519" sheetId="4" source="E34:F34" destination="E32:F32" sourceSheetId="4"/>
  <rm rId="520" sheetId="4" source="E25:F25" destination="E24:F24" sourceSheetId="4"/>
  <rm rId="521" sheetId="4" source="E51:F51" destination="E34:F34" sourceSheetId="4"/>
  <rm rId="522" sheetId="4" source="E2:F2" destination="E25:F25" sourceSheetId="4"/>
  <rm rId="523" sheetId="4" source="E54:F54" destination="E51:F51" sourceSheetId="4"/>
  <rcc rId="524" sId="4">
    <nc r="E54" t="inlineStr">
      <is>
        <t>31.3.18/670</t>
      </is>
    </nc>
  </rcc>
  <rcc rId="525" sId="4">
    <nc r="E2" t="inlineStr">
      <is>
        <t>31.3.18/670</t>
      </is>
    </nc>
  </rcc>
  <rm rId="526" sheetId="4" source="E19:F19" destination="E38:F38" sourceSheetId="4"/>
  <rm rId="527" sheetId="4" source="E32:F32" destination="E21:F21" sourceSheetId="4"/>
  <rm rId="528" sheetId="4" source="E24:F24" destination="E37:F37" sourceSheetId="4"/>
  <rm rId="529" sheetId="4" source="E38:F38" destination="E16:F16" sourceSheetId="4"/>
  <rm rId="530" sheetId="4" source="E21:F21" destination="E36:F36" sourceSheetId="4"/>
  <rm rId="531" sheetId="4" source="E16:F16" destination="E28:F28" sourceSheetId="4"/>
  <rcc rId="532" sId="4">
    <nc r="E24" t="inlineStr">
      <is>
        <t>31.3.1/653</t>
      </is>
    </nc>
  </rcc>
  <rcc rId="533" sId="4">
    <nc r="E32" t="inlineStr">
      <is>
        <t>31.3.1/653</t>
      </is>
    </nc>
  </rcc>
  <rcc rId="534" sId="4">
    <nc r="E19" t="inlineStr">
      <is>
        <t>31.3.1/653</t>
      </is>
    </nc>
  </rcc>
  <rcc rId="535" sId="4">
    <nc r="E21" t="inlineStr">
      <is>
        <t>31.3.1/653</t>
      </is>
    </nc>
  </rcc>
  <rcc rId="536" sId="4">
    <nc r="E38" t="inlineStr">
      <is>
        <t>31.3.1/653</t>
      </is>
    </nc>
  </rcc>
  <rcc rId="537" sId="4">
    <nc r="E18" t="inlineStr">
      <is>
        <t>31.3.1/653</t>
      </is>
    </nc>
  </rcc>
  <rcc rId="538" sId="4">
    <nc r="E16" t="inlineStr">
      <is>
        <t>31.3.6/661</t>
      </is>
    </nc>
  </rcc>
  <rcc rId="539" sId="4">
    <nc r="E44" t="inlineStr">
      <is>
        <t>31.3.6/661</t>
      </is>
    </nc>
  </rcc>
  <rcc rId="540" sId="4">
    <nc r="E29" t="inlineStr">
      <is>
        <t>31.3.6/661</t>
      </is>
    </nc>
  </rcc>
  <rcc rId="541" sId="4">
    <nc r="E7" t="inlineStr">
      <is>
        <t>31.3.6/661</t>
      </is>
    </nc>
  </rcc>
  <rcc rId="542" sId="4">
    <nc r="E26" t="inlineStr">
      <is>
        <t>31.3.6/661</t>
      </is>
    </nc>
  </rcc>
  <rcc rId="543" sId="4">
    <nc r="E35" t="inlineStr">
      <is>
        <t>31.3.6/661</t>
      </is>
    </nc>
  </rcc>
  <rcc rId="544" sId="4">
    <nc r="E40" t="inlineStr">
      <is>
        <t>31.3.7/663</t>
      </is>
    </nc>
  </rcc>
  <rcc rId="545" sId="4">
    <nc r="E30" t="inlineStr">
      <is>
        <t>31.3.7/663</t>
      </is>
    </nc>
  </rcc>
  <rcc rId="546" sId="4">
    <nc r="E42" t="inlineStr">
      <is>
        <t>31.3.7/663</t>
      </is>
    </nc>
  </rcc>
  <rcc rId="547" sId="4">
    <nc r="E23" t="inlineStr">
      <is>
        <t>31.3.7/663</t>
      </is>
    </nc>
  </rcc>
  <rcc rId="548" sId="4">
    <oc r="F43" t="inlineStr">
      <is>
        <t>CLMS</t>
      </is>
    </oc>
    <nc r="F43"/>
  </rcc>
  <rcc rId="549" sId="4">
    <oc r="F48" t="inlineStr">
      <is>
        <t>CLPD</t>
      </is>
    </oc>
    <nc r="F48"/>
  </rcc>
  <rcc rId="550" sId="4">
    <oc r="F53" t="inlineStr">
      <is>
        <t>PG</t>
      </is>
    </oc>
    <nc r="F53"/>
  </rcc>
  <rcc rId="551" sId="4">
    <oc r="F51" t="inlineStr">
      <is>
        <t>RA</t>
      </is>
    </oc>
    <nc r="F51"/>
  </rcc>
  <rcc rId="552" sId="4">
    <oc r="F50" t="inlineStr">
      <is>
        <t>MG</t>
      </is>
    </oc>
    <nc r="F50"/>
  </rcc>
  <rcc rId="553" sId="4">
    <oc r="F45" t="inlineStr">
      <is>
        <t>CLP1</t>
      </is>
    </oc>
    <nc r="F45"/>
  </rcc>
  <rcc rId="554" sId="4">
    <oc r="F49" t="inlineStr">
      <is>
        <t>CLP3</t>
      </is>
    </oc>
    <nc r="F49"/>
  </rcc>
  <rcc rId="555" sId="4">
    <oc r="F52" t="inlineStr">
      <is>
        <t>CV1</t>
      </is>
    </oc>
    <nc r="F52"/>
  </rcc>
  <rcc rId="556" sId="4">
    <oc r="F55" t="inlineStr">
      <is>
        <t>CLM0</t>
      </is>
    </oc>
    <nc r="F55"/>
  </rcc>
  <rcc rId="557" sId="4">
    <oc r="F47" t="inlineStr">
      <is>
        <t>CLM4</t>
      </is>
    </oc>
    <nc r="F47"/>
  </rcc>
  <rcc rId="558" sId="4">
    <oc r="F34" t="inlineStr">
      <is>
        <t>SC1A</t>
      </is>
    </oc>
    <nc r="F34"/>
  </rcc>
  <rcc rId="559" sId="4">
    <oc r="F36" t="inlineStr">
      <is>
        <t>SC2</t>
      </is>
    </oc>
    <nc r="F36"/>
  </rcc>
  <rcv guid="{FB44FD47-0B92-4391-9CB5-FFD8B50F36C3}" action="delete"/>
  <rdn rId="0" localSheetId="4" customView="1" name="Z_FB44FD47_0B92_4391_9CB5_FFD8B50F36C3_.wvu.FilterData" hidden="1" oldHidden="1">
    <formula>adc!$F$7:$G$57</formula>
  </rdn>
  <rcv guid="{FB44FD47-0B92-4391-9CB5-FFD8B50F36C3}"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1" sId="6">
    <oc r="A1" t="inlineStr">
      <is>
        <t>full_name</t>
      </is>
    </oc>
    <nc r="A1"/>
  </rcc>
  <rcc rId="562" sId="6">
    <oc r="B1" t="inlineStr">
      <is>
        <t>short_description</t>
      </is>
    </oc>
    <nc r="B1"/>
  </rcc>
  <rcc rId="563" sId="6">
    <oc r="C1" t="inlineStr">
      <is>
        <t>description</t>
      </is>
    </oc>
    <nc r="C1"/>
  </rcc>
  <rcc rId="564" sId="6">
    <oc r="D1" t="inlineStr">
      <is>
        <t>page</t>
      </is>
    </oc>
    <nc r="D1"/>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5" sId="3">
    <nc r="N24" t="inlineStr">
      <is>
        <t>page</t>
      </is>
    </nc>
  </rcc>
  <rcc rId="566" sId="3">
    <nc r="N25" t="inlineStr">
      <is>
        <t>12.2.13/256</t>
      </is>
    </nc>
  </rcc>
  <rcc rId="567" sId="3">
    <nc r="N26" t="inlineStr">
      <is>
        <t>12.2.13/256</t>
      </is>
    </nc>
  </rcc>
  <rcc rId="568" sId="3">
    <nc r="N27" t="inlineStr">
      <is>
        <t>12.2.13/256</t>
      </is>
    </nc>
  </rcc>
  <rcc rId="569" sId="3">
    <nc r="N28" t="inlineStr">
      <is>
        <t>12.2.13/256</t>
      </is>
    </nc>
  </rcc>
  <rcc rId="570" sId="3">
    <nc r="N29" t="inlineStr">
      <is>
        <t>12.2.13/256</t>
      </is>
    </nc>
  </rcc>
  <rcc rId="571" sId="3">
    <nc r="N30" t="inlineStr">
      <is>
        <t>12.2.13/256</t>
      </is>
    </nc>
  </rcc>
  <rcc rId="572" sId="3">
    <nc r="N31" t="inlineStr">
      <is>
        <t>12.2.13/256</t>
      </is>
    </nc>
  </rcc>
  <rcc rId="573" sId="3">
    <nc r="N32" t="inlineStr">
      <is>
        <t>12.2.13/256</t>
      </is>
    </nc>
  </rcc>
  <rcc rId="574" sId="3">
    <nc r="N33" t="inlineStr">
      <is>
        <t>12.2.13/256</t>
      </is>
    </nc>
  </rcc>
  <rcc rId="575" sId="3">
    <nc r="N34" t="inlineStr">
      <is>
        <t>12.2.13/256</t>
      </is>
    </nc>
  </rcc>
  <rcc rId="576" sId="3">
    <nc r="N35" t="inlineStr">
      <is>
        <t>12.2.13/256</t>
      </is>
    </nc>
  </rcc>
  <rcc rId="577" sId="3">
    <nc r="N36" t="inlineStr">
      <is>
        <t>12.2.13/256</t>
      </is>
    </nc>
  </rcc>
  <rcc rId="578" sId="3">
    <nc r="N37" t="inlineStr">
      <is>
        <t>12.2.13/256</t>
      </is>
    </nc>
  </rcc>
  <rcc rId="579" sId="3">
    <nc r="N38" t="inlineStr">
      <is>
        <t>12.2.13/256</t>
      </is>
    </nc>
  </rcc>
  <rcc rId="580" sId="3">
    <nc r="N41" t="inlineStr">
      <is>
        <t>12.2.14/259</t>
      </is>
    </nc>
  </rcc>
  <rm rId="581" sheetId="6" source="B1:B14" destination="E1:E14" sourceSheetId="6"/>
  <rm rId="582" sheetId="6" source="A1:A14" destination="B1:B14" sourceSheetId="6"/>
  <rm rId="583" sheetId="6" source="E1:E14" destination="A1:A14" sourceSheetId="6"/>
  <rcc rId="584" sId="6">
    <nc r="A1" t="inlineStr">
      <is>
        <t>DMA Clock Gate Control</t>
      </is>
    </nc>
  </rcc>
  <rcc rId="585" sId="6">
    <nc r="B1" t="inlineStr">
      <is>
        <t>DMA</t>
      </is>
    </nc>
  </rcc>
  <rcc rId="586" sId="6">
    <nc r="C1" t="inlineStr">
      <is>
        <t>This bit controls the clock gate to the DMA module. 0: Clock disabled, 1: Clock enabled</t>
      </is>
    </nc>
  </rcc>
  <rcc rId="587" sId="6">
    <nc r="D1" t="inlineStr">
      <is>
        <t>12.2.14/259</t>
      </is>
    </nc>
  </rcc>
  <rm rId="588" sheetId="6" source="A1" destination="A2" sourceSheetId="6"/>
  <rm rId="589" sheetId="6" source="B1" destination="A1" sourceSheetId="6"/>
  <rm rId="590" sheetId="6" source="A2" destination="B1" sourceSheetId="6"/>
  <rcv guid="{FB44FD47-0B92-4391-9CB5-FFD8B50F36C3}" action="delete"/>
  <rdn rId="0" localSheetId="4" customView="1" name="Z_FB44FD47_0B92_4391_9CB5_FFD8B50F36C3_.wvu.FilterData" hidden="1" oldHidden="1">
    <formula>adc!$F$7:$G$57</formula>
    <oldFormula>adc!$F$7:$G$57</oldFormula>
  </rdn>
  <rcv guid="{FB44FD47-0B92-4391-9CB5-FFD8B50F36C3}"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4928FE3E-9B75-4E60-BFA2-A18FBB695729}" name="Christian Fobel" id="-1865565681" dateTime="2015-11-03T15:12:43"/>
  <userInfo guid="{95AB8FED-5565-4A7B-B67C-D35CBAABCC89}" name="Christian Fobel" id="-1865575204" dateTime="2015-11-04T08:48:26"/>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microsoft.com/office/2006/relationships/wsSortMap" Target="wsSortMap1.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abSelected="1" workbookViewId="0"/>
  </sheetViews>
  <sheetFormatPr defaultRowHeight="15" x14ac:dyDescent="0.25"/>
  <cols>
    <col min="1" max="1" width="65.7109375" bestFit="1" customWidth="1"/>
  </cols>
  <sheetData>
    <row r="1" spans="1:2" x14ac:dyDescent="0.25">
      <c r="A1" t="s">
        <v>808</v>
      </c>
      <c r="B1" t="s">
        <v>807</v>
      </c>
    </row>
  </sheetData>
  <customSheetViews>
    <customSheetView guid="{FB44FD47-0B92-4391-9CB5-FFD8B50F36C3}">
      <selection activeCell="B1" sqref="B1"/>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topLeftCell="A31" zoomScale="80" zoomScaleNormal="80" workbookViewId="0">
      <selection activeCell="H45" sqref="H32:H45"/>
    </sheetView>
  </sheetViews>
  <sheetFormatPr defaultRowHeight="15" x14ac:dyDescent="0.25"/>
  <cols>
    <col min="1" max="1" width="11.28515625" bestFit="1" customWidth="1"/>
    <col min="2" max="2" width="77.7109375" bestFit="1" customWidth="1"/>
    <col min="3" max="3" width="30.7109375" bestFit="1" customWidth="1"/>
    <col min="4" max="4" width="3" bestFit="1" customWidth="1"/>
    <col min="5" max="5" width="5.7109375" customWidth="1"/>
    <col min="6" max="6" width="12.7109375" bestFit="1" customWidth="1"/>
    <col min="7" max="7" width="14.28515625" bestFit="1" customWidth="1"/>
    <col min="10" max="10" width="12" bestFit="1" customWidth="1"/>
  </cols>
  <sheetData>
    <row r="1" spans="1:7" x14ac:dyDescent="0.25">
      <c r="A1" t="s">
        <v>0</v>
      </c>
      <c r="B1" t="s">
        <v>765</v>
      </c>
      <c r="C1" t="s">
        <v>766</v>
      </c>
      <c r="D1">
        <v>32</v>
      </c>
      <c r="E1" t="s">
        <v>1</v>
      </c>
      <c r="F1" t="s">
        <v>2</v>
      </c>
      <c r="G1" t="s">
        <v>3</v>
      </c>
    </row>
    <row r="2" spans="1:7" x14ac:dyDescent="0.25">
      <c r="A2" t="s">
        <v>4</v>
      </c>
      <c r="B2" t="s">
        <v>767</v>
      </c>
      <c r="C2" t="s">
        <v>768</v>
      </c>
      <c r="D2">
        <v>32</v>
      </c>
      <c r="E2" t="s">
        <v>5</v>
      </c>
      <c r="F2" t="s">
        <v>2</v>
      </c>
      <c r="G2" t="s">
        <v>6</v>
      </c>
    </row>
    <row r="3" spans="1:7" x14ac:dyDescent="0.25">
      <c r="A3" t="s">
        <v>7</v>
      </c>
      <c r="B3" t="s">
        <v>142</v>
      </c>
      <c r="C3" t="s">
        <v>769</v>
      </c>
      <c r="D3">
        <v>32</v>
      </c>
      <c r="E3" t="s">
        <v>1</v>
      </c>
      <c r="F3" t="s">
        <v>2</v>
      </c>
      <c r="G3" t="s">
        <v>8</v>
      </c>
    </row>
    <row r="4" spans="1:7" x14ac:dyDescent="0.25">
      <c r="A4" t="s">
        <v>9</v>
      </c>
      <c r="B4" t="s">
        <v>144</v>
      </c>
      <c r="C4" t="s">
        <v>770</v>
      </c>
      <c r="D4">
        <v>32</v>
      </c>
      <c r="E4" t="s">
        <v>1</v>
      </c>
      <c r="F4" t="s">
        <v>2</v>
      </c>
      <c r="G4" t="s">
        <v>10</v>
      </c>
    </row>
    <row r="5" spans="1:7" x14ac:dyDescent="0.25">
      <c r="A5" t="s">
        <v>11</v>
      </c>
      <c r="B5" t="s">
        <v>771</v>
      </c>
      <c r="C5" t="s">
        <v>772</v>
      </c>
      <c r="D5">
        <v>8</v>
      </c>
      <c r="E5" t="s">
        <v>12</v>
      </c>
      <c r="F5" t="s">
        <v>13</v>
      </c>
      <c r="G5" t="s">
        <v>14</v>
      </c>
    </row>
    <row r="6" spans="1:7" x14ac:dyDescent="0.25">
      <c r="A6" t="s">
        <v>15</v>
      </c>
      <c r="B6" t="s">
        <v>773</v>
      </c>
      <c r="C6" t="s">
        <v>774</v>
      </c>
      <c r="D6">
        <v>8</v>
      </c>
      <c r="E6" t="s">
        <v>12</v>
      </c>
      <c r="F6" t="s">
        <v>13</v>
      </c>
      <c r="G6" t="s">
        <v>16</v>
      </c>
    </row>
    <row r="7" spans="1:7" x14ac:dyDescent="0.25">
      <c r="A7" t="s">
        <v>17</v>
      </c>
      <c r="B7" t="s">
        <v>775</v>
      </c>
      <c r="C7" t="s">
        <v>776</v>
      </c>
      <c r="D7">
        <v>8</v>
      </c>
      <c r="E7" t="s">
        <v>12</v>
      </c>
      <c r="F7" t="s">
        <v>13</v>
      </c>
      <c r="G7" t="s">
        <v>18</v>
      </c>
    </row>
    <row r="8" spans="1:7" x14ac:dyDescent="0.25">
      <c r="A8" t="s">
        <v>19</v>
      </c>
      <c r="B8" t="s">
        <v>777</v>
      </c>
      <c r="C8" t="s">
        <v>778</v>
      </c>
      <c r="D8">
        <v>8</v>
      </c>
      <c r="E8" t="s">
        <v>12</v>
      </c>
      <c r="F8" t="s">
        <v>13</v>
      </c>
      <c r="G8" t="s">
        <v>20</v>
      </c>
    </row>
    <row r="9" spans="1:7" x14ac:dyDescent="0.25">
      <c r="A9" t="s">
        <v>21</v>
      </c>
      <c r="B9" t="s">
        <v>779</v>
      </c>
      <c r="C9" t="s">
        <v>780</v>
      </c>
      <c r="D9">
        <v>8</v>
      </c>
      <c r="E9" t="s">
        <v>12</v>
      </c>
      <c r="F9" t="s">
        <v>13</v>
      </c>
      <c r="G9" t="s">
        <v>22</v>
      </c>
    </row>
    <row r="10" spans="1:7" x14ac:dyDescent="0.25">
      <c r="A10" t="s">
        <v>23</v>
      </c>
      <c r="B10" t="s">
        <v>781</v>
      </c>
      <c r="C10" t="s">
        <v>782</v>
      </c>
      <c r="D10">
        <v>8</v>
      </c>
      <c r="E10" t="s">
        <v>12</v>
      </c>
      <c r="F10" t="s">
        <v>13</v>
      </c>
      <c r="G10" t="s">
        <v>24</v>
      </c>
    </row>
    <row r="11" spans="1:7" x14ac:dyDescent="0.25">
      <c r="A11" t="s">
        <v>25</v>
      </c>
      <c r="B11" t="s">
        <v>783</v>
      </c>
      <c r="C11" t="s">
        <v>784</v>
      </c>
      <c r="D11">
        <v>8</v>
      </c>
      <c r="E11" t="s">
        <v>12</v>
      </c>
      <c r="F11" t="s">
        <v>13</v>
      </c>
      <c r="G11" t="s">
        <v>26</v>
      </c>
    </row>
    <row r="12" spans="1:7" x14ac:dyDescent="0.25">
      <c r="A12" t="s">
        <v>27</v>
      </c>
      <c r="B12" t="s">
        <v>785</v>
      </c>
      <c r="C12" t="s">
        <v>786</v>
      </c>
      <c r="D12">
        <v>8</v>
      </c>
      <c r="E12" t="s">
        <v>12</v>
      </c>
      <c r="F12" t="s">
        <v>13</v>
      </c>
      <c r="G12" t="s">
        <v>28</v>
      </c>
    </row>
    <row r="13" spans="1:7" x14ac:dyDescent="0.25">
      <c r="A13" t="s">
        <v>29</v>
      </c>
      <c r="B13" t="s">
        <v>146</v>
      </c>
      <c r="C13" t="s">
        <v>787</v>
      </c>
      <c r="D13">
        <v>32</v>
      </c>
      <c r="E13" t="s">
        <v>1</v>
      </c>
      <c r="F13" t="s">
        <v>2</v>
      </c>
      <c r="G13" t="s">
        <v>30</v>
      </c>
    </row>
    <row r="14" spans="1:7" x14ac:dyDescent="0.25">
      <c r="A14" t="s">
        <v>31</v>
      </c>
      <c r="B14" t="s">
        <v>148</v>
      </c>
      <c r="C14" t="s">
        <v>788</v>
      </c>
      <c r="D14">
        <v>32</v>
      </c>
      <c r="E14" t="s">
        <v>1</v>
      </c>
      <c r="F14" t="s">
        <v>2</v>
      </c>
      <c r="G14" t="s">
        <v>32</v>
      </c>
    </row>
    <row r="15" spans="1:7" x14ac:dyDescent="0.25">
      <c r="A15" t="s">
        <v>33</v>
      </c>
      <c r="B15" t="s">
        <v>150</v>
      </c>
      <c r="C15" t="s">
        <v>789</v>
      </c>
      <c r="D15">
        <v>32</v>
      </c>
      <c r="E15" t="s">
        <v>1</v>
      </c>
      <c r="F15" t="s">
        <v>2</v>
      </c>
      <c r="G15" t="s">
        <v>34</v>
      </c>
    </row>
    <row r="16" spans="1:7" x14ac:dyDescent="0.25">
      <c r="A16" t="s">
        <v>35</v>
      </c>
      <c r="B16" t="s">
        <v>790</v>
      </c>
      <c r="C16" t="s">
        <v>791</v>
      </c>
      <c r="D16">
        <v>8</v>
      </c>
      <c r="E16" t="s">
        <v>1</v>
      </c>
      <c r="F16" t="s">
        <v>36</v>
      </c>
      <c r="G16" t="s">
        <v>37</v>
      </c>
    </row>
    <row r="17" spans="1:8" x14ac:dyDescent="0.25">
      <c r="A17" t="s">
        <v>38</v>
      </c>
      <c r="B17" t="s">
        <v>790</v>
      </c>
      <c r="C17" t="s">
        <v>792</v>
      </c>
      <c r="D17">
        <v>8</v>
      </c>
      <c r="E17" t="s">
        <v>1</v>
      </c>
      <c r="F17" t="s">
        <v>36</v>
      </c>
      <c r="G17" t="s">
        <v>37</v>
      </c>
    </row>
    <row r="18" spans="1:8" x14ac:dyDescent="0.25">
      <c r="A18" t="s">
        <v>39</v>
      </c>
      <c r="B18" t="s">
        <v>790</v>
      </c>
      <c r="C18" t="s">
        <v>793</v>
      </c>
      <c r="D18">
        <v>8</v>
      </c>
      <c r="E18" t="s">
        <v>1</v>
      </c>
      <c r="F18" t="s">
        <v>36</v>
      </c>
      <c r="G18" t="s">
        <v>37</v>
      </c>
    </row>
    <row r="19" spans="1:8" x14ac:dyDescent="0.25">
      <c r="A19" t="s">
        <v>40</v>
      </c>
      <c r="B19" t="s">
        <v>790</v>
      </c>
      <c r="C19" t="s">
        <v>794</v>
      </c>
      <c r="D19">
        <v>8</v>
      </c>
      <c r="E19" t="s">
        <v>1</v>
      </c>
      <c r="F19" t="s">
        <v>36</v>
      </c>
      <c r="G19" t="s">
        <v>37</v>
      </c>
    </row>
    <row r="20" spans="1:8" x14ac:dyDescent="0.25">
      <c r="A20" t="s">
        <v>41</v>
      </c>
      <c r="B20" t="s">
        <v>790</v>
      </c>
      <c r="C20" t="s">
        <v>795</v>
      </c>
      <c r="D20">
        <v>8</v>
      </c>
      <c r="E20" t="s">
        <v>1</v>
      </c>
      <c r="F20" t="s">
        <v>36</v>
      </c>
      <c r="G20" t="s">
        <v>37</v>
      </c>
    </row>
    <row r="21" spans="1:8" x14ac:dyDescent="0.25">
      <c r="A21" t="s">
        <v>42</v>
      </c>
      <c r="B21" t="s">
        <v>790</v>
      </c>
      <c r="C21" t="s">
        <v>796</v>
      </c>
      <c r="D21">
        <v>8</v>
      </c>
      <c r="E21" t="s">
        <v>1</v>
      </c>
      <c r="F21" t="s">
        <v>36</v>
      </c>
      <c r="G21" t="s">
        <v>37</v>
      </c>
    </row>
    <row r="22" spans="1:8" x14ac:dyDescent="0.25">
      <c r="A22" t="s">
        <v>43</v>
      </c>
      <c r="B22" t="s">
        <v>790</v>
      </c>
      <c r="C22" t="s">
        <v>797</v>
      </c>
      <c r="D22">
        <v>8</v>
      </c>
      <c r="E22" t="s">
        <v>1</v>
      </c>
      <c r="F22" t="s">
        <v>36</v>
      </c>
      <c r="G22" t="s">
        <v>37</v>
      </c>
    </row>
    <row r="23" spans="1:8" x14ac:dyDescent="0.25">
      <c r="A23" t="s">
        <v>44</v>
      </c>
      <c r="B23" t="s">
        <v>790</v>
      </c>
      <c r="C23" t="s">
        <v>798</v>
      </c>
      <c r="D23">
        <v>8</v>
      </c>
      <c r="E23" t="s">
        <v>1</v>
      </c>
      <c r="F23" t="s">
        <v>36</v>
      </c>
      <c r="G23" t="s">
        <v>37</v>
      </c>
    </row>
    <row r="24" spans="1:8" x14ac:dyDescent="0.25">
      <c r="A24" t="s">
        <v>45</v>
      </c>
      <c r="B24" t="s">
        <v>790</v>
      </c>
      <c r="C24" t="s">
        <v>799</v>
      </c>
      <c r="D24">
        <v>8</v>
      </c>
      <c r="E24" t="s">
        <v>1</v>
      </c>
      <c r="F24" t="s">
        <v>36</v>
      </c>
      <c r="G24" t="s">
        <v>37</v>
      </c>
    </row>
    <row r="25" spans="1:8" x14ac:dyDescent="0.25">
      <c r="A25" t="s">
        <v>46</v>
      </c>
      <c r="B25" t="s">
        <v>790</v>
      </c>
      <c r="C25" t="s">
        <v>800</v>
      </c>
      <c r="D25">
        <v>8</v>
      </c>
      <c r="E25" t="s">
        <v>1</v>
      </c>
      <c r="F25" t="s">
        <v>36</v>
      </c>
      <c r="G25" t="s">
        <v>37</v>
      </c>
    </row>
    <row r="26" spans="1:8" x14ac:dyDescent="0.25">
      <c r="A26" t="s">
        <v>47</v>
      </c>
      <c r="B26" t="s">
        <v>790</v>
      </c>
      <c r="C26" t="s">
        <v>801</v>
      </c>
      <c r="D26">
        <v>8</v>
      </c>
      <c r="E26" t="s">
        <v>1</v>
      </c>
      <c r="F26" t="s">
        <v>36</v>
      </c>
      <c r="G26" t="s">
        <v>37</v>
      </c>
    </row>
    <row r="27" spans="1:8" x14ac:dyDescent="0.25">
      <c r="A27" t="s">
        <v>48</v>
      </c>
      <c r="B27" t="s">
        <v>790</v>
      </c>
      <c r="C27" t="s">
        <v>802</v>
      </c>
      <c r="D27">
        <v>8</v>
      </c>
      <c r="E27" t="s">
        <v>1</v>
      </c>
      <c r="F27" t="s">
        <v>36</v>
      </c>
      <c r="G27" t="s">
        <v>37</v>
      </c>
    </row>
    <row r="28" spans="1:8" x14ac:dyDescent="0.25">
      <c r="A28" t="s">
        <v>49</v>
      </c>
      <c r="B28" t="s">
        <v>790</v>
      </c>
      <c r="C28" t="s">
        <v>803</v>
      </c>
      <c r="D28">
        <v>8</v>
      </c>
      <c r="E28" t="s">
        <v>1</v>
      </c>
      <c r="F28" t="s">
        <v>36</v>
      </c>
      <c r="G28" t="s">
        <v>37</v>
      </c>
    </row>
    <row r="29" spans="1:8" x14ac:dyDescent="0.25">
      <c r="A29" t="s">
        <v>50</v>
      </c>
      <c r="B29" t="s">
        <v>790</v>
      </c>
      <c r="C29" t="s">
        <v>804</v>
      </c>
      <c r="D29">
        <v>8</v>
      </c>
      <c r="E29" t="s">
        <v>1</v>
      </c>
      <c r="F29" t="s">
        <v>36</v>
      </c>
      <c r="G29" t="s">
        <v>37</v>
      </c>
    </row>
    <row r="30" spans="1:8" x14ac:dyDescent="0.25">
      <c r="A30" t="s">
        <v>51</v>
      </c>
      <c r="B30" t="s">
        <v>790</v>
      </c>
      <c r="C30" t="s">
        <v>805</v>
      </c>
      <c r="D30">
        <v>8</v>
      </c>
      <c r="E30" t="s">
        <v>1</v>
      </c>
      <c r="F30" t="s">
        <v>36</v>
      </c>
      <c r="G30" t="s">
        <v>37</v>
      </c>
    </row>
    <row r="31" spans="1:8" x14ac:dyDescent="0.25">
      <c r="A31" t="s">
        <v>52</v>
      </c>
      <c r="B31" t="s">
        <v>790</v>
      </c>
      <c r="C31" t="s">
        <v>806</v>
      </c>
      <c r="D31">
        <v>8</v>
      </c>
      <c r="E31" t="s">
        <v>1</v>
      </c>
      <c r="F31" t="s">
        <v>36</v>
      </c>
      <c r="G31" t="s">
        <v>37</v>
      </c>
    </row>
    <row r="32" spans="1:8" x14ac:dyDescent="0.25">
      <c r="A32" t="s">
        <v>53</v>
      </c>
      <c r="B32" t="s">
        <v>739</v>
      </c>
      <c r="C32" t="s">
        <v>740</v>
      </c>
      <c r="D32">
        <v>32</v>
      </c>
      <c r="E32" t="s">
        <v>1</v>
      </c>
      <c r="F32" t="s">
        <v>54</v>
      </c>
      <c r="G32" t="s">
        <v>55</v>
      </c>
      <c r="H32" t="str">
        <f>"('"&amp;C32&amp;"', 'uint"&amp;D32&amp;"'),"</f>
        <v>('DMA_TCD0_SADDR', 'uint32'),</v>
      </c>
    </row>
    <row r="33" spans="1:8" x14ac:dyDescent="0.25">
      <c r="A33" t="s">
        <v>56</v>
      </c>
      <c r="B33" t="s">
        <v>741</v>
      </c>
      <c r="C33" t="s">
        <v>742</v>
      </c>
      <c r="D33">
        <v>16</v>
      </c>
      <c r="E33" t="s">
        <v>1</v>
      </c>
      <c r="F33" t="s">
        <v>54</v>
      </c>
      <c r="G33" t="s">
        <v>57</v>
      </c>
      <c r="H33" t="str">
        <f t="shared" ref="H33:H45" si="0">"('"&amp;C33&amp;"', 'uint"&amp;D33&amp;"'),"</f>
        <v>('DMA_TCD0_SOFF', 'uint16'),</v>
      </c>
    </row>
    <row r="34" spans="1:8" x14ac:dyDescent="0.25">
      <c r="A34" t="s">
        <v>58</v>
      </c>
      <c r="B34" t="s">
        <v>743</v>
      </c>
      <c r="C34" t="s">
        <v>744</v>
      </c>
      <c r="D34">
        <v>16</v>
      </c>
      <c r="E34" t="s">
        <v>1</v>
      </c>
      <c r="F34" t="s">
        <v>54</v>
      </c>
      <c r="G34" t="s">
        <v>59</v>
      </c>
      <c r="H34" t="str">
        <f t="shared" si="0"/>
        <v>('DMA_TCD0_ATTR', 'uint16'),</v>
      </c>
    </row>
    <row r="35" spans="1:8" x14ac:dyDescent="0.25">
      <c r="A35" t="s">
        <v>60</v>
      </c>
      <c r="B35" t="s">
        <v>745</v>
      </c>
      <c r="C35" t="s">
        <v>746</v>
      </c>
      <c r="D35">
        <v>32</v>
      </c>
      <c r="E35" t="s">
        <v>1</v>
      </c>
      <c r="F35" t="s">
        <v>54</v>
      </c>
      <c r="G35" t="s">
        <v>61</v>
      </c>
      <c r="H35" t="str">
        <f t="shared" si="0"/>
        <v>('DMA_TCD0_NBYTES_MLNO', 'uint32'),</v>
      </c>
    </row>
    <row r="36" spans="1:8" x14ac:dyDescent="0.25">
      <c r="A36" t="s">
        <v>60</v>
      </c>
      <c r="B36" t="s">
        <v>747</v>
      </c>
      <c r="C36" t="s">
        <v>748</v>
      </c>
      <c r="D36">
        <v>32</v>
      </c>
      <c r="E36" t="s">
        <v>1</v>
      </c>
      <c r="F36" t="s">
        <v>54</v>
      </c>
      <c r="G36" t="s">
        <v>62</v>
      </c>
      <c r="H36" t="str">
        <f t="shared" si="0"/>
        <v>('DMA_TCD0_NBYTES_MLOFFNO', 'uint32'),</v>
      </c>
    </row>
    <row r="37" spans="1:8" x14ac:dyDescent="0.25">
      <c r="A37" t="s">
        <v>60</v>
      </c>
      <c r="B37" t="s">
        <v>749</v>
      </c>
      <c r="C37" t="s">
        <v>750</v>
      </c>
      <c r="D37">
        <v>32</v>
      </c>
      <c r="E37" t="s">
        <v>1</v>
      </c>
      <c r="F37" t="s">
        <v>54</v>
      </c>
      <c r="G37" t="s">
        <v>63</v>
      </c>
      <c r="H37" t="str">
        <f t="shared" si="0"/>
        <v>('DMA_TCD0_NBYTES_MLOFFYES', 'uint32'),</v>
      </c>
    </row>
    <row r="38" spans="1:8" x14ac:dyDescent="0.25">
      <c r="A38" t="s">
        <v>64</v>
      </c>
      <c r="B38" t="s">
        <v>751</v>
      </c>
      <c r="C38" t="s">
        <v>752</v>
      </c>
      <c r="D38">
        <v>32</v>
      </c>
      <c r="E38" t="s">
        <v>1</v>
      </c>
      <c r="F38" t="s">
        <v>54</v>
      </c>
      <c r="G38" t="s">
        <v>65</v>
      </c>
      <c r="H38" t="str">
        <f t="shared" si="0"/>
        <v>('DMA_TCD0_SLAST', 'uint32'),</v>
      </c>
    </row>
    <row r="39" spans="1:8" x14ac:dyDescent="0.25">
      <c r="A39" t="s">
        <v>66</v>
      </c>
      <c r="B39" t="s">
        <v>753</v>
      </c>
      <c r="C39" t="s">
        <v>754</v>
      </c>
      <c r="D39">
        <v>32</v>
      </c>
      <c r="E39" t="s">
        <v>1</v>
      </c>
      <c r="F39" t="s">
        <v>54</v>
      </c>
      <c r="G39" t="s">
        <v>67</v>
      </c>
      <c r="H39" t="str">
        <f t="shared" si="0"/>
        <v>('DMA_TCD0_DADDR', 'uint32'),</v>
      </c>
    </row>
    <row r="40" spans="1:8" x14ac:dyDescent="0.25">
      <c r="A40" t="s">
        <v>68</v>
      </c>
      <c r="B40" t="s">
        <v>755</v>
      </c>
      <c r="C40" t="s">
        <v>756</v>
      </c>
      <c r="D40">
        <v>16</v>
      </c>
      <c r="E40" t="s">
        <v>1</v>
      </c>
      <c r="F40" t="s">
        <v>54</v>
      </c>
      <c r="G40" t="s">
        <v>69</v>
      </c>
      <c r="H40" t="str">
        <f t="shared" si="0"/>
        <v>('DMA_TCD0_DOFF', 'uint16'),</v>
      </c>
    </row>
    <row r="41" spans="1:8" x14ac:dyDescent="0.25">
      <c r="A41" t="s">
        <v>70</v>
      </c>
      <c r="B41" t="s">
        <v>757</v>
      </c>
      <c r="C41" t="s">
        <v>758</v>
      </c>
      <c r="D41">
        <v>16</v>
      </c>
      <c r="E41" t="s">
        <v>1</v>
      </c>
      <c r="F41" t="s">
        <v>54</v>
      </c>
      <c r="G41" t="s">
        <v>71</v>
      </c>
      <c r="H41" t="str">
        <f t="shared" si="0"/>
        <v>('DMA_TCD0_CITER_ELINKYES', 'uint16'),</v>
      </c>
    </row>
    <row r="42" spans="1:8" x14ac:dyDescent="0.25">
      <c r="A42" t="s">
        <v>70</v>
      </c>
      <c r="B42" t="s">
        <v>72</v>
      </c>
      <c r="C42" t="str">
        <f>B42</f>
        <v>DMA_TCD0_CITER_ELINKNO</v>
      </c>
      <c r="D42">
        <v>16</v>
      </c>
      <c r="E42" t="s">
        <v>1</v>
      </c>
      <c r="F42" t="s">
        <v>54</v>
      </c>
      <c r="G42" t="s">
        <v>73</v>
      </c>
      <c r="H42" t="str">
        <f t="shared" si="0"/>
        <v>('DMA_TCD0_CITER_ELINKNO', 'uint16'),</v>
      </c>
    </row>
    <row r="43" spans="1:8" x14ac:dyDescent="0.25">
      <c r="A43" t="s">
        <v>74</v>
      </c>
      <c r="B43" t="s">
        <v>759</v>
      </c>
      <c r="C43" t="s">
        <v>760</v>
      </c>
      <c r="D43">
        <v>32</v>
      </c>
      <c r="E43" t="s">
        <v>1</v>
      </c>
      <c r="F43" t="s">
        <v>54</v>
      </c>
      <c r="G43" t="s">
        <v>75</v>
      </c>
      <c r="H43" t="str">
        <f t="shared" si="0"/>
        <v>('DMA_TCD0_DLASTSGA', 'uint32'),</v>
      </c>
    </row>
    <row r="44" spans="1:8" x14ac:dyDescent="0.25">
      <c r="A44" t="s">
        <v>76</v>
      </c>
      <c r="B44" t="s">
        <v>761</v>
      </c>
      <c r="C44" t="s">
        <v>762</v>
      </c>
      <c r="D44">
        <v>16</v>
      </c>
      <c r="E44" t="s">
        <v>1</v>
      </c>
      <c r="F44" t="s">
        <v>54</v>
      </c>
      <c r="G44" t="s">
        <v>77</v>
      </c>
      <c r="H44" t="str">
        <f t="shared" si="0"/>
        <v>('DMA_TCD0_CSR', 'uint16'),</v>
      </c>
    </row>
    <row r="45" spans="1:8" x14ac:dyDescent="0.25">
      <c r="A45" t="s">
        <v>78</v>
      </c>
      <c r="B45" t="s">
        <v>763</v>
      </c>
      <c r="C45" t="s">
        <v>764</v>
      </c>
      <c r="D45">
        <v>16</v>
      </c>
      <c r="E45" t="s">
        <v>1</v>
      </c>
      <c r="F45" t="s">
        <v>54</v>
      </c>
      <c r="G45" t="s">
        <v>79</v>
      </c>
      <c r="H45" t="str">
        <f t="shared" si="0"/>
        <v>('DMA_TCD0_BITER_ELINKYES', 'uint16'),</v>
      </c>
    </row>
    <row r="47" spans="1:8" x14ac:dyDescent="0.25">
      <c r="A47" t="s">
        <v>612</v>
      </c>
      <c r="B47" t="s">
        <v>613</v>
      </c>
      <c r="C47" t="s">
        <v>614</v>
      </c>
      <c r="D47" t="s">
        <v>615</v>
      </c>
      <c r="E47" t="s">
        <v>616</v>
      </c>
      <c r="F47" t="s">
        <v>617</v>
      </c>
      <c r="G47" t="s">
        <v>618</v>
      </c>
    </row>
    <row r="48" spans="1:8" x14ac:dyDescent="0.25">
      <c r="A48" t="s">
        <v>619</v>
      </c>
      <c r="B48" t="s">
        <v>620</v>
      </c>
      <c r="C48" t="s">
        <v>621</v>
      </c>
      <c r="D48">
        <v>8</v>
      </c>
      <c r="E48" t="s">
        <v>1</v>
      </c>
      <c r="F48" t="s">
        <v>13</v>
      </c>
      <c r="G48" t="s">
        <v>622</v>
      </c>
    </row>
    <row r="49" spans="1:7" x14ac:dyDescent="0.25">
      <c r="A49" t="s">
        <v>623</v>
      </c>
      <c r="B49" t="s">
        <v>620</v>
      </c>
      <c r="C49" t="s">
        <v>624</v>
      </c>
      <c r="D49">
        <v>8</v>
      </c>
      <c r="E49" t="s">
        <v>1</v>
      </c>
      <c r="F49" t="s">
        <v>13</v>
      </c>
      <c r="G49" t="s">
        <v>622</v>
      </c>
    </row>
    <row r="50" spans="1:7" x14ac:dyDescent="0.25">
      <c r="A50" t="s">
        <v>625</v>
      </c>
      <c r="B50" t="s">
        <v>620</v>
      </c>
      <c r="C50" t="s">
        <v>626</v>
      </c>
      <c r="D50">
        <v>8</v>
      </c>
      <c r="E50" t="s">
        <v>1</v>
      </c>
      <c r="F50" t="s">
        <v>13</v>
      </c>
      <c r="G50" t="s">
        <v>622</v>
      </c>
    </row>
    <row r="51" spans="1:7" x14ac:dyDescent="0.25">
      <c r="A51" t="s">
        <v>627</v>
      </c>
      <c r="B51" t="s">
        <v>620</v>
      </c>
      <c r="C51" t="s">
        <v>628</v>
      </c>
      <c r="D51">
        <v>8</v>
      </c>
      <c r="E51" t="s">
        <v>1</v>
      </c>
      <c r="F51" t="s">
        <v>13</v>
      </c>
      <c r="G51" t="s">
        <v>622</v>
      </c>
    </row>
    <row r="52" spans="1:7" x14ac:dyDescent="0.25">
      <c r="A52" t="s">
        <v>629</v>
      </c>
      <c r="B52" t="s">
        <v>620</v>
      </c>
      <c r="C52" t="s">
        <v>630</v>
      </c>
      <c r="D52">
        <v>8</v>
      </c>
      <c r="E52" t="s">
        <v>1</v>
      </c>
      <c r="F52" t="s">
        <v>13</v>
      </c>
      <c r="G52" t="s">
        <v>622</v>
      </c>
    </row>
    <row r="53" spans="1:7" x14ac:dyDescent="0.25">
      <c r="A53" t="s">
        <v>631</v>
      </c>
      <c r="B53" t="s">
        <v>620</v>
      </c>
      <c r="C53" t="s">
        <v>632</v>
      </c>
      <c r="D53">
        <v>8</v>
      </c>
      <c r="E53" t="s">
        <v>1</v>
      </c>
      <c r="F53" t="s">
        <v>13</v>
      </c>
      <c r="G53" t="s">
        <v>622</v>
      </c>
    </row>
    <row r="54" spans="1:7" x14ac:dyDescent="0.25">
      <c r="A54" t="s">
        <v>633</v>
      </c>
      <c r="B54" t="s">
        <v>620</v>
      </c>
      <c r="C54" t="s">
        <v>634</v>
      </c>
      <c r="D54">
        <v>8</v>
      </c>
      <c r="E54" t="s">
        <v>1</v>
      </c>
      <c r="F54" t="s">
        <v>13</v>
      </c>
      <c r="G54" t="s">
        <v>622</v>
      </c>
    </row>
    <row r="55" spans="1:7" x14ac:dyDescent="0.25">
      <c r="A55" t="s">
        <v>635</v>
      </c>
      <c r="B55" t="s">
        <v>620</v>
      </c>
      <c r="C55" t="s">
        <v>636</v>
      </c>
      <c r="D55">
        <v>8</v>
      </c>
      <c r="E55" t="s">
        <v>1</v>
      </c>
      <c r="F55" t="s">
        <v>13</v>
      </c>
      <c r="G55" t="s">
        <v>622</v>
      </c>
    </row>
    <row r="56" spans="1:7" x14ac:dyDescent="0.25">
      <c r="A56" t="s">
        <v>637</v>
      </c>
      <c r="B56" t="s">
        <v>620</v>
      </c>
      <c r="C56" t="s">
        <v>638</v>
      </c>
      <c r="D56">
        <v>8</v>
      </c>
      <c r="E56" t="s">
        <v>1</v>
      </c>
      <c r="F56" t="s">
        <v>13</v>
      </c>
      <c r="G56" t="s">
        <v>622</v>
      </c>
    </row>
  </sheetData>
  <customSheetViews>
    <customSheetView guid="{FB44FD47-0B92-4391-9CB5-FFD8B50F36C3}" scale="80" topLeftCell="A31">
      <selection activeCell="H45" sqref="H32:H45"/>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topLeftCell="C1" zoomScale="85" zoomScaleNormal="85" workbookViewId="0">
      <selection activeCell="I34" sqref="I34"/>
    </sheetView>
  </sheetViews>
  <sheetFormatPr defaultRowHeight="15" x14ac:dyDescent="0.25"/>
  <cols>
    <col min="2" max="2" width="22.28515625" bestFit="1" customWidth="1"/>
    <col min="3" max="3" width="11" bestFit="1" customWidth="1"/>
    <col min="6" max="6" width="14" bestFit="1" customWidth="1"/>
    <col min="7" max="7" width="28.7109375" bestFit="1" customWidth="1"/>
    <col min="8" max="9" width="49.28515625" customWidth="1"/>
    <col min="10" max="10" width="66.42578125" customWidth="1"/>
    <col min="11" max="11" width="69" customWidth="1"/>
  </cols>
  <sheetData>
    <row r="1" spans="1:12" x14ac:dyDescent="0.25">
      <c r="B1" t="s">
        <v>495</v>
      </c>
      <c r="C1" t="s">
        <v>608</v>
      </c>
      <c r="F1" t="s">
        <v>496</v>
      </c>
      <c r="G1" t="s">
        <v>497</v>
      </c>
      <c r="I1" t="s">
        <v>606</v>
      </c>
      <c r="J1" t="s">
        <v>607</v>
      </c>
    </row>
    <row r="2" spans="1:12" x14ac:dyDescent="0.25">
      <c r="A2">
        <v>1</v>
      </c>
      <c r="B2" t="s">
        <v>80</v>
      </c>
      <c r="C2" t="s">
        <v>3</v>
      </c>
      <c r="F2" t="s">
        <v>81</v>
      </c>
      <c r="G2" t="str">
        <f>B$2&amp;"."&amp;F2</f>
        <v>CR.CX</v>
      </c>
      <c r="H2" t="s">
        <v>82</v>
      </c>
      <c r="I2" t="str">
        <f t="shared" ref="I2:I9" si="0">"    " &amp; IF($D2&gt;0,"uint32", "PB_SET_TEENSY_REG_BIT(result.") &amp; $B$2 &amp; ", DMA_CR, " &amp; $F2 &amp; ") // " &amp; $H2</f>
        <v xml:space="preserve">    PB_SET_TEENSY_REG_BIT(result.CR, DMA_CR, CX) // Cancel Transfer</v>
      </c>
      <c r="J2" t="str">
        <f>"    " &amp; IF($D2&gt;0,"uint32", "PB_UPDATE_TEENSY_REG_BIT(dma_msg.") &amp; $B$2 &amp; ", DMA_CR, " &amp; $F2 &amp; ", " &amp; $B$2&amp;") // " &amp; $H2</f>
        <v xml:space="preserve">    PB_UPDATE_TEENSY_REG_BIT(dma_msg.CR, DMA_CR, CX, CR) // Cancel Transfer</v>
      </c>
      <c r="K2" t="str">
        <f>"  optional " &amp; IF($D2&gt;0,"uint32", "bool") &amp; " " &amp; $F2 &amp; " = "&amp;$A2&amp;"; // " &amp; $H2</f>
        <v xml:space="preserve">  optional bool CX = 1; // Cancel Transfer</v>
      </c>
      <c r="L2" t="s">
        <v>86</v>
      </c>
    </row>
    <row r="3" spans="1:12" x14ac:dyDescent="0.25">
      <c r="A3">
        <v>2</v>
      </c>
      <c r="C3" t="s">
        <v>3</v>
      </c>
      <c r="F3" t="s">
        <v>83</v>
      </c>
      <c r="G3" t="str">
        <f t="shared" ref="G3:G9" si="1">B$2&amp;"."&amp;F3</f>
        <v>CR.ECX</v>
      </c>
      <c r="H3" t="s">
        <v>84</v>
      </c>
      <c r="I3" t="str">
        <f t="shared" si="0"/>
        <v xml:space="preserve">    PB_SET_TEENSY_REG_BIT(result.CR, DMA_CR, ECX) // Error Cancel Transfer</v>
      </c>
      <c r="J3" t="str">
        <f t="shared" ref="J3:J9" si="2">"    " &amp; IF($D3&gt;0,"uint32", "PB_UPDATE_TEENSY_REG_BIT(dma_msg.") &amp; $B$2 &amp; ", DMA_CR, " &amp; $F3 &amp; ", " &amp; $B$2&amp;") // " &amp; $H3</f>
        <v xml:space="preserve">    PB_UPDATE_TEENSY_REG_BIT(dma_msg.CR, DMA_CR, ECX, CR) // Error Cancel Transfer</v>
      </c>
      <c r="K3" t="str">
        <f t="shared" ref="K3:K21" si="3">"  optional " &amp; IF($D3&gt;0,"uint32", "bool") &amp; " " &amp; $F3 &amp; " = "&amp;$A3&amp;"; // " &amp; $H3</f>
        <v xml:space="preserve">  optional bool ECX = 2; // Error Cancel Transfer</v>
      </c>
      <c r="L3" t="s">
        <v>85</v>
      </c>
    </row>
    <row r="4" spans="1:12" x14ac:dyDescent="0.25">
      <c r="A4">
        <v>3</v>
      </c>
      <c r="C4" t="s">
        <v>3</v>
      </c>
      <c r="F4" t="s">
        <v>87</v>
      </c>
      <c r="G4" t="str">
        <f t="shared" si="1"/>
        <v>CR.EMLM</v>
      </c>
      <c r="H4" t="s">
        <v>89</v>
      </c>
      <c r="I4" t="str">
        <f t="shared" si="0"/>
        <v xml:space="preserve">    PB_SET_TEENSY_REG_BIT(result.CR, DMA_CR, EMLM) // Enable Minor Loop Mapping</v>
      </c>
      <c r="J4" t="str">
        <f t="shared" si="2"/>
        <v xml:space="preserve">    PB_UPDATE_TEENSY_REG_BIT(dma_msg.CR, DMA_CR, EMLM, CR) // Enable Minor Loop Mapping</v>
      </c>
      <c r="K4" t="str">
        <f t="shared" si="3"/>
        <v xml:space="preserve">  optional bool EMLM = 3; // Enable Minor Loop Mapping</v>
      </c>
      <c r="L4" t="s">
        <v>88</v>
      </c>
    </row>
    <row r="5" spans="1:12" x14ac:dyDescent="0.25">
      <c r="A5">
        <v>4</v>
      </c>
      <c r="C5" t="s">
        <v>3</v>
      </c>
      <c r="F5" t="s">
        <v>90</v>
      </c>
      <c r="G5" t="str">
        <f t="shared" si="1"/>
        <v>CR.CLM</v>
      </c>
      <c r="H5" t="s">
        <v>91</v>
      </c>
      <c r="I5" t="str">
        <f t="shared" si="0"/>
        <v xml:space="preserve">    PB_SET_TEENSY_REG_BIT(result.CR, DMA_CR, CLM) // Continuous Link Mode</v>
      </c>
      <c r="J5" t="str">
        <f t="shared" si="2"/>
        <v xml:space="preserve">    PB_UPDATE_TEENSY_REG_BIT(dma_msg.CR, DMA_CR, CLM, CR) // Continuous Link Mode</v>
      </c>
      <c r="K5" t="str">
        <f t="shared" si="3"/>
        <v xml:space="preserve">  optional bool CLM = 4; // Continuous Link Mode</v>
      </c>
      <c r="L5" t="s">
        <v>92</v>
      </c>
    </row>
    <row r="6" spans="1:12" x14ac:dyDescent="0.25">
      <c r="A6">
        <v>5</v>
      </c>
      <c r="C6" t="s">
        <v>3</v>
      </c>
      <c r="F6" t="s">
        <v>93</v>
      </c>
      <c r="G6" t="str">
        <f t="shared" si="1"/>
        <v>CR.HALT</v>
      </c>
      <c r="H6" t="s">
        <v>94</v>
      </c>
      <c r="I6" t="str">
        <f t="shared" si="0"/>
        <v xml:space="preserve">    PB_SET_TEENSY_REG_BIT(result.CR, DMA_CR, HALT) // Halt DMA Operations</v>
      </c>
      <c r="J6" t="str">
        <f t="shared" si="2"/>
        <v xml:space="preserve">    PB_UPDATE_TEENSY_REG_BIT(dma_msg.CR, DMA_CR, HALT, CR) // Halt DMA Operations</v>
      </c>
      <c r="K6" t="str">
        <f t="shared" si="3"/>
        <v xml:space="preserve">  optional bool HALT = 5; // Halt DMA Operations</v>
      </c>
      <c r="L6" t="s">
        <v>95</v>
      </c>
    </row>
    <row r="7" spans="1:12" x14ac:dyDescent="0.25">
      <c r="A7">
        <v>6</v>
      </c>
      <c r="C7" t="s">
        <v>3</v>
      </c>
      <c r="F7" t="s">
        <v>96</v>
      </c>
      <c r="G7" t="str">
        <f t="shared" si="1"/>
        <v>CR.HOE</v>
      </c>
      <c r="H7" t="s">
        <v>97</v>
      </c>
      <c r="I7" t="str">
        <f t="shared" si="0"/>
        <v xml:space="preserve">    PB_SET_TEENSY_REG_BIT(result.CR, DMA_CR, HOE) // Halt On Error</v>
      </c>
      <c r="J7" t="str">
        <f t="shared" si="2"/>
        <v xml:space="preserve">    PB_UPDATE_TEENSY_REG_BIT(dma_msg.CR, DMA_CR, HOE, CR) // Halt On Error</v>
      </c>
      <c r="K7" t="str">
        <f t="shared" si="3"/>
        <v xml:space="preserve">  optional bool HOE = 6; // Halt On Error</v>
      </c>
      <c r="L7" t="s">
        <v>98</v>
      </c>
    </row>
    <row r="8" spans="1:12" x14ac:dyDescent="0.25">
      <c r="A8">
        <v>7</v>
      </c>
      <c r="C8" t="s">
        <v>3</v>
      </c>
      <c r="F8" t="s">
        <v>99</v>
      </c>
      <c r="G8" t="str">
        <f t="shared" si="1"/>
        <v>CR.ERCA</v>
      </c>
      <c r="H8" t="s">
        <v>100</v>
      </c>
      <c r="I8" t="str">
        <f t="shared" si="0"/>
        <v xml:space="preserve">    PB_SET_TEENSY_REG_BIT(result.CR, DMA_CR, ERCA) // Enable Round Robin Channel Arbitration</v>
      </c>
      <c r="J8" t="str">
        <f t="shared" si="2"/>
        <v xml:space="preserve">    PB_UPDATE_TEENSY_REG_BIT(dma_msg.CR, DMA_CR, ERCA, CR) // Enable Round Robin Channel Arbitration</v>
      </c>
      <c r="K8" t="str">
        <f t="shared" si="3"/>
        <v xml:space="preserve">  optional bool ERCA = 7; // Enable Round Robin Channel Arbitration</v>
      </c>
      <c r="L8" t="s">
        <v>101</v>
      </c>
    </row>
    <row r="9" spans="1:12" x14ac:dyDescent="0.25">
      <c r="A9">
        <v>8</v>
      </c>
      <c r="C9" t="s">
        <v>3</v>
      </c>
      <c r="F9" t="s">
        <v>102</v>
      </c>
      <c r="G9" t="str">
        <f t="shared" si="1"/>
        <v>CR.EDBG</v>
      </c>
      <c r="H9" t="s">
        <v>103</v>
      </c>
      <c r="I9" t="str">
        <f t="shared" si="0"/>
        <v xml:space="preserve">    PB_SET_TEENSY_REG_BIT(result.CR, DMA_CR, EDBG) // Enable Debug</v>
      </c>
      <c r="J9" t="str">
        <f t="shared" si="2"/>
        <v xml:space="preserve">    PB_UPDATE_TEENSY_REG_BIT(dma_msg.CR, DMA_CR, EDBG, CR) // Enable Debug</v>
      </c>
      <c r="K9" t="str">
        <f t="shared" si="3"/>
        <v xml:space="preserve">  optional bool EDBG = 8; // Enable Debug</v>
      </c>
      <c r="L9" t="s">
        <v>104</v>
      </c>
    </row>
    <row r="10" spans="1:12" x14ac:dyDescent="0.25">
      <c r="A10">
        <v>1</v>
      </c>
      <c r="B10" t="s">
        <v>105</v>
      </c>
      <c r="C10" t="s">
        <v>6</v>
      </c>
      <c r="E10">
        <v>31</v>
      </c>
      <c r="F10" t="s">
        <v>106</v>
      </c>
      <c r="G10" t="str">
        <f>B$10&amp;"."&amp;F10</f>
        <v>ES.VLD</v>
      </c>
      <c r="H10" t="s">
        <v>107</v>
      </c>
      <c r="I10" t="str">
        <f>"    " &amp; IF($D10&gt;0,"PB_SET_TEENSY_REG_BITS_FROM_VAL(result." &amp; $B$10 &amp; ", " &amp; $D10 &amp; ", " &amp; $E10  &amp; ", " &amp; $F10 &amp; ", DMA_ES, uint32_t) // " &amp; $H10, "PB_SET_TEENSY_BIT_FROM_VAL(result." &amp; $B$10 &amp; ", "&amp;$E10&amp; ", " &amp; $F10 &amp; ", DMA_ES) // " &amp; $H10)</f>
        <v xml:space="preserve">    PB_SET_TEENSY_BIT_FROM_VAL(result.ES, 31, VLD, DMA_ES) // Logical OR of all ERR status bits</v>
      </c>
      <c r="J10" t="str">
        <f>"    " &amp; IF($D10&gt;0,"PB_UPDATE_TEENSY_REG_BITS(result." &amp; $B$10 &amp; ", " &amp; $D10 &amp; ", " &amp; $E10  &amp; ", " &amp; $F10 &amp; ", ES) // " &amp; $H10, "PB_UPDATE_TEENSY_BIT(result." &amp; $B$10 &amp; ", "&amp;$E10&amp; ", " &amp; $F10 &amp; ", ES) // " &amp; $H10)</f>
        <v xml:space="preserve">    PB_UPDATE_TEENSY_BIT(result.ES, 31, VLD, ES) // Logical OR of all ERR status bits</v>
      </c>
      <c r="K10" t="str">
        <f t="shared" si="3"/>
        <v xml:space="preserve">  optional bool VLD = 1; // Logical OR of all ERR status bits</v>
      </c>
      <c r="L10" t="s">
        <v>108</v>
      </c>
    </row>
    <row r="11" spans="1:12" x14ac:dyDescent="0.25">
      <c r="A11">
        <v>2</v>
      </c>
      <c r="C11" t="s">
        <v>6</v>
      </c>
      <c r="E11">
        <v>16</v>
      </c>
      <c r="F11" t="s">
        <v>83</v>
      </c>
      <c r="G11" t="str">
        <f t="shared" ref="G11:G21" si="4">B$10&amp;"."&amp;F11</f>
        <v>ES.ECX</v>
      </c>
      <c r="H11" t="s">
        <v>109</v>
      </c>
      <c r="I11" t="str">
        <f t="shared" ref="I11:I21" si="5">"    " &amp; IF($D11&gt;0,"PB_SET_TEENSY_REG_BITS_FROM_VAL(result." &amp; $B$10 &amp; ", " &amp; $D11 &amp; ", " &amp; $E11  &amp; ", " &amp; $F11 &amp; ", DMA_ES, uint32_t) // " &amp; $H11, "PB_SET_TEENSY_BIT_FROM_VAL(result." &amp; $B$10 &amp; ", "&amp;$E11&amp; ", " &amp; $F11 &amp; ", DMA_ES) // " &amp; $H11)</f>
        <v xml:space="preserve">    PB_SET_TEENSY_BIT_FROM_VAL(result.ES, 16, ECX, DMA_ES) // Transfer Cancelled</v>
      </c>
      <c r="J11" t="str">
        <f t="shared" ref="J11:J21" si="6">"    " &amp; IF($D11&gt;0,"PB_UPDATE_TEENSY_REG_BITS(result." &amp; $B$10 &amp; ", " &amp; $D11 &amp; ", " &amp; $E11  &amp; ", " &amp; $F11 &amp; ", ES) // " &amp; $H11, "PB_UPDATE_TEENSY_BIT(result." &amp; $B$10 &amp; ", "&amp;$E11&amp; ", " &amp; $F11 &amp; ", ES) // " &amp; $H11)</f>
        <v xml:space="preserve">    PB_UPDATE_TEENSY_BIT(result.ES, 16, ECX, ES) // Transfer Cancelled</v>
      </c>
      <c r="K11" t="str">
        <f t="shared" si="3"/>
        <v xml:space="preserve">  optional bool ECX = 2; // Transfer Cancelled</v>
      </c>
      <c r="L11" t="s">
        <v>110</v>
      </c>
    </row>
    <row r="12" spans="1:12" x14ac:dyDescent="0.25">
      <c r="A12">
        <v>3</v>
      </c>
      <c r="C12" t="s">
        <v>6</v>
      </c>
      <c r="E12">
        <v>14</v>
      </c>
      <c r="F12" t="s">
        <v>111</v>
      </c>
      <c r="G12" t="str">
        <f t="shared" si="4"/>
        <v>ES.CPE</v>
      </c>
      <c r="H12" t="s">
        <v>112</v>
      </c>
      <c r="I12" t="str">
        <f t="shared" si="5"/>
        <v xml:space="preserve">    PB_SET_TEENSY_BIT_FROM_VAL(result.ES, 14, CPE, DMA_ES) // Channel Priority Error</v>
      </c>
      <c r="J12" t="str">
        <f t="shared" si="6"/>
        <v xml:space="preserve">    PB_UPDATE_TEENSY_BIT(result.ES, 14, CPE, ES) // Channel Priority Error</v>
      </c>
      <c r="K12" t="str">
        <f t="shared" si="3"/>
        <v xml:space="preserve">  optional bool CPE = 3; // Channel Priority Error</v>
      </c>
      <c r="L12" t="s">
        <v>113</v>
      </c>
    </row>
    <row r="13" spans="1:12" x14ac:dyDescent="0.25">
      <c r="A13">
        <v>4</v>
      </c>
      <c r="C13" t="s">
        <v>6</v>
      </c>
      <c r="D13">
        <v>4</v>
      </c>
      <c r="E13">
        <v>8</v>
      </c>
      <c r="F13" t="s">
        <v>114</v>
      </c>
      <c r="G13" t="str">
        <f t="shared" si="4"/>
        <v>ES.ERRCHN</v>
      </c>
      <c r="H13" t="s">
        <v>115</v>
      </c>
      <c r="I13" t="str">
        <f t="shared" si="5"/>
        <v xml:space="preserve">    PB_SET_TEENSY_REG_BITS_FROM_VAL(result.ES, 4, 8, ERRCHN, DMA_ES, uint32_t) // Error Channel Number or Cancelled Channel Number</v>
      </c>
      <c r="J13" t="str">
        <f>"    " &amp; IF($D13&gt;0,"PB_UPDATE_TEENSY_REG_BITS(result." &amp; $B$10 &amp; ", " &amp; $D13 &amp; ", " &amp; $E13  &amp; ", " &amp; $F13 &amp; ", ES) // " &amp; $H13, "PB_UPDATE_TEENSY_BIT(result." &amp; $B$10 &amp; ", "&amp;$E13&amp; ", " &amp; $F13 &amp; ", ES) // " &amp; $H13)</f>
        <v xml:space="preserve">    PB_UPDATE_TEENSY_REG_BITS(result.ES, 4, 8, ERRCHN, ES) // Error Channel Number or Cancelled Channel Number</v>
      </c>
      <c r="K13" t="str">
        <f t="shared" si="3"/>
        <v xml:space="preserve">  optional uint32 ERRCHN = 4; // Error Channel Number or Cancelled Channel Number</v>
      </c>
      <c r="L13" t="s">
        <v>116</v>
      </c>
    </row>
    <row r="14" spans="1:12" x14ac:dyDescent="0.25">
      <c r="A14">
        <v>5</v>
      </c>
      <c r="C14" t="s">
        <v>6</v>
      </c>
      <c r="E14">
        <v>7</v>
      </c>
      <c r="F14" t="s">
        <v>117</v>
      </c>
      <c r="G14" t="str">
        <f t="shared" si="4"/>
        <v>ES.SAE</v>
      </c>
      <c r="H14" t="s">
        <v>118</v>
      </c>
      <c r="I14" t="str">
        <f t="shared" si="5"/>
        <v xml:space="preserve">    PB_SET_TEENSY_BIT_FROM_VAL(result.ES, 7, SAE, DMA_ES) // Source Address Error</v>
      </c>
      <c r="J14" t="str">
        <f t="shared" si="6"/>
        <v xml:space="preserve">    PB_UPDATE_TEENSY_BIT(result.ES, 7, SAE, ES) // Source Address Error</v>
      </c>
      <c r="K14" t="str">
        <f t="shared" si="3"/>
        <v xml:space="preserve">  optional bool SAE = 5; // Source Address Error</v>
      </c>
      <c r="L14" t="s">
        <v>119</v>
      </c>
    </row>
    <row r="15" spans="1:12" x14ac:dyDescent="0.25">
      <c r="A15">
        <v>6</v>
      </c>
      <c r="C15" t="s">
        <v>6</v>
      </c>
      <c r="E15">
        <v>6</v>
      </c>
      <c r="F15" t="s">
        <v>120</v>
      </c>
      <c r="G15" t="str">
        <f t="shared" si="4"/>
        <v>ES.SOE</v>
      </c>
      <c r="H15" t="s">
        <v>121</v>
      </c>
      <c r="I15" t="str">
        <f t="shared" si="5"/>
        <v xml:space="preserve">    PB_SET_TEENSY_BIT_FROM_VAL(result.ES, 6, SOE, DMA_ES) // Source Offset Error</v>
      </c>
      <c r="J15" t="str">
        <f t="shared" si="6"/>
        <v xml:space="preserve">    PB_UPDATE_TEENSY_BIT(result.ES, 6, SOE, ES) // Source Offset Error</v>
      </c>
      <c r="K15" t="str">
        <f t="shared" si="3"/>
        <v xml:space="preserve">  optional bool SOE = 6; // Source Offset Error</v>
      </c>
      <c r="L15" t="s">
        <v>122</v>
      </c>
    </row>
    <row r="16" spans="1:12" x14ac:dyDescent="0.25">
      <c r="A16">
        <v>7</v>
      </c>
      <c r="C16" t="s">
        <v>6</v>
      </c>
      <c r="E16">
        <v>5</v>
      </c>
      <c r="F16" t="s">
        <v>123</v>
      </c>
      <c r="G16" t="str">
        <f t="shared" si="4"/>
        <v>ES.DAE</v>
      </c>
      <c r="H16" t="s">
        <v>124</v>
      </c>
      <c r="I16" t="str">
        <f t="shared" si="5"/>
        <v xml:space="preserve">    PB_SET_TEENSY_BIT_FROM_VAL(result.ES, 5, DAE, DMA_ES) // Destination Address Error</v>
      </c>
      <c r="J16" t="str">
        <f t="shared" si="6"/>
        <v xml:space="preserve">    PB_UPDATE_TEENSY_BIT(result.ES, 5, DAE, ES) // Destination Address Error</v>
      </c>
      <c r="K16" t="str">
        <f t="shared" si="3"/>
        <v xml:space="preserve">  optional bool DAE = 7; // Destination Address Error</v>
      </c>
      <c r="L16" t="s">
        <v>125</v>
      </c>
    </row>
    <row r="17" spans="1:12" x14ac:dyDescent="0.25">
      <c r="A17">
        <v>8</v>
      </c>
      <c r="C17" t="s">
        <v>6</v>
      </c>
      <c r="E17">
        <v>4</v>
      </c>
      <c r="F17" t="s">
        <v>126</v>
      </c>
      <c r="G17" t="str">
        <f t="shared" si="4"/>
        <v>ES.DOE</v>
      </c>
      <c r="H17" t="s">
        <v>127</v>
      </c>
      <c r="I17" t="str">
        <f t="shared" si="5"/>
        <v xml:space="preserve">    PB_SET_TEENSY_BIT_FROM_VAL(result.ES, 4, DOE, DMA_ES) // Destination Offset Error</v>
      </c>
      <c r="J17" t="str">
        <f t="shared" si="6"/>
        <v xml:space="preserve">    PB_UPDATE_TEENSY_BIT(result.ES, 4, DOE, ES) // Destination Offset Error</v>
      </c>
      <c r="K17" t="str">
        <f t="shared" si="3"/>
        <v xml:space="preserve">  optional bool DOE = 8; // Destination Offset Error</v>
      </c>
      <c r="L17" t="s">
        <v>128</v>
      </c>
    </row>
    <row r="18" spans="1:12" x14ac:dyDescent="0.25">
      <c r="A18">
        <v>9</v>
      </c>
      <c r="C18" t="s">
        <v>6</v>
      </c>
      <c r="E18">
        <v>3</v>
      </c>
      <c r="F18" t="s">
        <v>129</v>
      </c>
      <c r="G18" t="str">
        <f t="shared" si="4"/>
        <v>ES.NCE</v>
      </c>
      <c r="H18" t="s">
        <v>130</v>
      </c>
      <c r="I18" t="str">
        <f t="shared" si="5"/>
        <v xml:space="preserve">    PB_SET_TEENSY_BIT_FROM_VAL(result.ES, 3, NCE, DMA_ES) // NBYTES/CITER Configuration Error</v>
      </c>
      <c r="J18" t="str">
        <f t="shared" si="6"/>
        <v xml:space="preserve">    PB_UPDATE_TEENSY_BIT(result.ES, 3, NCE, ES) // NBYTES/CITER Configuration Error</v>
      </c>
      <c r="K18" t="str">
        <f t="shared" si="3"/>
        <v xml:space="preserve">  optional bool NCE = 9; // NBYTES/CITER Configuration Error</v>
      </c>
      <c r="L18" t="s">
        <v>131</v>
      </c>
    </row>
    <row r="19" spans="1:12" x14ac:dyDescent="0.25">
      <c r="A19">
        <v>10</v>
      </c>
      <c r="C19" t="s">
        <v>6</v>
      </c>
      <c r="E19">
        <v>2</v>
      </c>
      <c r="F19" t="s">
        <v>132</v>
      </c>
      <c r="G19" t="str">
        <f t="shared" si="4"/>
        <v>ES.SGE</v>
      </c>
      <c r="H19" t="s">
        <v>133</v>
      </c>
      <c r="I19" t="str">
        <f t="shared" si="5"/>
        <v xml:space="preserve">    PB_SET_TEENSY_BIT_FROM_VAL(result.ES, 2, SGE, DMA_ES) // Scatter/Gather Configuration Error</v>
      </c>
      <c r="J19" t="str">
        <f t="shared" si="6"/>
        <v xml:space="preserve">    PB_UPDATE_TEENSY_BIT(result.ES, 2, SGE, ES) // Scatter/Gather Configuration Error</v>
      </c>
      <c r="K19" t="str">
        <f t="shared" si="3"/>
        <v xml:space="preserve">  optional bool SGE = 10; // Scatter/Gather Configuration Error</v>
      </c>
      <c r="L19" t="s">
        <v>134</v>
      </c>
    </row>
    <row r="20" spans="1:12" x14ac:dyDescent="0.25">
      <c r="A20">
        <v>11</v>
      </c>
      <c r="C20" t="s">
        <v>6</v>
      </c>
      <c r="E20">
        <v>1</v>
      </c>
      <c r="F20" t="s">
        <v>135</v>
      </c>
      <c r="G20" t="str">
        <f t="shared" si="4"/>
        <v>ES.SBE</v>
      </c>
      <c r="H20" t="s">
        <v>136</v>
      </c>
      <c r="I20" t="str">
        <f t="shared" si="5"/>
        <v xml:space="preserve">    PB_SET_TEENSY_BIT_FROM_VAL(result.ES, 1, SBE, DMA_ES) // Source Bus Error</v>
      </c>
      <c r="J20" t="str">
        <f t="shared" si="6"/>
        <v xml:space="preserve">    PB_UPDATE_TEENSY_BIT(result.ES, 1, SBE, ES) // Source Bus Error</v>
      </c>
      <c r="K20" t="str">
        <f t="shared" si="3"/>
        <v xml:space="preserve">  optional bool SBE = 11; // Source Bus Error</v>
      </c>
      <c r="L20" t="s">
        <v>137</v>
      </c>
    </row>
    <row r="21" spans="1:12" x14ac:dyDescent="0.25">
      <c r="A21">
        <v>12</v>
      </c>
      <c r="C21" t="s">
        <v>6</v>
      </c>
      <c r="E21">
        <v>0</v>
      </c>
      <c r="F21" t="s">
        <v>138</v>
      </c>
      <c r="G21" t="str">
        <f t="shared" si="4"/>
        <v>ES.DBE</v>
      </c>
      <c r="H21" t="s">
        <v>139</v>
      </c>
      <c r="I21" t="str">
        <f t="shared" si="5"/>
        <v xml:space="preserve">    PB_SET_TEENSY_BIT_FROM_VAL(result.ES, 0, DBE, DMA_ES) // Destination Bus Error</v>
      </c>
      <c r="J21" t="str">
        <f t="shared" si="6"/>
        <v xml:space="preserve">    PB_UPDATE_TEENSY_BIT(result.ES, 0, DBE, ES) // Destination Bus Error</v>
      </c>
      <c r="K21" t="str">
        <f t="shared" si="3"/>
        <v xml:space="preserve">  optional bool DBE = 12; // Destination Bus Error</v>
      </c>
      <c r="L21" t="s">
        <v>140</v>
      </c>
    </row>
    <row r="22" spans="1:12" x14ac:dyDescent="0.25">
      <c r="B22" t="s">
        <v>141</v>
      </c>
      <c r="C22" t="s">
        <v>8</v>
      </c>
      <c r="D22">
        <v>16</v>
      </c>
      <c r="G22" t="str">
        <f>B22</f>
        <v>ERQ</v>
      </c>
      <c r="H22" t="s">
        <v>142</v>
      </c>
    </row>
    <row r="23" spans="1:12" x14ac:dyDescent="0.25">
      <c r="B23" t="s">
        <v>143</v>
      </c>
      <c r="C23" t="s">
        <v>10</v>
      </c>
      <c r="D23">
        <v>16</v>
      </c>
      <c r="G23" t="str">
        <f t="shared" ref="G23:G26" si="7">B23</f>
        <v>EEI</v>
      </c>
      <c r="H23" t="s">
        <v>144</v>
      </c>
    </row>
    <row r="24" spans="1:12" x14ac:dyDescent="0.25">
      <c r="B24" t="s">
        <v>145</v>
      </c>
      <c r="C24" t="s">
        <v>30</v>
      </c>
      <c r="D24">
        <v>16</v>
      </c>
      <c r="G24" t="str">
        <f t="shared" si="7"/>
        <v>INT</v>
      </c>
      <c r="H24" t="s">
        <v>146</v>
      </c>
    </row>
    <row r="25" spans="1:12" x14ac:dyDescent="0.25">
      <c r="B25" t="s">
        <v>147</v>
      </c>
      <c r="C25" t="s">
        <v>32</v>
      </c>
      <c r="D25">
        <v>16</v>
      </c>
      <c r="G25" t="str">
        <f t="shared" si="7"/>
        <v>ERR</v>
      </c>
      <c r="H25" t="s">
        <v>148</v>
      </c>
    </row>
    <row r="26" spans="1:12" x14ac:dyDescent="0.25">
      <c r="B26" t="s">
        <v>149</v>
      </c>
      <c r="C26" t="s">
        <v>34</v>
      </c>
      <c r="D26">
        <v>16</v>
      </c>
      <c r="G26" t="str">
        <f t="shared" si="7"/>
        <v>HRS</v>
      </c>
      <c r="H26" t="s">
        <v>150</v>
      </c>
    </row>
    <row r="29" spans="1:12" x14ac:dyDescent="0.25">
      <c r="B29" t="s">
        <v>240</v>
      </c>
      <c r="G29" t="s">
        <v>386</v>
      </c>
      <c r="H29" t="s">
        <v>387</v>
      </c>
      <c r="L29" t="s">
        <v>388</v>
      </c>
    </row>
    <row r="30" spans="1:12" x14ac:dyDescent="0.25">
      <c r="B30" t="s">
        <v>151</v>
      </c>
      <c r="C30" t="s">
        <v>37</v>
      </c>
      <c r="F30" t="s">
        <v>152</v>
      </c>
      <c r="G30" t="str">
        <f>B$30&amp;"."&amp;F30</f>
        <v>DCHPRI.ECP</v>
      </c>
      <c r="H30" t="s">
        <v>153</v>
      </c>
      <c r="L30" t="s">
        <v>154</v>
      </c>
    </row>
    <row r="31" spans="1:12" x14ac:dyDescent="0.25">
      <c r="C31" t="s">
        <v>37</v>
      </c>
      <c r="F31" t="s">
        <v>155</v>
      </c>
      <c r="G31" t="str">
        <f t="shared" ref="G31:G32" si="8">B$30&amp;"."&amp;F31</f>
        <v>DCHPRI.DPA</v>
      </c>
      <c r="H31" t="s">
        <v>156</v>
      </c>
      <c r="L31" t="s">
        <v>157</v>
      </c>
    </row>
    <row r="32" spans="1:12" x14ac:dyDescent="0.25">
      <c r="C32" t="s">
        <v>37</v>
      </c>
      <c r="D32">
        <v>4</v>
      </c>
      <c r="F32" t="s">
        <v>158</v>
      </c>
      <c r="G32" t="str">
        <f t="shared" si="8"/>
        <v>DCHPRI.CHPRI</v>
      </c>
      <c r="H32" t="s">
        <v>159</v>
      </c>
      <c r="L32" t="s">
        <v>160</v>
      </c>
    </row>
    <row r="33" spans="1:12" x14ac:dyDescent="0.25">
      <c r="A33" t="s">
        <v>498</v>
      </c>
    </row>
    <row r="34" spans="1:12" x14ac:dyDescent="0.25">
      <c r="C34" t="s">
        <v>55</v>
      </c>
      <c r="D34">
        <v>32</v>
      </c>
      <c r="F34" t="s">
        <v>241</v>
      </c>
      <c r="G34" t="str">
        <f>F34</f>
        <v>SADDR</v>
      </c>
      <c r="H34" t="s">
        <v>242</v>
      </c>
      <c r="I34" t="str">
        <f>H34&amp;" ("&amp;C34&amp;")"</f>
        <v>Source Address (21.3.17/415)</v>
      </c>
      <c r="L34" t="s">
        <v>243</v>
      </c>
    </row>
    <row r="35" spans="1:12" x14ac:dyDescent="0.25">
      <c r="C35" t="s">
        <v>57</v>
      </c>
      <c r="D35">
        <v>16</v>
      </c>
      <c r="F35" t="s">
        <v>244</v>
      </c>
      <c r="G35" t="str">
        <f>F35</f>
        <v>SOFF</v>
      </c>
      <c r="H35" t="s">
        <v>245</v>
      </c>
      <c r="I35" t="str">
        <f t="shared" ref="I35:I71" si="9">H35&amp;" ("&amp;C35&amp;")"</f>
        <v>Source Address Signed offset (21.3.18/415)</v>
      </c>
      <c r="L35" t="s">
        <v>246</v>
      </c>
    </row>
    <row r="36" spans="1:12" x14ac:dyDescent="0.25">
      <c r="A36">
        <v>1</v>
      </c>
      <c r="B36" t="s">
        <v>500</v>
      </c>
      <c r="C36" t="s">
        <v>59</v>
      </c>
      <c r="D36">
        <v>5</v>
      </c>
      <c r="F36" t="s">
        <v>161</v>
      </c>
      <c r="G36" t="str">
        <f>B$36&amp;"."&amp;F36</f>
        <v>ATTR.SMOD</v>
      </c>
      <c r="H36" t="s">
        <v>162</v>
      </c>
      <c r="I36" t="str">
        <f t="shared" si="9"/>
        <v>Source Address Modulo. (21.3.19/416)</v>
      </c>
      <c r="K36" t="str">
        <f>"  optional " &amp; IF(D36&gt;0,"uint32", "bool") &amp; " " &amp; F36 &amp; " = "&amp;A36&amp;"; // " &amp; I36</f>
        <v xml:space="preserve">  optional uint32 SMOD = 1; // Source Address Modulo. (21.3.19/416)</v>
      </c>
      <c r="L36" t="s">
        <v>163</v>
      </c>
    </row>
    <row r="37" spans="1:12" x14ac:dyDescent="0.25">
      <c r="A37">
        <v>2</v>
      </c>
      <c r="C37" t="s">
        <v>59</v>
      </c>
      <c r="D37">
        <v>3</v>
      </c>
      <c r="F37" t="s">
        <v>164</v>
      </c>
      <c r="G37" t="str">
        <f t="shared" ref="G37:G39" si="10">B$36&amp;"."&amp;F37</f>
        <v>ATTR.SSIZE</v>
      </c>
      <c r="H37" t="s">
        <v>165</v>
      </c>
      <c r="I37" t="str">
        <f t="shared" si="9"/>
        <v>Source data transfer size (21.3.19/416)</v>
      </c>
      <c r="K37" t="str">
        <f t="shared" ref="K37:K47" si="11">"  optional " &amp; IF(D37&gt;0,"uint32", "bool") &amp; " " &amp; F37 &amp; " = "&amp;A37&amp;"; // " &amp; I37</f>
        <v xml:space="preserve">  optional uint32 SSIZE = 2; // Source data transfer size (21.3.19/416)</v>
      </c>
      <c r="L37" t="s">
        <v>166</v>
      </c>
    </row>
    <row r="38" spans="1:12" x14ac:dyDescent="0.25">
      <c r="A38">
        <v>3</v>
      </c>
      <c r="C38" t="s">
        <v>59</v>
      </c>
      <c r="D38">
        <v>5</v>
      </c>
      <c r="F38" t="s">
        <v>167</v>
      </c>
      <c r="G38" t="str">
        <f t="shared" si="10"/>
        <v>ATTR.DMOD</v>
      </c>
      <c r="H38" t="s">
        <v>168</v>
      </c>
      <c r="I38" t="str">
        <f t="shared" si="9"/>
        <v>Destination Address Modulo (21.3.19/416)</v>
      </c>
      <c r="K38" t="str">
        <f t="shared" si="11"/>
        <v xml:space="preserve">  optional uint32 DMOD = 3; // Destination Address Modulo (21.3.19/416)</v>
      </c>
      <c r="L38" t="s">
        <v>169</v>
      </c>
    </row>
    <row r="39" spans="1:12" x14ac:dyDescent="0.25">
      <c r="A39">
        <v>4</v>
      </c>
      <c r="C39" t="s">
        <v>59</v>
      </c>
      <c r="D39">
        <v>3</v>
      </c>
      <c r="F39" t="s">
        <v>170</v>
      </c>
      <c r="G39" t="str">
        <f t="shared" si="10"/>
        <v>ATTR.DSIZE</v>
      </c>
      <c r="H39" t="s">
        <v>171</v>
      </c>
      <c r="I39" t="str">
        <f t="shared" si="9"/>
        <v>Destination data transfer size (21.3.19/416)</v>
      </c>
      <c r="K39" t="str">
        <f t="shared" si="11"/>
        <v xml:space="preserve">  optional uint32 DSIZE = 4; // Destination data transfer size (21.3.19/416)</v>
      </c>
      <c r="L39" t="s">
        <v>166</v>
      </c>
    </row>
    <row r="40" spans="1:12" x14ac:dyDescent="0.25">
      <c r="C40" t="s">
        <v>61</v>
      </c>
      <c r="D40">
        <v>32</v>
      </c>
      <c r="F40" t="s">
        <v>499</v>
      </c>
      <c r="G40" t="str">
        <f>F40</f>
        <v>NBYTES_MLNO</v>
      </c>
      <c r="H40" t="s">
        <v>173</v>
      </c>
      <c r="I40" t="str">
        <f t="shared" si="9"/>
        <v>Minor Byte Transfer Count (21.3.20/417)</v>
      </c>
      <c r="L40" t="s">
        <v>174</v>
      </c>
    </row>
    <row r="41" spans="1:12" x14ac:dyDescent="0.25">
      <c r="A41">
        <v>1</v>
      </c>
      <c r="B41" t="s">
        <v>501</v>
      </c>
      <c r="C41" t="s">
        <v>62</v>
      </c>
      <c r="F41" t="s">
        <v>175</v>
      </c>
      <c r="G41" t="str">
        <f>B$41&amp;"."&amp;F41</f>
        <v>NBYTES_MLOFFNO.SMLOE</v>
      </c>
      <c r="H41" t="s">
        <v>176</v>
      </c>
      <c r="I41" t="str">
        <f t="shared" si="9"/>
        <v>Source Minor Loop Offset Enable (21.3.21/417)</v>
      </c>
      <c r="K41" t="str">
        <f t="shared" si="11"/>
        <v xml:space="preserve">  optional bool SMLOE = 1; // Source Minor Loop Offset Enable (21.3.21/417)</v>
      </c>
      <c r="L41" t="s">
        <v>177</v>
      </c>
    </row>
    <row r="42" spans="1:12" x14ac:dyDescent="0.25">
      <c r="A42">
        <v>2</v>
      </c>
      <c r="C42" t="s">
        <v>62</v>
      </c>
      <c r="F42" t="s">
        <v>178</v>
      </c>
      <c r="G42" t="str">
        <f t="shared" ref="G42:G43" si="12">B$41&amp;"."&amp;F42</f>
        <v>NBYTES_MLOFFNO.DMLOE</v>
      </c>
      <c r="H42" t="s">
        <v>179</v>
      </c>
      <c r="I42" t="str">
        <f t="shared" si="9"/>
        <v>Destination Minor Loop Offset enable (21.3.21/417)</v>
      </c>
      <c r="K42" t="str">
        <f t="shared" si="11"/>
        <v xml:space="preserve">  optional bool DMLOE = 2; // Destination Minor Loop Offset enable (21.3.21/417)</v>
      </c>
      <c r="L42" t="s">
        <v>180</v>
      </c>
    </row>
    <row r="43" spans="1:12" x14ac:dyDescent="0.25">
      <c r="A43">
        <v>3</v>
      </c>
      <c r="C43" t="s">
        <v>62</v>
      </c>
      <c r="D43">
        <v>30</v>
      </c>
      <c r="F43" t="s">
        <v>172</v>
      </c>
      <c r="G43" t="str">
        <f t="shared" si="12"/>
        <v>NBYTES_MLOFFNO.NBYTES</v>
      </c>
      <c r="H43" t="s">
        <v>173</v>
      </c>
      <c r="I43" t="str">
        <f t="shared" si="9"/>
        <v>Minor Byte Transfer Count (21.3.21/417)</v>
      </c>
      <c r="K43" t="str">
        <f t="shared" si="11"/>
        <v xml:space="preserve">  optional uint32 NBYTES = 3; // Minor Byte Transfer Count (21.3.21/417)</v>
      </c>
      <c r="L43" t="s">
        <v>181</v>
      </c>
    </row>
    <row r="44" spans="1:12" x14ac:dyDescent="0.25">
      <c r="A44">
        <v>1</v>
      </c>
      <c r="B44" t="s">
        <v>502</v>
      </c>
      <c r="C44" t="s">
        <v>63</v>
      </c>
      <c r="F44" t="s">
        <v>175</v>
      </c>
      <c r="G44" t="str">
        <f>B$44&amp;"."&amp;F44</f>
        <v>NBYTES_MLOFFYES.SMLOE</v>
      </c>
      <c r="H44" t="s">
        <v>176</v>
      </c>
      <c r="I44" t="str">
        <f t="shared" si="9"/>
        <v>Source Minor Loop Offset Enable (21.3.22/418)</v>
      </c>
      <c r="K44" t="str">
        <f t="shared" si="11"/>
        <v xml:space="preserve">  optional bool SMLOE = 1; // Source Minor Loop Offset Enable (21.3.22/418)</v>
      </c>
      <c r="L44" t="s">
        <v>177</v>
      </c>
    </row>
    <row r="45" spans="1:12" x14ac:dyDescent="0.25">
      <c r="A45">
        <v>2</v>
      </c>
      <c r="C45" t="s">
        <v>63</v>
      </c>
      <c r="F45" t="s">
        <v>178</v>
      </c>
      <c r="G45" t="str">
        <f t="shared" ref="G45:G47" si="13">B$44&amp;"."&amp;F45</f>
        <v>NBYTES_MLOFFYES.DMLOE</v>
      </c>
      <c r="H45" t="s">
        <v>179</v>
      </c>
      <c r="I45" t="str">
        <f t="shared" si="9"/>
        <v>Destination Minor Loop Offset enable (21.3.22/418)</v>
      </c>
      <c r="K45" t="str">
        <f t="shared" si="11"/>
        <v xml:space="preserve">  optional bool DMLOE = 2; // Destination Minor Loop Offset enable (21.3.22/418)</v>
      </c>
      <c r="L45" t="s">
        <v>180</v>
      </c>
    </row>
    <row r="46" spans="1:12" x14ac:dyDescent="0.25">
      <c r="A46">
        <v>3</v>
      </c>
      <c r="C46" t="s">
        <v>63</v>
      </c>
      <c r="D46">
        <v>20</v>
      </c>
      <c r="F46" t="s">
        <v>182</v>
      </c>
      <c r="G46" t="str">
        <f t="shared" si="13"/>
        <v>NBYTES_MLOFFYES.MLOFF</v>
      </c>
      <c r="H46" t="s">
        <v>184</v>
      </c>
      <c r="I46" t="str">
        <f t="shared" si="9"/>
        <v>Minor Loop Offset (21.3.22/418)</v>
      </c>
      <c r="K46" t="str">
        <f t="shared" si="11"/>
        <v xml:space="preserve">  optional uint32 MLOFF = 3; // Minor Loop Offset (21.3.22/418)</v>
      </c>
      <c r="L46" t="s">
        <v>183</v>
      </c>
    </row>
    <row r="47" spans="1:12" x14ac:dyDescent="0.25">
      <c r="A47">
        <v>4</v>
      </c>
      <c r="C47" t="s">
        <v>63</v>
      </c>
      <c r="D47">
        <v>10</v>
      </c>
      <c r="F47" t="s">
        <v>172</v>
      </c>
      <c r="G47" t="str">
        <f t="shared" si="13"/>
        <v>NBYTES_MLOFFYES.NBYTES</v>
      </c>
      <c r="H47" t="s">
        <v>173</v>
      </c>
      <c r="I47" t="str">
        <f t="shared" si="9"/>
        <v>Minor Byte Transfer Count (21.3.22/418)</v>
      </c>
      <c r="K47" t="str">
        <f t="shared" si="11"/>
        <v xml:space="preserve">  optional uint32 NBYTES = 4; // Minor Byte Transfer Count (21.3.22/418)</v>
      </c>
      <c r="L47" t="s">
        <v>181</v>
      </c>
    </row>
    <row r="48" spans="1:12" x14ac:dyDescent="0.25">
      <c r="C48" t="s">
        <v>65</v>
      </c>
      <c r="D48">
        <v>32</v>
      </c>
      <c r="F48" t="s">
        <v>185</v>
      </c>
      <c r="G48" t="str">
        <f t="shared" ref="G48:G50" si="14">F48</f>
        <v>SLAST</v>
      </c>
      <c r="H48" t="s">
        <v>186</v>
      </c>
      <c r="I48" t="str">
        <f t="shared" si="9"/>
        <v>Last source Address Adjustment (21.3.23/420)</v>
      </c>
      <c r="L48" t="s">
        <v>189</v>
      </c>
    </row>
    <row r="49" spans="1:12" x14ac:dyDescent="0.25">
      <c r="C49" t="s">
        <v>67</v>
      </c>
      <c r="D49">
        <v>32</v>
      </c>
      <c r="F49" t="s">
        <v>187</v>
      </c>
      <c r="G49" t="str">
        <f t="shared" si="14"/>
        <v>DADDR</v>
      </c>
      <c r="H49" t="s">
        <v>188</v>
      </c>
      <c r="I49" t="str">
        <f t="shared" si="9"/>
        <v>Destination Address (21.3.24/420)</v>
      </c>
      <c r="L49" t="s">
        <v>190</v>
      </c>
    </row>
    <row r="50" spans="1:12" x14ac:dyDescent="0.25">
      <c r="C50" t="s">
        <v>69</v>
      </c>
      <c r="D50">
        <v>16</v>
      </c>
      <c r="F50" t="s">
        <v>191</v>
      </c>
      <c r="G50" t="str">
        <f t="shared" si="14"/>
        <v>DOFF</v>
      </c>
      <c r="H50" t="s">
        <v>192</v>
      </c>
      <c r="I50" t="str">
        <f t="shared" si="9"/>
        <v>Destination Address Signed offset (21.3.25/421)</v>
      </c>
      <c r="L50" t="s">
        <v>193</v>
      </c>
    </row>
    <row r="51" spans="1:12" x14ac:dyDescent="0.25">
      <c r="A51">
        <v>1</v>
      </c>
      <c r="B51" t="s">
        <v>503</v>
      </c>
      <c r="C51" t="s">
        <v>71</v>
      </c>
      <c r="F51" t="s">
        <v>194</v>
      </c>
      <c r="G51" t="str">
        <f>B$51&amp;"."&amp;F51</f>
        <v>CITER_ELINKYES.ELINK</v>
      </c>
      <c r="H51" t="s">
        <v>195</v>
      </c>
      <c r="I51" t="str">
        <f t="shared" si="9"/>
        <v>Enable channel-to-channel linking on minor-loop complete (21.3.26/421)</v>
      </c>
      <c r="K51" t="str">
        <f t="shared" ref="K51:K55" si="15">"  optional " &amp; IF(D51&gt;0,"uint32", "bool") &amp; " " &amp; F51 &amp; " = "&amp;A51&amp;"; // " &amp; I51</f>
        <v xml:space="preserve">  optional bool ELINK = 1; // Enable channel-to-channel linking on minor-loop complete (21.3.26/421)</v>
      </c>
      <c r="L51" t="s">
        <v>196</v>
      </c>
    </row>
    <row r="52" spans="1:12" x14ac:dyDescent="0.25">
      <c r="A52">
        <v>2</v>
      </c>
      <c r="C52" t="s">
        <v>71</v>
      </c>
      <c r="D52">
        <v>4</v>
      </c>
      <c r="F52" t="s">
        <v>197</v>
      </c>
      <c r="G52" t="str">
        <f t="shared" ref="G52:G53" si="16">B$51&amp;"."&amp;F52</f>
        <v>CITER_ELINKYES.LINKCH</v>
      </c>
      <c r="H52" t="s">
        <v>198</v>
      </c>
      <c r="I52" t="str">
        <f t="shared" si="9"/>
        <v>Link Channel Number (21.3.26/421)</v>
      </c>
      <c r="K52" t="str">
        <f t="shared" si="15"/>
        <v xml:space="preserve">  optional uint32 LINKCH = 2; // Link Channel Number (21.3.26/421)</v>
      </c>
      <c r="L52" t="s">
        <v>199</v>
      </c>
    </row>
    <row r="53" spans="1:12" x14ac:dyDescent="0.25">
      <c r="A53">
        <v>3</v>
      </c>
      <c r="C53" t="s">
        <v>71</v>
      </c>
      <c r="D53">
        <v>9</v>
      </c>
      <c r="F53" t="s">
        <v>508</v>
      </c>
      <c r="G53" t="str">
        <f t="shared" si="16"/>
        <v>CITER_ELINKYES.ITER</v>
      </c>
      <c r="H53" t="s">
        <v>200</v>
      </c>
      <c r="I53" t="str">
        <f t="shared" si="9"/>
        <v>Current Major Iteration Count (21.3.26/421)</v>
      </c>
      <c r="K53" t="str">
        <f t="shared" si="15"/>
        <v xml:space="preserve">  optional uint32 ITER = 3; // Current Major Iteration Count (21.3.26/421)</v>
      </c>
      <c r="L53" t="s">
        <v>201</v>
      </c>
    </row>
    <row r="54" spans="1:12" x14ac:dyDescent="0.25">
      <c r="A54">
        <v>1</v>
      </c>
      <c r="B54" t="s">
        <v>504</v>
      </c>
      <c r="C54" t="s">
        <v>73</v>
      </c>
      <c r="F54" t="s">
        <v>194</v>
      </c>
      <c r="G54" t="str">
        <f>B$54&amp;"."&amp;F54</f>
        <v>CITER_ELINKNO.ELINK</v>
      </c>
      <c r="H54" t="s">
        <v>195</v>
      </c>
      <c r="I54" t="str">
        <f t="shared" si="9"/>
        <v>Enable channel-to-channel linking on minor-loop complete (21.3.27/422)</v>
      </c>
      <c r="K54" t="str">
        <f t="shared" si="15"/>
        <v xml:space="preserve">  optional bool ELINK = 1; // Enable channel-to-channel linking on minor-loop complete (21.3.27/422)</v>
      </c>
      <c r="L54" t="s">
        <v>196</v>
      </c>
    </row>
    <row r="55" spans="1:12" x14ac:dyDescent="0.25">
      <c r="A55">
        <v>2</v>
      </c>
      <c r="C55" t="s">
        <v>73</v>
      </c>
      <c r="D55">
        <v>15</v>
      </c>
      <c r="F55" t="s">
        <v>508</v>
      </c>
      <c r="G55" t="str">
        <f t="shared" ref="G55" si="17">B$54&amp;"."&amp;F55</f>
        <v>CITER_ELINKNO.ITER</v>
      </c>
      <c r="H55" t="s">
        <v>200</v>
      </c>
      <c r="I55" t="str">
        <f t="shared" si="9"/>
        <v>Current Major Iteration Count (21.3.27/422)</v>
      </c>
      <c r="K55" t="str">
        <f t="shared" si="15"/>
        <v xml:space="preserve">  optional uint32 ITER = 2; // Current Major Iteration Count (21.3.27/422)</v>
      </c>
      <c r="L55" t="s">
        <v>202</v>
      </c>
    </row>
    <row r="56" spans="1:12" x14ac:dyDescent="0.25">
      <c r="C56" t="s">
        <v>75</v>
      </c>
      <c r="D56">
        <v>32</v>
      </c>
      <c r="F56" t="s">
        <v>203</v>
      </c>
      <c r="G56" t="str">
        <f>F56</f>
        <v>DLASTSGA</v>
      </c>
      <c r="H56" t="s">
        <v>204</v>
      </c>
      <c r="I56" t="e">
        <f>H56&amp;" ("&amp;#REF!&amp;")"</f>
        <v>#REF!</v>
      </c>
      <c r="L56" t="s">
        <v>205</v>
      </c>
    </row>
    <row r="57" spans="1:12" x14ac:dyDescent="0.25">
      <c r="A57">
        <v>1</v>
      </c>
      <c r="B57" t="s">
        <v>505</v>
      </c>
      <c r="C57" t="s">
        <v>77</v>
      </c>
      <c r="D57">
        <v>2</v>
      </c>
      <c r="F57" t="s">
        <v>206</v>
      </c>
      <c r="G57" t="str">
        <f>B$57&amp;"."&amp;F57</f>
        <v>CSR.BWC</v>
      </c>
      <c r="H57" t="s">
        <v>207</v>
      </c>
      <c r="I57" t="str">
        <f>H57&amp;" ("&amp;C56&amp;")"</f>
        <v>Bandwidth Control (21.3.28/423)</v>
      </c>
      <c r="K57" t="str">
        <f t="shared" ref="K57:K71" si="18">"  optional " &amp; IF(D57&gt;0,"uint32", "bool") &amp; " " &amp; F57 &amp; " = "&amp;A57&amp;"; // " &amp; I57</f>
        <v xml:space="preserve">  optional uint32 BWC = 1; // Bandwidth Control (21.3.28/423)</v>
      </c>
      <c r="L57" t="s">
        <v>208</v>
      </c>
    </row>
    <row r="58" spans="1:12" x14ac:dyDescent="0.25">
      <c r="A58">
        <v>2</v>
      </c>
      <c r="C58" t="s">
        <v>77</v>
      </c>
      <c r="D58">
        <v>4</v>
      </c>
      <c r="F58" t="s">
        <v>209</v>
      </c>
      <c r="G58" t="str">
        <f t="shared" ref="G58:G66" si="19">B$57&amp;"."&amp;F58</f>
        <v>CSR.MAJORLINKCH</v>
      </c>
      <c r="H58" t="s">
        <v>198</v>
      </c>
      <c r="I58" t="e">
        <f>H58&amp;" ("&amp;#REF!&amp;")"</f>
        <v>#REF!</v>
      </c>
      <c r="K58" t="e">
        <f t="shared" si="18"/>
        <v>#REF!</v>
      </c>
      <c r="L58" t="s">
        <v>210</v>
      </c>
    </row>
    <row r="59" spans="1:12" x14ac:dyDescent="0.25">
      <c r="A59">
        <v>3</v>
      </c>
      <c r="C59" t="s">
        <v>77</v>
      </c>
      <c r="F59" t="s">
        <v>211</v>
      </c>
      <c r="G59" t="str">
        <f t="shared" si="19"/>
        <v>CSR.DONE</v>
      </c>
      <c r="H59" t="s">
        <v>212</v>
      </c>
      <c r="I59" t="e">
        <f>H59&amp;" ("&amp;#REF!&amp;")"</f>
        <v>#REF!</v>
      </c>
      <c r="K59" t="e">
        <f t="shared" si="18"/>
        <v>#REF!</v>
      </c>
      <c r="L59" t="s">
        <v>213</v>
      </c>
    </row>
    <row r="60" spans="1:12" x14ac:dyDescent="0.25">
      <c r="A60">
        <v>4</v>
      </c>
      <c r="C60" t="s">
        <v>77</v>
      </c>
      <c r="F60" t="s">
        <v>214</v>
      </c>
      <c r="G60" t="str">
        <f t="shared" si="19"/>
        <v>CSR.ACTIVE</v>
      </c>
      <c r="H60" t="s">
        <v>215</v>
      </c>
      <c r="I60" t="str">
        <f t="shared" si="9"/>
        <v>Channel Active (21.3.29/424)</v>
      </c>
      <c r="K60" t="str">
        <f t="shared" si="18"/>
        <v xml:space="preserve">  optional bool ACTIVE = 4; // Channel Active (21.3.29/424)</v>
      </c>
      <c r="L60" t="s">
        <v>216</v>
      </c>
    </row>
    <row r="61" spans="1:12" x14ac:dyDescent="0.25">
      <c r="A61">
        <v>5</v>
      </c>
      <c r="C61" t="s">
        <v>77</v>
      </c>
      <c r="F61" t="s">
        <v>217</v>
      </c>
      <c r="G61" t="str">
        <f t="shared" si="19"/>
        <v>CSR.MAJORELINK</v>
      </c>
      <c r="H61" t="s">
        <v>218</v>
      </c>
      <c r="I61" t="str">
        <f t="shared" si="9"/>
        <v>Enable channel-to-channel linking on major loop complete (21.3.29/424)</v>
      </c>
      <c r="K61" t="str">
        <f t="shared" si="18"/>
        <v xml:space="preserve">  optional bool MAJORELINK = 5; // Enable channel-to-channel linking on major loop complete (21.3.29/424)</v>
      </c>
      <c r="L61" t="s">
        <v>219</v>
      </c>
    </row>
    <row r="62" spans="1:12" x14ac:dyDescent="0.25">
      <c r="A62">
        <v>6</v>
      </c>
      <c r="C62" t="s">
        <v>77</v>
      </c>
      <c r="F62" t="s">
        <v>220</v>
      </c>
      <c r="G62" t="str">
        <f t="shared" si="19"/>
        <v>CSR.ESG</v>
      </c>
      <c r="H62" t="s">
        <v>221</v>
      </c>
      <c r="I62" t="str">
        <f t="shared" si="9"/>
        <v>Enable Scatter/Gather Processing (21.3.29/424)</v>
      </c>
      <c r="K62" t="str">
        <f t="shared" si="18"/>
        <v xml:space="preserve">  optional bool ESG = 6; // Enable Scatter/Gather Processing (21.3.29/424)</v>
      </c>
      <c r="L62" t="s">
        <v>222</v>
      </c>
    </row>
    <row r="63" spans="1:12" x14ac:dyDescent="0.25">
      <c r="A63">
        <v>7</v>
      </c>
      <c r="C63" t="s">
        <v>77</v>
      </c>
      <c r="F63" t="s">
        <v>223</v>
      </c>
      <c r="G63" t="str">
        <f t="shared" si="19"/>
        <v>CSR.DREQ</v>
      </c>
      <c r="H63" t="s">
        <v>224</v>
      </c>
      <c r="I63" t="str">
        <f t="shared" si="9"/>
        <v>Disable Request (21.3.29/424)</v>
      </c>
      <c r="K63" t="str">
        <f t="shared" si="18"/>
        <v xml:space="preserve">  optional bool DREQ = 7; // Disable Request (21.3.29/424)</v>
      </c>
      <c r="L63" t="s">
        <v>225</v>
      </c>
    </row>
    <row r="64" spans="1:12" x14ac:dyDescent="0.25">
      <c r="A64">
        <v>8</v>
      </c>
      <c r="C64" t="s">
        <v>77</v>
      </c>
      <c r="F64" t="s">
        <v>226</v>
      </c>
      <c r="G64" t="str">
        <f t="shared" si="19"/>
        <v>CSR.INTHALF</v>
      </c>
      <c r="H64" t="s">
        <v>227</v>
      </c>
      <c r="I64" t="str">
        <f t="shared" si="9"/>
        <v>Enable an interrupt when major counter is half complete. (21.3.29/424)</v>
      </c>
      <c r="K64" t="str">
        <f t="shared" si="18"/>
        <v xml:space="preserve">  optional bool INTHALF = 8; // Enable an interrupt when major counter is half complete. (21.3.29/424)</v>
      </c>
      <c r="L64" t="s">
        <v>228</v>
      </c>
    </row>
    <row r="65" spans="1:12" x14ac:dyDescent="0.25">
      <c r="A65">
        <v>9</v>
      </c>
      <c r="C65" t="s">
        <v>77</v>
      </c>
      <c r="F65" t="s">
        <v>229</v>
      </c>
      <c r="G65" t="str">
        <f t="shared" si="19"/>
        <v>CSR.INTMAJOR</v>
      </c>
      <c r="H65" t="s">
        <v>230</v>
      </c>
      <c r="I65" t="str">
        <f t="shared" si="9"/>
        <v>Enable an interrupt when major iteration count completes (21.3.29/424)</v>
      </c>
      <c r="K65" t="str">
        <f t="shared" si="18"/>
        <v xml:space="preserve">  optional bool INTMAJOR = 9; // Enable an interrupt when major iteration count completes (21.3.29/424)</v>
      </c>
      <c r="L65" t="s">
        <v>231</v>
      </c>
    </row>
    <row r="66" spans="1:12" x14ac:dyDescent="0.25">
      <c r="A66">
        <v>10</v>
      </c>
      <c r="C66" t="s">
        <v>77</v>
      </c>
      <c r="F66" t="s">
        <v>232</v>
      </c>
      <c r="G66" t="str">
        <f t="shared" si="19"/>
        <v>CSR.START</v>
      </c>
      <c r="H66" t="s">
        <v>233</v>
      </c>
      <c r="I66" t="str">
        <f t="shared" si="9"/>
        <v>Channel Start (21.3.29/424)</v>
      </c>
      <c r="K66" t="str">
        <f t="shared" si="18"/>
        <v xml:space="preserve">  optional bool START = 10; // Channel Start (21.3.29/424)</v>
      </c>
      <c r="L66" t="s">
        <v>234</v>
      </c>
    </row>
    <row r="67" spans="1:12" x14ac:dyDescent="0.25">
      <c r="A67">
        <v>1</v>
      </c>
      <c r="B67" t="s">
        <v>506</v>
      </c>
      <c r="C67" t="s">
        <v>79</v>
      </c>
      <c r="F67" t="s">
        <v>194</v>
      </c>
      <c r="G67" t="str">
        <f>B$67&amp;"."&amp;F67</f>
        <v>BITER_ELINKYES.ELINK</v>
      </c>
      <c r="H67" t="s">
        <v>195</v>
      </c>
      <c r="I67" t="str">
        <f>H67&amp;" ("&amp;C57&amp;")"</f>
        <v>Enable channel-to-channel linking on minor-loop complete (21.3.29/424)</v>
      </c>
      <c r="K67" t="str">
        <f t="shared" si="18"/>
        <v xml:space="preserve">  optional bool ELINK = 1; // Enable channel-to-channel linking on minor-loop complete (21.3.29/424)</v>
      </c>
      <c r="L67" t="s">
        <v>235</v>
      </c>
    </row>
    <row r="68" spans="1:12" x14ac:dyDescent="0.25">
      <c r="A68">
        <v>2</v>
      </c>
      <c r="C68" t="s">
        <v>79</v>
      </c>
      <c r="D68">
        <v>4</v>
      </c>
      <c r="F68" t="s">
        <v>197</v>
      </c>
      <c r="G68" t="str">
        <f t="shared" ref="G68:G69" si="20">B$67&amp;"."&amp;F68</f>
        <v>BITER_ELINKYES.LINKCH</v>
      </c>
      <c r="H68" t="s">
        <v>198</v>
      </c>
      <c r="I68" t="str">
        <f>H68&amp;" ("&amp;C58&amp;")"</f>
        <v>Link Channel Number (21.3.29/424)</v>
      </c>
      <c r="K68" t="str">
        <f t="shared" si="18"/>
        <v xml:space="preserve">  optional uint32 LINKCH = 2; // Link Channel Number (21.3.29/424)</v>
      </c>
      <c r="L68" t="s">
        <v>236</v>
      </c>
    </row>
    <row r="69" spans="1:12" x14ac:dyDescent="0.25">
      <c r="A69">
        <v>3</v>
      </c>
      <c r="C69" t="s">
        <v>79</v>
      </c>
      <c r="D69">
        <v>9</v>
      </c>
      <c r="F69" t="s">
        <v>508</v>
      </c>
      <c r="G69" t="str">
        <f t="shared" si="20"/>
        <v>BITER_ELINKYES.ITER</v>
      </c>
      <c r="H69" t="s">
        <v>200</v>
      </c>
      <c r="I69" t="str">
        <f>H69&amp;" ("&amp;C59&amp;")"</f>
        <v>Current Major Iteration Count (21.3.29/424)</v>
      </c>
      <c r="K69" t="str">
        <f t="shared" si="18"/>
        <v xml:space="preserve">  optional uint32 ITER = 3; // Current Major Iteration Count (21.3.29/424)</v>
      </c>
      <c r="L69" t="s">
        <v>238</v>
      </c>
    </row>
    <row r="70" spans="1:12" x14ac:dyDescent="0.25">
      <c r="A70">
        <v>1</v>
      </c>
      <c r="B70" t="s">
        <v>507</v>
      </c>
      <c r="C70" t="s">
        <v>611</v>
      </c>
      <c r="F70" t="s">
        <v>194</v>
      </c>
      <c r="G70" t="str">
        <f>B$70&amp;"."&amp;F70</f>
        <v>BITER_ELINKNO.ELINK</v>
      </c>
      <c r="H70" t="s">
        <v>195</v>
      </c>
      <c r="I70" t="str">
        <f t="shared" si="9"/>
        <v>Enable channel-to-channel linking on minor-loop complete (21.3.31/427)</v>
      </c>
      <c r="K70" t="str">
        <f t="shared" si="18"/>
        <v xml:space="preserve">  optional bool ELINK = 1; // Enable channel-to-channel linking on minor-loop complete (21.3.31/427)</v>
      </c>
      <c r="L70" t="s">
        <v>237</v>
      </c>
    </row>
    <row r="71" spans="1:12" x14ac:dyDescent="0.25">
      <c r="A71">
        <v>2</v>
      </c>
      <c r="C71" t="s">
        <v>611</v>
      </c>
      <c r="D71">
        <v>15</v>
      </c>
      <c r="F71" t="s">
        <v>508</v>
      </c>
      <c r="G71" t="str">
        <f>B$70&amp;"."&amp;F71</f>
        <v>BITER_ELINKNO.ITER</v>
      </c>
      <c r="H71" t="s">
        <v>609</v>
      </c>
      <c r="I71" t="str">
        <f t="shared" si="9"/>
        <v>Beginning Major Iteration Count (21.3.31/427)</v>
      </c>
      <c r="K71" t="str">
        <f t="shared" si="18"/>
        <v xml:space="preserve">  optional uint32 ITER = 2; // Beginning Major Iteration Count (21.3.31/427)</v>
      </c>
      <c r="L71" t="s">
        <v>239</v>
      </c>
    </row>
    <row r="73" spans="1:12" x14ac:dyDescent="0.25">
      <c r="A73" t="s">
        <v>639</v>
      </c>
    </row>
    <row r="74" spans="1:12" x14ac:dyDescent="0.25">
      <c r="A74">
        <v>1</v>
      </c>
      <c r="C74" t="s">
        <v>622</v>
      </c>
      <c r="D74">
        <v>1</v>
      </c>
      <c r="E74">
        <v>7</v>
      </c>
      <c r="F74" t="s">
        <v>640</v>
      </c>
      <c r="G74" t="str">
        <f>F74</f>
        <v>ENBL</v>
      </c>
      <c r="H74" t="s">
        <v>643</v>
      </c>
      <c r="I74" t="str">
        <f t="shared" ref="I74:I76" si="21">H74&amp;" ("&amp;C74&amp;")"</f>
        <v>DMA Channel Enable (20.3.1/366)</v>
      </c>
      <c r="K74" t="str">
        <f>"  optional " &amp; IF(D74&gt;1,"uint32", "bool") &amp; " " &amp; F74 &amp; " = "&amp;A74&amp;"; // " &amp; I74</f>
        <v xml:space="preserve">  optional bool ENBL = 1; // DMA Channel Enable (20.3.1/366)</v>
      </c>
      <c r="L74" t="s">
        <v>644</v>
      </c>
    </row>
    <row r="75" spans="1:12" x14ac:dyDescent="0.25">
      <c r="A75">
        <v>2</v>
      </c>
      <c r="C75" t="s">
        <v>622</v>
      </c>
      <c r="D75">
        <v>1</v>
      </c>
      <c r="E75">
        <v>6</v>
      </c>
      <c r="F75" t="s">
        <v>641</v>
      </c>
      <c r="G75" t="str">
        <f t="shared" ref="G75:G76" si="22">F75</f>
        <v>TRIG</v>
      </c>
      <c r="H75" t="s">
        <v>645</v>
      </c>
      <c r="I75" t="str">
        <f t="shared" si="21"/>
        <v>DMA Channel Trigger Enable (20.3.1/366)</v>
      </c>
      <c r="K75" t="str">
        <f t="shared" ref="K75:K76" si="23">"  optional " &amp; IF(D75&gt;1,"uint32", "bool") &amp; " " &amp; F75 &amp; " = "&amp;A75&amp;"; // " &amp; I75</f>
        <v xml:space="preserve">  optional bool TRIG = 2; // DMA Channel Trigger Enable (20.3.1/366)</v>
      </c>
      <c r="L75" t="s">
        <v>646</v>
      </c>
    </row>
    <row r="76" spans="1:12" x14ac:dyDescent="0.25">
      <c r="A76">
        <v>3</v>
      </c>
      <c r="C76" t="s">
        <v>622</v>
      </c>
      <c r="D76">
        <v>6</v>
      </c>
      <c r="E76">
        <v>0</v>
      </c>
      <c r="F76" t="s">
        <v>642</v>
      </c>
      <c r="G76" t="str">
        <f t="shared" si="22"/>
        <v>SOURCE</v>
      </c>
      <c r="H76" t="s">
        <v>647</v>
      </c>
      <c r="I76" t="str">
        <f t="shared" si="21"/>
        <v>DMA Channel Source (Slot) (20.3.1/366)</v>
      </c>
      <c r="K76" t="str">
        <f t="shared" si="23"/>
        <v xml:space="preserve">  optional uint32 SOURCE = 3; // DMA Channel Source (Slot) (20.3.1/366)</v>
      </c>
      <c r="L76" t="s">
        <v>648</v>
      </c>
    </row>
  </sheetData>
  <customSheetViews>
    <customSheetView guid="{FB44FD47-0B92-4391-9CB5-FFD8B50F36C3}" scale="85">
      <selection activeCell="C34" sqref="C34"/>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A4" sqref="A4"/>
    </sheetView>
  </sheetViews>
  <sheetFormatPr defaultRowHeight="15" x14ac:dyDescent="0.25"/>
  <cols>
    <col min="1" max="1" width="10.140625" customWidth="1"/>
    <col min="2" max="2" width="10.140625" bestFit="1" customWidth="1"/>
    <col min="3" max="3" width="27.140625" bestFit="1" customWidth="1"/>
    <col min="4" max="4" width="11.28515625" bestFit="1" customWidth="1"/>
    <col min="5" max="5" width="6.42578125" bestFit="1" customWidth="1"/>
    <col min="6" max="6" width="6.85546875" bestFit="1" customWidth="1"/>
    <col min="7" max="7" width="11.28515625" bestFit="1" customWidth="1"/>
    <col min="8" max="8" width="12.7109375" bestFit="1" customWidth="1"/>
    <col min="9" max="9" width="6.28515625" bestFit="1" customWidth="1"/>
    <col min="10" max="10" width="70.85546875" bestFit="1" customWidth="1"/>
  </cols>
  <sheetData>
    <row r="1" spans="1:10" x14ac:dyDescent="0.25">
      <c r="A1" t="s">
        <v>693</v>
      </c>
    </row>
    <row r="3" spans="1:10" x14ac:dyDescent="0.25">
      <c r="B3" t="s">
        <v>612</v>
      </c>
      <c r="C3" t="s">
        <v>613</v>
      </c>
      <c r="D3" t="s">
        <v>614</v>
      </c>
      <c r="E3" t="s">
        <v>615</v>
      </c>
      <c r="F3" t="s">
        <v>616</v>
      </c>
      <c r="G3" t="s">
        <v>617</v>
      </c>
      <c r="H3" t="s">
        <v>618</v>
      </c>
      <c r="I3" t="s">
        <v>694</v>
      </c>
    </row>
    <row r="4" spans="1:10" x14ac:dyDescent="0.25">
      <c r="A4">
        <v>1</v>
      </c>
      <c r="B4" t="s">
        <v>649</v>
      </c>
      <c r="C4" t="s">
        <v>650</v>
      </c>
      <c r="D4" t="s">
        <v>651</v>
      </c>
      <c r="E4">
        <v>32</v>
      </c>
      <c r="F4" t="s">
        <v>1</v>
      </c>
      <c r="G4" t="s">
        <v>278</v>
      </c>
      <c r="H4" t="s">
        <v>652</v>
      </c>
      <c r="I4">
        <v>2</v>
      </c>
      <c r="J4" t="str">
        <f>"  optional uint"&amp;E4&amp;" "&amp;D4&amp;" = "&amp;A4&amp;";  // "&amp;C4&amp;" ("&amp;H4&amp;")"</f>
        <v xml:space="preserve">  optional uint32 PIT_MCR = 1;  // PIT Module Control Register (37.3.1/903)</v>
      </c>
    </row>
    <row r="5" spans="1:10" x14ac:dyDescent="0.25">
      <c r="A5">
        <v>1</v>
      </c>
      <c r="B5" t="s">
        <v>653</v>
      </c>
      <c r="C5" t="s">
        <v>654</v>
      </c>
      <c r="D5" t="s">
        <v>655</v>
      </c>
      <c r="E5">
        <v>32</v>
      </c>
      <c r="F5" t="s">
        <v>1</v>
      </c>
      <c r="G5" t="s">
        <v>2</v>
      </c>
      <c r="H5" t="s">
        <v>656</v>
      </c>
      <c r="I5">
        <v>1</v>
      </c>
      <c r="J5" t="str">
        <f t="shared" ref="J5:J25" si="0">"  optional uint"&amp;E5&amp;" "&amp;D5&amp;" = "&amp;A5&amp;";  // "&amp;C5&amp;" ("&amp;H5&amp;")"</f>
        <v xml:space="preserve">  optional uint32 PIT_LDVAL0 = 1;  // Timer Load Value Register (37.3.2/904)</v>
      </c>
    </row>
    <row r="6" spans="1:10" x14ac:dyDescent="0.25">
      <c r="A6">
        <v>2</v>
      </c>
      <c r="B6" t="s">
        <v>657</v>
      </c>
      <c r="C6" t="s">
        <v>658</v>
      </c>
      <c r="D6" t="s">
        <v>659</v>
      </c>
      <c r="E6">
        <v>32</v>
      </c>
      <c r="F6" t="s">
        <v>1</v>
      </c>
      <c r="G6" t="s">
        <v>2</v>
      </c>
      <c r="H6" t="s">
        <v>660</v>
      </c>
      <c r="I6">
        <v>1</v>
      </c>
      <c r="J6" t="str">
        <f t="shared" si="0"/>
        <v xml:space="preserve">  optional uint32 PIT_CVAL0 = 2;  // Current Timer Value Register (37.3.3/905)</v>
      </c>
    </row>
    <row r="7" spans="1:10" x14ac:dyDescent="0.25">
      <c r="A7">
        <v>3</v>
      </c>
      <c r="B7" t="s">
        <v>661</v>
      </c>
      <c r="C7" t="s">
        <v>662</v>
      </c>
      <c r="D7" t="s">
        <v>663</v>
      </c>
      <c r="E7">
        <v>32</v>
      </c>
      <c r="F7" t="s">
        <v>1</v>
      </c>
      <c r="G7" t="s">
        <v>2</v>
      </c>
      <c r="H7" t="s">
        <v>664</v>
      </c>
      <c r="I7">
        <v>3</v>
      </c>
      <c r="J7" t="str">
        <f t="shared" si="0"/>
        <v xml:space="preserve">  optional uint32 PIT_TCTRL0 = 3;  // Timer Control Register (37.3.4/905)</v>
      </c>
    </row>
    <row r="8" spans="1:10" x14ac:dyDescent="0.25">
      <c r="A8">
        <v>4</v>
      </c>
      <c r="B8" t="s">
        <v>665</v>
      </c>
      <c r="C8" t="s">
        <v>666</v>
      </c>
      <c r="D8" t="s">
        <v>667</v>
      </c>
      <c r="E8">
        <v>32</v>
      </c>
      <c r="F8" t="s">
        <v>1</v>
      </c>
      <c r="G8" t="s">
        <v>2</v>
      </c>
      <c r="H8" t="s">
        <v>668</v>
      </c>
      <c r="I8">
        <v>1</v>
      </c>
      <c r="J8" t="str">
        <f t="shared" si="0"/>
        <v xml:space="preserve">  optional uint32 PIT_TFLG0 = 4;  // Timer Flag Register (37.3.5/906)</v>
      </c>
    </row>
    <row r="9" spans="1:10" x14ac:dyDescent="0.25">
      <c r="A9">
        <v>1</v>
      </c>
      <c r="B9" t="s">
        <v>669</v>
      </c>
      <c r="C9" t="s">
        <v>654</v>
      </c>
      <c r="D9" t="s">
        <v>670</v>
      </c>
      <c r="E9">
        <v>32</v>
      </c>
      <c r="F9" t="s">
        <v>1</v>
      </c>
      <c r="G9" t="s">
        <v>2</v>
      </c>
      <c r="H9" t="s">
        <v>656</v>
      </c>
      <c r="I9">
        <v>1</v>
      </c>
      <c r="J9" t="str">
        <f t="shared" si="0"/>
        <v xml:space="preserve">  optional uint32 PIT_LDVAL1 = 1;  // Timer Load Value Register (37.3.2/904)</v>
      </c>
    </row>
    <row r="10" spans="1:10" x14ac:dyDescent="0.25">
      <c r="A10">
        <v>2</v>
      </c>
      <c r="B10" t="s">
        <v>671</v>
      </c>
      <c r="C10" t="s">
        <v>658</v>
      </c>
      <c r="D10" t="s">
        <v>672</v>
      </c>
      <c r="E10">
        <v>32</v>
      </c>
      <c r="F10" t="s">
        <v>1</v>
      </c>
      <c r="G10" t="s">
        <v>2</v>
      </c>
      <c r="H10" t="s">
        <v>660</v>
      </c>
      <c r="I10">
        <v>1</v>
      </c>
      <c r="J10" t="str">
        <f t="shared" si="0"/>
        <v xml:space="preserve">  optional uint32 PIT_CVAL1 = 2;  // Current Timer Value Register (37.3.3/905)</v>
      </c>
    </row>
    <row r="11" spans="1:10" x14ac:dyDescent="0.25">
      <c r="A11">
        <v>3</v>
      </c>
      <c r="B11" t="s">
        <v>673</v>
      </c>
      <c r="C11" t="s">
        <v>662</v>
      </c>
      <c r="D11" t="s">
        <v>674</v>
      </c>
      <c r="E11">
        <v>32</v>
      </c>
      <c r="F11" t="s">
        <v>1</v>
      </c>
      <c r="G11" t="s">
        <v>2</v>
      </c>
      <c r="H11" t="s">
        <v>664</v>
      </c>
      <c r="I11">
        <v>3</v>
      </c>
      <c r="J11" t="str">
        <f t="shared" si="0"/>
        <v xml:space="preserve">  optional uint32 PIT_TCTRL1 = 3;  // Timer Control Register (37.3.4/905)</v>
      </c>
    </row>
    <row r="12" spans="1:10" x14ac:dyDescent="0.25">
      <c r="A12">
        <v>4</v>
      </c>
      <c r="B12" t="s">
        <v>675</v>
      </c>
      <c r="C12" t="s">
        <v>666</v>
      </c>
      <c r="D12" t="s">
        <v>676</v>
      </c>
      <c r="E12">
        <v>32</v>
      </c>
      <c r="F12" t="s">
        <v>1</v>
      </c>
      <c r="G12" t="s">
        <v>2</v>
      </c>
      <c r="H12" t="s">
        <v>668</v>
      </c>
      <c r="I12">
        <v>1</v>
      </c>
      <c r="J12" t="str">
        <f t="shared" si="0"/>
        <v xml:space="preserve">  optional uint32 PIT_TFLG1 = 4;  // Timer Flag Register (37.3.5/906)</v>
      </c>
    </row>
    <row r="13" spans="1:10" x14ac:dyDescent="0.25">
      <c r="A13">
        <v>1</v>
      </c>
      <c r="B13" t="s">
        <v>677</v>
      </c>
      <c r="C13" t="s">
        <v>654</v>
      </c>
      <c r="D13" t="s">
        <v>678</v>
      </c>
      <c r="E13">
        <v>32</v>
      </c>
      <c r="F13" t="s">
        <v>1</v>
      </c>
      <c r="G13" t="s">
        <v>2</v>
      </c>
      <c r="H13" t="s">
        <v>656</v>
      </c>
      <c r="I13">
        <v>1</v>
      </c>
      <c r="J13" t="str">
        <f t="shared" si="0"/>
        <v xml:space="preserve">  optional uint32 PIT_LDVAL2 = 1;  // Timer Load Value Register (37.3.2/904)</v>
      </c>
    </row>
    <row r="14" spans="1:10" x14ac:dyDescent="0.25">
      <c r="A14">
        <v>2</v>
      </c>
      <c r="B14" t="s">
        <v>679</v>
      </c>
      <c r="C14" t="s">
        <v>658</v>
      </c>
      <c r="D14" t="s">
        <v>680</v>
      </c>
      <c r="E14">
        <v>32</v>
      </c>
      <c r="F14" t="s">
        <v>1</v>
      </c>
      <c r="G14" t="s">
        <v>2</v>
      </c>
      <c r="H14" t="s">
        <v>660</v>
      </c>
      <c r="I14">
        <v>1</v>
      </c>
      <c r="J14" t="str">
        <f t="shared" si="0"/>
        <v xml:space="preserve">  optional uint32 PIT_CVAL2 = 2;  // Current Timer Value Register (37.3.3/905)</v>
      </c>
    </row>
    <row r="15" spans="1:10" x14ac:dyDescent="0.25">
      <c r="A15">
        <v>3</v>
      </c>
      <c r="B15" t="s">
        <v>681</v>
      </c>
      <c r="C15" t="s">
        <v>662</v>
      </c>
      <c r="D15" t="s">
        <v>682</v>
      </c>
      <c r="E15">
        <v>32</v>
      </c>
      <c r="F15" t="s">
        <v>1</v>
      </c>
      <c r="G15" t="s">
        <v>2</v>
      </c>
      <c r="H15" t="s">
        <v>664</v>
      </c>
      <c r="I15">
        <v>3</v>
      </c>
      <c r="J15" t="str">
        <f t="shared" si="0"/>
        <v xml:space="preserve">  optional uint32 PIT_TCTRL2 = 3;  // Timer Control Register (37.3.4/905)</v>
      </c>
    </row>
    <row r="16" spans="1:10" x14ac:dyDescent="0.25">
      <c r="A16">
        <v>4</v>
      </c>
      <c r="B16" t="s">
        <v>683</v>
      </c>
      <c r="C16" t="s">
        <v>666</v>
      </c>
      <c r="D16" t="s">
        <v>684</v>
      </c>
      <c r="E16">
        <v>32</v>
      </c>
      <c r="F16" t="s">
        <v>1</v>
      </c>
      <c r="G16" t="s">
        <v>2</v>
      </c>
      <c r="H16" t="s">
        <v>668</v>
      </c>
      <c r="I16">
        <v>1</v>
      </c>
      <c r="J16" t="str">
        <f t="shared" si="0"/>
        <v xml:space="preserve">  optional uint32 PIT_TFLG2 = 4;  // Timer Flag Register (37.3.5/906)</v>
      </c>
    </row>
    <row r="17" spans="1:10" x14ac:dyDescent="0.25">
      <c r="A17">
        <v>1</v>
      </c>
      <c r="B17" t="s">
        <v>685</v>
      </c>
      <c r="C17" t="s">
        <v>654</v>
      </c>
      <c r="D17" t="s">
        <v>686</v>
      </c>
      <c r="E17">
        <v>32</v>
      </c>
      <c r="F17" t="s">
        <v>1</v>
      </c>
      <c r="G17" t="s">
        <v>2</v>
      </c>
      <c r="H17" t="s">
        <v>656</v>
      </c>
      <c r="I17">
        <v>1</v>
      </c>
      <c r="J17" t="str">
        <f t="shared" si="0"/>
        <v xml:space="preserve">  optional uint32 PIT_LDVAL3 = 1;  // Timer Load Value Register (37.3.2/904)</v>
      </c>
    </row>
    <row r="18" spans="1:10" x14ac:dyDescent="0.25">
      <c r="A18">
        <v>2</v>
      </c>
      <c r="B18" t="s">
        <v>687</v>
      </c>
      <c r="C18" t="s">
        <v>658</v>
      </c>
      <c r="D18" t="s">
        <v>688</v>
      </c>
      <c r="E18">
        <v>32</v>
      </c>
      <c r="F18" t="s">
        <v>1</v>
      </c>
      <c r="G18" t="s">
        <v>2</v>
      </c>
      <c r="H18" t="s">
        <v>660</v>
      </c>
      <c r="I18">
        <v>1</v>
      </c>
      <c r="J18" t="str">
        <f t="shared" si="0"/>
        <v xml:space="preserve">  optional uint32 PIT_CVAL3 = 2;  // Current Timer Value Register (37.3.3/905)</v>
      </c>
    </row>
    <row r="19" spans="1:10" x14ac:dyDescent="0.25">
      <c r="A19">
        <v>3</v>
      </c>
      <c r="B19" t="s">
        <v>689</v>
      </c>
      <c r="C19" t="s">
        <v>662</v>
      </c>
      <c r="D19" t="s">
        <v>690</v>
      </c>
      <c r="E19">
        <v>32</v>
      </c>
      <c r="F19" t="s">
        <v>1</v>
      </c>
      <c r="G19" t="s">
        <v>2</v>
      </c>
      <c r="H19" t="s">
        <v>664</v>
      </c>
      <c r="I19">
        <v>3</v>
      </c>
      <c r="J19" t="str">
        <f t="shared" si="0"/>
        <v xml:space="preserve">  optional uint32 PIT_TCTRL3 = 3;  // Timer Control Register (37.3.4/905)</v>
      </c>
    </row>
    <row r="20" spans="1:10" x14ac:dyDescent="0.25">
      <c r="A20">
        <v>4</v>
      </c>
      <c r="B20" t="s">
        <v>691</v>
      </c>
      <c r="C20" t="s">
        <v>666</v>
      </c>
      <c r="D20" t="s">
        <v>692</v>
      </c>
      <c r="E20">
        <v>32</v>
      </c>
      <c r="F20" t="s">
        <v>1</v>
      </c>
      <c r="G20" t="s">
        <v>2</v>
      </c>
      <c r="H20" t="s">
        <v>668</v>
      </c>
      <c r="I20">
        <v>1</v>
      </c>
      <c r="J20" t="str">
        <f t="shared" si="0"/>
        <v xml:space="preserve">  optional uint32 PIT_TFLG3 = 4;  // Timer Flag Register (37.3.5/906)</v>
      </c>
    </row>
  </sheetData>
  <customSheetViews>
    <customSheetView guid="{FB44FD47-0B92-4391-9CB5-FFD8B50F36C3}">
      <selection activeCell="A4" sqref="A4"/>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topLeftCell="C1" workbookViewId="0">
      <selection activeCell="D1" activeCellId="3" sqref="N1:N11 H1:H11 J1:J11 D1:D11"/>
    </sheetView>
  </sheetViews>
  <sheetFormatPr defaultRowHeight="15" x14ac:dyDescent="0.25"/>
  <cols>
    <col min="2" max="2" width="70.42578125" customWidth="1"/>
    <col min="3" max="3" width="11.28515625" bestFit="1" customWidth="1"/>
    <col min="4" max="4" width="12.7109375" bestFit="1" customWidth="1"/>
    <col min="8" max="8" width="10.140625" bestFit="1" customWidth="1"/>
    <col min="10" max="10" width="19.140625" bestFit="1" customWidth="1"/>
    <col min="11" max="11" width="102.7109375" bestFit="1" customWidth="1"/>
    <col min="12" max="12" width="88.42578125" bestFit="1" customWidth="1"/>
  </cols>
  <sheetData>
    <row r="1" spans="1:14" x14ac:dyDescent="0.25">
      <c r="B1" t="s">
        <v>613</v>
      </c>
      <c r="C1" t="s">
        <v>614</v>
      </c>
      <c r="D1" t="s">
        <v>618</v>
      </c>
      <c r="E1" t="s">
        <v>700</v>
      </c>
      <c r="F1" t="s">
        <v>615</v>
      </c>
      <c r="G1" t="s">
        <v>724</v>
      </c>
      <c r="H1" t="s">
        <v>497</v>
      </c>
      <c r="I1" t="s">
        <v>699</v>
      </c>
      <c r="J1" t="s">
        <v>736</v>
      </c>
      <c r="K1" t="s">
        <v>607</v>
      </c>
      <c r="L1" t="s">
        <v>606</v>
      </c>
      <c r="M1" t="s">
        <v>723</v>
      </c>
      <c r="N1" t="s">
        <v>735</v>
      </c>
    </row>
    <row r="2" spans="1:14" x14ac:dyDescent="0.25">
      <c r="A2">
        <v>1</v>
      </c>
      <c r="B2" t="s">
        <v>650</v>
      </c>
      <c r="C2" t="s">
        <v>651</v>
      </c>
      <c r="D2" t="s">
        <v>652</v>
      </c>
      <c r="E2">
        <v>1</v>
      </c>
      <c r="G2" t="s">
        <v>725</v>
      </c>
      <c r="H2" t="str">
        <f t="shared" ref="H2:H3" si="0">G2&amp;IF(G2="","",".")&amp;I2</f>
        <v>MCR.MDIS</v>
      </c>
      <c r="I2" t="s">
        <v>701</v>
      </c>
      <c r="J2" t="s">
        <v>702</v>
      </c>
      <c r="K2" t="str">
        <f>IF($F2&gt;0,"uint32", "PB_UPDATE_TEENSY_REG_BIT(pit_msg.") &amp; $C2 &amp; ", "&amp; $C2 &amp; ", " &amp; $I2 &amp; ", "&amp;LOWER($C2)&amp;") // " &amp; $J2&amp;" ("&amp;D2&amp;")"</f>
        <v>PB_UPDATE_TEENSY_REG_BIT(pit_msg.PIT_MCR, PIT_MCR, MDIS, pit_mcr) // Module Disable (37.3.1/903)</v>
      </c>
      <c r="L2" t="str">
        <f>IF($F2&gt;0,"uint32", "PB_SET_TEENSY_REG_BIT(result.") &amp; $C2 &amp; ", "&amp; $C2 &amp; ", " &amp; $I2 &amp; ") // " &amp; $J2&amp;" ("&amp;D2&amp;")"</f>
        <v>PB_SET_TEENSY_REG_BIT(result.PIT_MCR, PIT_MCR, MDIS) // Module Disable (37.3.1/903)</v>
      </c>
      <c r="M2" t="str">
        <f>"  optional "&amp;IF(F2&gt;1,"uint32","bool")&amp;" "&amp;I2&amp;" = "&amp;A2&amp;";  // "&amp;J2&amp;" ("&amp;C2&amp;", "&amp;D2&amp;")"</f>
        <v xml:space="preserve">  optional bool MDIS = 1;  // Module Disable (PIT_MCR, 37.3.1/903)</v>
      </c>
      <c r="N2" t="s">
        <v>703</v>
      </c>
    </row>
    <row r="3" spans="1:14" x14ac:dyDescent="0.25">
      <c r="A3">
        <v>2</v>
      </c>
      <c r="C3" t="s">
        <v>651</v>
      </c>
      <c r="D3" t="s">
        <v>652</v>
      </c>
      <c r="E3">
        <v>0</v>
      </c>
      <c r="G3" t="s">
        <v>725</v>
      </c>
      <c r="H3" t="str">
        <f t="shared" si="0"/>
        <v>MCR.FRZ</v>
      </c>
      <c r="I3" t="s">
        <v>704</v>
      </c>
      <c r="J3" t="s">
        <v>705</v>
      </c>
      <c r="K3" t="str">
        <f>IF($F3&gt;0,"uint32", "PB_UPDATE_TEENSY_REG_BIT(pit_msg.") &amp; $C3 &amp; ", "&amp; $C3 &amp; ", " &amp; $I3 &amp; ", "&amp;LOWER($C3)&amp;") // " &amp; $J3&amp;" ("&amp;D3&amp;")"</f>
        <v>PB_UPDATE_TEENSY_REG_BIT(pit_msg.PIT_MCR, PIT_MCR, FRZ, pit_mcr) // Freeze (37.3.1/903)</v>
      </c>
      <c r="L3" t="str">
        <f>IF($F3&gt;0,"uint32", "PB_SET_TEENSY_REG_BIT(result.") &amp; $C3 &amp; ", "&amp; $C3 &amp; ", " &amp; $I3 &amp; ") // " &amp; $J3&amp;" ("&amp;D3&amp;")"</f>
        <v>PB_SET_TEENSY_REG_BIT(result.PIT_MCR, PIT_MCR, FRZ) // Freeze (37.3.1/903)</v>
      </c>
      <c r="M3" t="str">
        <f>"  optional "&amp;IF(F3&gt;1,"uint32","bool")&amp;" "&amp;I3&amp;" = "&amp;A3&amp;";  // "&amp;J3&amp;" ("&amp;C3&amp;", "&amp;D3&amp;")"</f>
        <v xml:space="preserve">  optional bool FRZ = 2;  // Freeze (PIT_MCR, 37.3.1/903)</v>
      </c>
      <c r="N3" t="s">
        <v>706</v>
      </c>
    </row>
    <row r="5" spans="1:14" x14ac:dyDescent="0.25">
      <c r="B5" t="s">
        <v>722</v>
      </c>
    </row>
    <row r="6" spans="1:14" x14ac:dyDescent="0.25">
      <c r="A6">
        <v>1</v>
      </c>
      <c r="B6" t="s">
        <v>654</v>
      </c>
      <c r="C6" t="s">
        <v>695</v>
      </c>
      <c r="D6" t="s">
        <v>656</v>
      </c>
      <c r="E6">
        <v>0</v>
      </c>
      <c r="F6">
        <v>32</v>
      </c>
      <c r="H6" t="str">
        <f>G6&amp;IF(G6="","",".")&amp;I6</f>
        <v>LDVAL</v>
      </c>
      <c r="I6" t="s">
        <v>726</v>
      </c>
      <c r="J6" t="s">
        <v>707</v>
      </c>
      <c r="M6" t="str">
        <f>"  optional "&amp;IF(F6&gt;1,"uint32","bool")&amp;" "&amp;I6&amp;" = "&amp;A6&amp;";  // "&amp;J6&amp;" ("&amp;C6&amp;", "&amp;D6&amp;")"</f>
        <v xml:space="preserve">  optional uint32 LDVAL = 1;  // Timer Start Value (PIT_LDVAL, 37.3.2/904)</v>
      </c>
      <c r="N6" t="s">
        <v>708</v>
      </c>
    </row>
    <row r="7" spans="1:14" x14ac:dyDescent="0.25">
      <c r="A7">
        <v>1</v>
      </c>
      <c r="B7" t="s">
        <v>658</v>
      </c>
      <c r="C7" t="s">
        <v>696</v>
      </c>
      <c r="D7" t="s">
        <v>660</v>
      </c>
      <c r="E7">
        <v>0</v>
      </c>
      <c r="F7">
        <v>32</v>
      </c>
      <c r="H7" t="str">
        <f t="shared" ref="H7:H11" si="1">G7&amp;IF(G7="","",".")&amp;I7</f>
        <v>CVAL</v>
      </c>
      <c r="I7" t="s">
        <v>727</v>
      </c>
      <c r="J7" t="s">
        <v>709</v>
      </c>
      <c r="M7" t="str">
        <f>"  optional "&amp;IF(F7&gt;1,"uint32","bool")&amp;" "&amp;I7&amp;" = "&amp;A7&amp;";  // "&amp;J7&amp;" ("&amp;C7&amp;", "&amp;D7&amp;")"</f>
        <v xml:space="preserve">  optional uint32 CVAL = 1;  // Current Timer Value (PIT_CVAL, 37.3.3/905)</v>
      </c>
      <c r="N7" t="s">
        <v>710</v>
      </c>
    </row>
    <row r="8" spans="1:14" x14ac:dyDescent="0.25">
      <c r="A8">
        <v>1</v>
      </c>
      <c r="B8" t="s">
        <v>662</v>
      </c>
      <c r="C8" t="s">
        <v>697</v>
      </c>
      <c r="D8" t="s">
        <v>664</v>
      </c>
      <c r="E8">
        <v>2</v>
      </c>
      <c r="G8" t="s">
        <v>728</v>
      </c>
      <c r="H8" t="str">
        <f t="shared" si="1"/>
        <v>TCTRL.CHN</v>
      </c>
      <c r="I8" t="s">
        <v>711</v>
      </c>
      <c r="J8" t="s">
        <v>712</v>
      </c>
      <c r="K8" t="str">
        <f>IF($F8&gt;0,"uint32", "PB_UPDATE_TEENSY_REG_BIT(pit_msg.") &amp; $C8 &amp; ", "&amp; $C8 &amp; ", " &amp; $I8 &amp; ", "&amp;LOWER($C8)&amp;") // " &amp; $J8&amp;" ("&amp;D8&amp;")"</f>
        <v>PB_UPDATE_TEENSY_REG_BIT(pit_msg.PIT_TCTRL, PIT_TCTRL, CHN, pit_tctrl) // Chain Mode (37.3.4/905)</v>
      </c>
      <c r="L8" t="str">
        <f>IF($F8&gt;0,"uint32", "PB_SET_TEENSY_REG_BIT_FROM_VAL(result.") &amp; $C8 &amp; ", "&amp; $C8 &amp; ", " &amp; $I8 &amp; ", "&amp; $C8 &amp; ") // " &amp; $J8&amp;" ("&amp;D8&amp;")"</f>
        <v>PB_SET_TEENSY_REG_BIT_FROM_VAL(result.PIT_TCTRL, PIT_TCTRL, CHN, PIT_TCTRL) // Chain Mode (37.3.4/905)</v>
      </c>
      <c r="M8" t="str">
        <f>"  optional "&amp;IF(F8&gt;1,"uint32","bool")&amp;" "&amp;I8&amp;" = "&amp;A8&amp;";  // "&amp;J8&amp;" ("&amp;C8&amp;", "&amp;D8&amp;")"</f>
        <v xml:space="preserve">  optional bool CHN = 1;  // Chain Mode (PIT_TCTRL, 37.3.4/905)</v>
      </c>
      <c r="N8" t="s">
        <v>734</v>
      </c>
    </row>
    <row r="9" spans="1:14" x14ac:dyDescent="0.25">
      <c r="A9">
        <v>2</v>
      </c>
      <c r="C9" t="s">
        <v>697</v>
      </c>
      <c r="D9" t="s">
        <v>664</v>
      </c>
      <c r="E9">
        <v>1</v>
      </c>
      <c r="G9" t="s">
        <v>728</v>
      </c>
      <c r="H9" t="str">
        <f t="shared" si="1"/>
        <v>TCTRL.TIE</v>
      </c>
      <c r="I9" t="s">
        <v>713</v>
      </c>
      <c r="J9" t="s">
        <v>714</v>
      </c>
      <c r="K9" t="str">
        <f>IF($F9&gt;0,"uint32", "PB_UPDATE_TEENSY_REG_BIT(pit_msg.") &amp; $C9 &amp; ", "&amp; $C9 &amp; ", " &amp; $I9 &amp; ", "&amp;LOWER($C9)&amp;") // " &amp; $J9&amp;" ("&amp;D9&amp;")"</f>
        <v>PB_UPDATE_TEENSY_REG_BIT(pit_msg.PIT_TCTRL, PIT_TCTRL, TIE, pit_tctrl) // Timer Interrupt Enable (37.3.4/905)</v>
      </c>
      <c r="L9" t="str">
        <f>IF($F9&gt;0,"uint32", "PB_SET_TEENSY_REG_BIT_FROM_VAL(result.") &amp; $C9 &amp; ", "&amp; $C9 &amp; ", " &amp; $I9 &amp; ", "&amp; $C9 &amp; ") // " &amp; $J9&amp;" ("&amp;D9&amp;")"</f>
        <v>PB_SET_TEENSY_REG_BIT_FROM_VAL(result.PIT_TCTRL, PIT_TCTRL, TIE, PIT_TCTRL) // Timer Interrupt Enable (37.3.4/905)</v>
      </c>
      <c r="M9" t="str">
        <f>"  optional "&amp;IF(F9&gt;1,"uint32","bool")&amp;" "&amp;I9&amp;" = "&amp;A9&amp;";  // "&amp;J9&amp;" ("&amp;C9&amp;", "&amp;D9&amp;")"</f>
        <v xml:space="preserve">  optional bool TIE = 2;  // Timer Interrupt Enable (PIT_TCTRL, 37.3.4/905)</v>
      </c>
      <c r="N9" t="s">
        <v>715</v>
      </c>
    </row>
    <row r="10" spans="1:14" x14ac:dyDescent="0.25">
      <c r="A10">
        <v>3</v>
      </c>
      <c r="C10" t="s">
        <v>697</v>
      </c>
      <c r="D10" t="s">
        <v>664</v>
      </c>
      <c r="E10">
        <v>0</v>
      </c>
      <c r="G10" t="s">
        <v>728</v>
      </c>
      <c r="H10" t="str">
        <f t="shared" si="1"/>
        <v>TCTRL.TEN</v>
      </c>
      <c r="I10" t="s">
        <v>716</v>
      </c>
      <c r="J10" t="s">
        <v>717</v>
      </c>
      <c r="K10" t="str">
        <f>IF($F10&gt;0,"uint32", "PB_UPDATE_TEENSY_REG_BIT(pit_msg.") &amp; $C10 &amp; ", "&amp; $C10 &amp; ", " &amp; $I10 &amp; ", "&amp;LOWER($C10)&amp;") // " &amp; $J10&amp;" ("&amp;D10&amp;")"</f>
        <v>PB_UPDATE_TEENSY_REG_BIT(pit_msg.PIT_TCTRL, PIT_TCTRL, TEN, pit_tctrl) // Timer Enable (37.3.4/905)</v>
      </c>
      <c r="L10" t="str">
        <f>IF($F10&gt;0,"uint32", "PB_SET_TEENSY_REG_BIT_FROM_VAL(result.") &amp; $C10 &amp; ", "&amp; $C10 &amp; ", " &amp; $I10 &amp; ", "&amp; $C10 &amp; ") // " &amp; $J10&amp;" ("&amp;D10&amp;")"</f>
        <v>PB_SET_TEENSY_REG_BIT_FROM_VAL(result.PIT_TCTRL, PIT_TCTRL, TEN, PIT_TCTRL) // Timer Enable (37.3.4/905)</v>
      </c>
      <c r="M10" t="str">
        <f>"  optional "&amp;IF(F10&gt;1,"uint32","bool")&amp;" "&amp;I10&amp;" = "&amp;A10&amp;";  // "&amp;J10&amp;" ("&amp;C10&amp;", "&amp;D10&amp;")"</f>
        <v xml:space="preserve">  optional bool TEN = 3;  // Timer Enable (PIT_TCTRL, 37.3.4/905)</v>
      </c>
      <c r="N10" t="s">
        <v>718</v>
      </c>
    </row>
    <row r="11" spans="1:14" x14ac:dyDescent="0.25">
      <c r="A11">
        <v>1</v>
      </c>
      <c r="B11" t="s">
        <v>666</v>
      </c>
      <c r="C11" t="s">
        <v>698</v>
      </c>
      <c r="D11" t="s">
        <v>668</v>
      </c>
      <c r="E11">
        <v>0</v>
      </c>
      <c r="G11" t="s">
        <v>729</v>
      </c>
      <c r="H11" t="str">
        <f t="shared" si="1"/>
        <v>TFLG.TIF</v>
      </c>
      <c r="I11" t="s">
        <v>719</v>
      </c>
      <c r="J11" t="s">
        <v>720</v>
      </c>
      <c r="K11" t="str">
        <f>IF($F11&gt;0,"uint32", "PB_UPDATE_TEENSY_REG_BIT(pit_msg.") &amp; $C11 &amp; ", "&amp; $C11 &amp; ", " &amp; $I11 &amp; ", "&amp;LOWER($C11)&amp;") // " &amp; $J11&amp;" ("&amp;D11&amp;")"</f>
        <v>PB_UPDATE_TEENSY_REG_BIT(pit_msg.PIT_TFLG, PIT_TFLG, TIF, pit_tflg) // Timer Interrupt Flag (37.3.5/906)</v>
      </c>
      <c r="L11" t="str">
        <f>IF($F11&gt;0,"uint32", "PB_SET_TEENSY_REG_BIT_FROM_VAL(result.") &amp; $C11 &amp; ", "&amp; $C11 &amp; ", " &amp; $I11 &amp; ", "&amp; $C11 &amp; ") // " &amp; $J11&amp;" ("&amp;D11&amp;")"</f>
        <v>PB_SET_TEENSY_REG_BIT_FROM_VAL(result.PIT_TFLG, PIT_TFLG, TIF, PIT_TFLG) // Timer Interrupt Flag (37.3.5/906)</v>
      </c>
      <c r="M11" t="str">
        <f>"  optional "&amp;IF(F11&gt;1,"uint32","bool")&amp;" "&amp;I11&amp;" = "&amp;A11&amp;";  // "&amp;J11&amp;" ("&amp;C11&amp;", "&amp;D11&amp;")"</f>
        <v xml:space="preserve">  optional bool TIF = 1;  // Timer Interrupt Flag (PIT_TFLG, 37.3.5/906)</v>
      </c>
      <c r="N11" t="s">
        <v>721</v>
      </c>
    </row>
  </sheetData>
  <customSheetViews>
    <customSheetView guid="{FB44FD47-0B92-4391-9CB5-FFD8B50F36C3}" topLeftCell="C1">
      <selection activeCell="D1" activeCellId="3" sqref="N1:N11 H1:H11 J1:J11 D1:D11"/>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workbookViewId="0"/>
  </sheetViews>
  <sheetFormatPr defaultRowHeight="15" x14ac:dyDescent="0.25"/>
  <cols>
    <col min="2" max="2" width="10.140625" bestFit="1" customWidth="1"/>
    <col min="3" max="3" width="33.42578125" bestFit="1" customWidth="1"/>
    <col min="4" max="4" width="13.7109375" bestFit="1" customWidth="1"/>
    <col min="5" max="5" width="3" bestFit="1" customWidth="1"/>
    <col min="6" max="6" width="13.28515625" customWidth="1"/>
    <col min="7" max="7" width="11" bestFit="1" customWidth="1"/>
    <col min="8" max="8" width="10.85546875" bestFit="1" customWidth="1"/>
  </cols>
  <sheetData>
    <row r="1" spans="1:10" x14ac:dyDescent="0.25">
      <c r="A1">
        <v>1</v>
      </c>
      <c r="B1" t="s">
        <v>247</v>
      </c>
      <c r="C1" t="s">
        <v>296</v>
      </c>
      <c r="D1" t="s">
        <v>319</v>
      </c>
      <c r="E1">
        <v>32</v>
      </c>
      <c r="F1" t="s">
        <v>1</v>
      </c>
      <c r="G1" t="s">
        <v>36</v>
      </c>
      <c r="H1" t="s">
        <v>248</v>
      </c>
      <c r="J1" t="str">
        <f>"  optional uint"&amp;E1&amp;" "&amp;D1&amp;" = "&amp;A1&amp;";  // "&amp;C1&amp;" ("&amp;H1&amp;")"</f>
        <v xml:space="preserve">  optional uint32 SOPT1 = 1;  // System Options Register 1 (12.2.1/237)</v>
      </c>
    </row>
    <row r="2" spans="1:10" x14ac:dyDescent="0.25">
      <c r="A2">
        <v>2</v>
      </c>
      <c r="B2" t="s">
        <v>249</v>
      </c>
      <c r="C2" t="s">
        <v>297</v>
      </c>
      <c r="D2" t="s">
        <v>320</v>
      </c>
      <c r="E2">
        <v>32</v>
      </c>
      <c r="F2" t="s">
        <v>1</v>
      </c>
      <c r="G2" t="s">
        <v>2</v>
      </c>
      <c r="H2" t="s">
        <v>250</v>
      </c>
      <c r="J2" t="str">
        <f t="shared" ref="J2:J22" si="0">"  optional uint"&amp;E2&amp;" "&amp;D2&amp;" = "&amp;A2&amp;";  // "&amp;C2&amp;" ("&amp;H2&amp;")"</f>
        <v xml:space="preserve">  optional uint32 SOPT1CFG = 2;  // SOPT1 Configuration Register (12.2.2/239)</v>
      </c>
    </row>
    <row r="3" spans="1:10" x14ac:dyDescent="0.25">
      <c r="A3">
        <v>3</v>
      </c>
      <c r="B3" t="s">
        <v>251</v>
      </c>
      <c r="C3" t="s">
        <v>298</v>
      </c>
      <c r="D3" t="s">
        <v>321</v>
      </c>
      <c r="E3">
        <v>32</v>
      </c>
      <c r="F3" t="s">
        <v>1</v>
      </c>
      <c r="G3" t="s">
        <v>252</v>
      </c>
      <c r="H3" t="s">
        <v>253</v>
      </c>
      <c r="J3" t="str">
        <f t="shared" si="0"/>
        <v xml:space="preserve">  optional uint32 SOPT2 = 3;  // System Options Register 2 (12.2.3/240)</v>
      </c>
    </row>
    <row r="4" spans="1:10" x14ac:dyDescent="0.25">
      <c r="A4">
        <v>4</v>
      </c>
      <c r="B4" t="s">
        <v>254</v>
      </c>
      <c r="C4" t="s">
        <v>299</v>
      </c>
      <c r="D4" t="s">
        <v>322</v>
      </c>
      <c r="E4">
        <v>32</v>
      </c>
      <c r="F4" t="s">
        <v>1</v>
      </c>
      <c r="G4" t="s">
        <v>2</v>
      </c>
      <c r="H4" t="s">
        <v>255</v>
      </c>
      <c r="J4" t="str">
        <f t="shared" si="0"/>
        <v xml:space="preserve">  optional uint32 SOPT4 = 4;  // System Options Register 4 (12.2.4/242)</v>
      </c>
    </row>
    <row r="5" spans="1:10" x14ac:dyDescent="0.25">
      <c r="A5">
        <v>5</v>
      </c>
      <c r="B5" t="s">
        <v>256</v>
      </c>
      <c r="C5" t="s">
        <v>300</v>
      </c>
      <c r="D5" t="s">
        <v>323</v>
      </c>
      <c r="E5">
        <v>32</v>
      </c>
      <c r="F5" t="s">
        <v>1</v>
      </c>
      <c r="G5" t="s">
        <v>2</v>
      </c>
      <c r="H5" t="s">
        <v>257</v>
      </c>
      <c r="J5" t="str">
        <f t="shared" si="0"/>
        <v xml:space="preserve">  optional uint32 SOPT5 = 5;  // System Options Register 5 (12.2.5/245)</v>
      </c>
    </row>
    <row r="6" spans="1:10" x14ac:dyDescent="0.25">
      <c r="A6">
        <v>6</v>
      </c>
      <c r="B6" t="s">
        <v>258</v>
      </c>
      <c r="C6" t="s">
        <v>301</v>
      </c>
      <c r="D6" t="s">
        <v>324</v>
      </c>
      <c r="E6">
        <v>32</v>
      </c>
      <c r="F6" t="s">
        <v>1</v>
      </c>
      <c r="G6" t="s">
        <v>2</v>
      </c>
      <c r="H6" t="s">
        <v>259</v>
      </c>
      <c r="J6" t="str">
        <f t="shared" si="0"/>
        <v xml:space="preserve">  optional uint32 SOPT7 = 6;  // System Options Register 7 (12.2.6/246)</v>
      </c>
    </row>
    <row r="7" spans="1:10" x14ac:dyDescent="0.25">
      <c r="A7">
        <v>7</v>
      </c>
      <c r="B7" t="s">
        <v>260</v>
      </c>
      <c r="C7" t="s">
        <v>302</v>
      </c>
      <c r="D7" t="s">
        <v>325</v>
      </c>
      <c r="E7">
        <v>32</v>
      </c>
      <c r="F7" t="s">
        <v>5</v>
      </c>
      <c r="G7" t="s">
        <v>54</v>
      </c>
      <c r="H7" t="s">
        <v>261</v>
      </c>
      <c r="J7" t="str">
        <f t="shared" si="0"/>
        <v xml:space="preserve">  optional uint32 SDID = 7;  // System Device Identification Register (12.2.7/248)</v>
      </c>
    </row>
    <row r="8" spans="1:10" x14ac:dyDescent="0.25">
      <c r="A8">
        <v>8</v>
      </c>
      <c r="B8" t="s">
        <v>262</v>
      </c>
      <c r="C8" t="s">
        <v>303</v>
      </c>
      <c r="D8" t="s">
        <v>326</v>
      </c>
      <c r="E8">
        <v>32</v>
      </c>
      <c r="F8" t="s">
        <v>1</v>
      </c>
      <c r="G8" t="s">
        <v>2</v>
      </c>
      <c r="H8" t="s">
        <v>263</v>
      </c>
      <c r="J8" t="str">
        <f t="shared" si="0"/>
        <v xml:space="preserve">  optional uint32 SCGC1 = 8;  // System Clock Gating Control Register 1 (12.2.8/249)</v>
      </c>
    </row>
    <row r="9" spans="1:10" x14ac:dyDescent="0.25">
      <c r="A9">
        <v>9</v>
      </c>
      <c r="B9" t="s">
        <v>264</v>
      </c>
      <c r="C9" t="s">
        <v>304</v>
      </c>
      <c r="D9" t="s">
        <v>327</v>
      </c>
      <c r="E9">
        <v>32</v>
      </c>
      <c r="F9" t="s">
        <v>1</v>
      </c>
      <c r="G9" t="s">
        <v>2</v>
      </c>
      <c r="H9" t="s">
        <v>265</v>
      </c>
      <c r="J9" t="str">
        <f t="shared" si="0"/>
        <v xml:space="preserve">  optional uint32 SCGC2 = 9;  // System Clock Gating Control Register 2 (12.2.9/250)</v>
      </c>
    </row>
    <row r="10" spans="1:10" x14ac:dyDescent="0.25">
      <c r="A10">
        <v>10</v>
      </c>
      <c r="B10" t="s">
        <v>266</v>
      </c>
      <c r="C10" t="s">
        <v>305</v>
      </c>
      <c r="D10" t="s">
        <v>328</v>
      </c>
      <c r="E10">
        <v>32</v>
      </c>
      <c r="F10" t="s">
        <v>1</v>
      </c>
      <c r="G10" t="s">
        <v>2</v>
      </c>
      <c r="H10" t="s">
        <v>267</v>
      </c>
      <c r="J10" t="str">
        <f t="shared" si="0"/>
        <v xml:space="preserve">  optional uint32 SCGC3 = 10;  // System Clock Gating Control Register 3 (12.2.10/251)</v>
      </c>
    </row>
    <row r="11" spans="1:10" x14ac:dyDescent="0.25">
      <c r="A11">
        <v>11</v>
      </c>
      <c r="B11" t="s">
        <v>268</v>
      </c>
      <c r="C11" t="s">
        <v>306</v>
      </c>
      <c r="D11" t="s">
        <v>329</v>
      </c>
      <c r="E11">
        <v>32</v>
      </c>
      <c r="F11" t="s">
        <v>1</v>
      </c>
      <c r="G11" t="s">
        <v>269</v>
      </c>
      <c r="H11" t="s">
        <v>270</v>
      </c>
      <c r="J11" t="str">
        <f t="shared" si="0"/>
        <v xml:space="preserve">  optional uint32 SCGC4 = 11;  // System Clock Gating Control Register 4 (12.2.11/252)</v>
      </c>
    </row>
    <row r="12" spans="1:10" x14ac:dyDescent="0.25">
      <c r="A12">
        <v>12</v>
      </c>
      <c r="B12" t="s">
        <v>271</v>
      </c>
      <c r="C12" t="s">
        <v>307</v>
      </c>
      <c r="D12" t="s">
        <v>330</v>
      </c>
      <c r="E12">
        <v>32</v>
      </c>
      <c r="F12" t="s">
        <v>1</v>
      </c>
      <c r="G12" t="s">
        <v>272</v>
      </c>
      <c r="H12" t="s">
        <v>273</v>
      </c>
      <c r="J12" t="str">
        <f t="shared" si="0"/>
        <v xml:space="preserve">  optional uint32 SCGC5 = 12;  // System Clock Gating Control Register 5 (12.2.12/254)</v>
      </c>
    </row>
    <row r="13" spans="1:10" x14ac:dyDescent="0.25">
      <c r="A13">
        <v>13</v>
      </c>
      <c r="B13" t="s">
        <v>274</v>
      </c>
      <c r="C13" t="s">
        <v>308</v>
      </c>
      <c r="D13" t="s">
        <v>331</v>
      </c>
      <c r="E13">
        <v>32</v>
      </c>
      <c r="F13" t="s">
        <v>1</v>
      </c>
      <c r="G13" t="s">
        <v>275</v>
      </c>
      <c r="H13" t="s">
        <v>276</v>
      </c>
      <c r="J13" t="str">
        <f t="shared" si="0"/>
        <v xml:space="preserve">  optional uint32 SCGC6 = 13;  // System Clock Gating Control Register 6 (12.2.13/256)</v>
      </c>
    </row>
    <row r="14" spans="1:10" x14ac:dyDescent="0.25">
      <c r="A14">
        <v>14</v>
      </c>
      <c r="B14" t="s">
        <v>277</v>
      </c>
      <c r="C14" t="s">
        <v>310</v>
      </c>
      <c r="D14" t="s">
        <v>332</v>
      </c>
      <c r="E14">
        <v>32</v>
      </c>
      <c r="F14" t="s">
        <v>1</v>
      </c>
      <c r="G14" t="s">
        <v>278</v>
      </c>
      <c r="H14" t="s">
        <v>279</v>
      </c>
      <c r="J14" t="str">
        <f t="shared" si="0"/>
        <v xml:space="preserve">  optional uint32 SCGC7 = 14;  // System Clock Gating Control Register 7 (12.2.14/259)</v>
      </c>
    </row>
    <row r="15" spans="1:10" x14ac:dyDescent="0.25">
      <c r="A15">
        <v>15</v>
      </c>
      <c r="B15" t="s">
        <v>280</v>
      </c>
      <c r="C15" t="s">
        <v>311</v>
      </c>
      <c r="D15" t="s">
        <v>333</v>
      </c>
      <c r="E15">
        <v>32</v>
      </c>
      <c r="F15" t="s">
        <v>1</v>
      </c>
      <c r="G15" t="s">
        <v>36</v>
      </c>
      <c r="H15" t="s">
        <v>281</v>
      </c>
      <c r="J15" t="str">
        <f t="shared" si="0"/>
        <v xml:space="preserve">  optional uint32 CLKDIV1 = 15;  // System Clock Divider Register 1 (12.2.15/259)</v>
      </c>
    </row>
    <row r="16" spans="1:10" x14ac:dyDescent="0.25">
      <c r="A16">
        <v>16</v>
      </c>
      <c r="B16" t="s">
        <v>282</v>
      </c>
      <c r="C16" t="s">
        <v>312</v>
      </c>
      <c r="D16" t="s">
        <v>334</v>
      </c>
      <c r="E16">
        <v>32</v>
      </c>
      <c r="F16" t="s">
        <v>1</v>
      </c>
      <c r="G16" t="s">
        <v>2</v>
      </c>
      <c r="H16" t="s">
        <v>283</v>
      </c>
      <c r="J16" t="str">
        <f t="shared" si="0"/>
        <v xml:space="preserve">  optional uint32 CLKDIV2 = 16;  // System Clock Divider Register 2 (12.2.16/261)</v>
      </c>
    </row>
    <row r="17" spans="1:14" x14ac:dyDescent="0.25">
      <c r="A17">
        <v>17</v>
      </c>
      <c r="B17" t="s">
        <v>284</v>
      </c>
      <c r="C17" t="s">
        <v>313</v>
      </c>
      <c r="D17" t="s">
        <v>335</v>
      </c>
      <c r="E17">
        <v>32</v>
      </c>
      <c r="F17" t="s">
        <v>5</v>
      </c>
      <c r="G17" t="s">
        <v>36</v>
      </c>
      <c r="H17" t="s">
        <v>285</v>
      </c>
      <c r="J17" t="str">
        <f t="shared" si="0"/>
        <v xml:space="preserve">  optional uint32 FCFG1 = 17;  // Flash Configuration Register 1 (12.2.17/262)</v>
      </c>
    </row>
    <row r="18" spans="1:14" x14ac:dyDescent="0.25">
      <c r="A18">
        <v>18</v>
      </c>
      <c r="B18" t="s">
        <v>286</v>
      </c>
      <c r="C18" t="s">
        <v>314</v>
      </c>
      <c r="D18" t="s">
        <v>336</v>
      </c>
      <c r="E18">
        <v>32</v>
      </c>
      <c r="F18" t="s">
        <v>5</v>
      </c>
      <c r="G18" t="s">
        <v>36</v>
      </c>
      <c r="H18" t="s">
        <v>287</v>
      </c>
      <c r="J18" t="str">
        <f t="shared" si="0"/>
        <v xml:space="preserve">  optional uint32 FCFG2 = 18;  // Flash Configuration Register 2 (12.2.18/264)</v>
      </c>
    </row>
    <row r="19" spans="1:14" x14ac:dyDescent="0.25">
      <c r="A19">
        <v>19</v>
      </c>
      <c r="B19" t="s">
        <v>288</v>
      </c>
      <c r="C19" t="s">
        <v>315</v>
      </c>
      <c r="D19" t="s">
        <v>337</v>
      </c>
      <c r="E19">
        <v>32</v>
      </c>
      <c r="F19" t="s">
        <v>5</v>
      </c>
      <c r="G19" t="s">
        <v>36</v>
      </c>
      <c r="H19" t="s">
        <v>289</v>
      </c>
      <c r="J19" t="str">
        <f t="shared" si="0"/>
        <v xml:space="preserve">  optional uint32 UIDH = 19;  // Unique Identification Register High (12.2.19/265)</v>
      </c>
    </row>
    <row r="20" spans="1:14" x14ac:dyDescent="0.25">
      <c r="A20">
        <v>20</v>
      </c>
      <c r="B20" t="s">
        <v>290</v>
      </c>
      <c r="C20" t="s">
        <v>316</v>
      </c>
      <c r="D20" t="s">
        <v>338</v>
      </c>
      <c r="E20">
        <v>32</v>
      </c>
      <c r="F20" t="s">
        <v>5</v>
      </c>
      <c r="G20" t="s">
        <v>36</v>
      </c>
      <c r="H20" t="s">
        <v>291</v>
      </c>
      <c r="J20" t="str">
        <f t="shared" si="0"/>
        <v xml:space="preserve">  optional uint32 UIDMH = 20;  // Unique Identification Register Mid-High (12.2.20/266)</v>
      </c>
    </row>
    <row r="21" spans="1:14" x14ac:dyDescent="0.25">
      <c r="A21">
        <v>21</v>
      </c>
      <c r="B21" t="s">
        <v>292</v>
      </c>
      <c r="C21" t="s">
        <v>317</v>
      </c>
      <c r="D21" t="s">
        <v>339</v>
      </c>
      <c r="E21">
        <v>32</v>
      </c>
      <c r="F21" t="s">
        <v>5</v>
      </c>
      <c r="G21" t="s">
        <v>36</v>
      </c>
      <c r="H21" t="s">
        <v>293</v>
      </c>
      <c r="J21" t="str">
        <f t="shared" si="0"/>
        <v xml:space="preserve">  optional uint32 UIDML = 21;  // Unique Identification Register Mid Low (12.2.21/266)</v>
      </c>
    </row>
    <row r="22" spans="1:14" x14ac:dyDescent="0.25">
      <c r="A22">
        <v>22</v>
      </c>
      <c r="B22" t="s">
        <v>294</v>
      </c>
      <c r="C22" t="s">
        <v>318</v>
      </c>
      <c r="D22" t="s">
        <v>340</v>
      </c>
      <c r="E22">
        <v>32</v>
      </c>
      <c r="F22" t="s">
        <v>5</v>
      </c>
      <c r="G22" t="s">
        <v>36</v>
      </c>
      <c r="H22" t="s">
        <v>295</v>
      </c>
      <c r="J22" t="str">
        <f t="shared" si="0"/>
        <v xml:space="preserve">  optional uint32 UIDL = 22;  // Unique Identification Register Low (12.2.22/267)</v>
      </c>
    </row>
    <row r="24" spans="1:14" x14ac:dyDescent="0.25">
      <c r="A24" t="s">
        <v>309</v>
      </c>
      <c r="N24" t="s">
        <v>610</v>
      </c>
    </row>
    <row r="25" spans="1:14" x14ac:dyDescent="0.25">
      <c r="A25">
        <v>1</v>
      </c>
      <c r="B25">
        <v>29</v>
      </c>
      <c r="C25" t="s">
        <v>342</v>
      </c>
      <c r="D25" t="s">
        <v>341</v>
      </c>
      <c r="F25" t="str">
        <f>"    result.has_"&amp;D25&amp;" = true;  // "&amp;C25&amp;"
    result."&amp;D26&amp;" = "&amp;A$24&amp;" &amp; "&amp;A$24&amp;"_"&amp;D26&amp;";"</f>
        <v xml:space="preserve">    result.has_RTC = true;  // RTC Access Control
    result.ADC0 = SIM_SCGC6 &amp; SIM_SCGC6_ADC0;</v>
      </c>
      <c r="J25" t="str">
        <f>"  optional bool "&amp;D25&amp;" = "&amp;A25&amp;";  // "&amp;C25</f>
        <v xml:space="preserve">  optional bool RTC = 1;  // RTC Access Control</v>
      </c>
      <c r="M25" t="s">
        <v>343</v>
      </c>
      <c r="N25" t="s">
        <v>276</v>
      </c>
    </row>
    <row r="26" spans="1:14" x14ac:dyDescent="0.25">
      <c r="A26">
        <v>2</v>
      </c>
      <c r="B26">
        <v>27</v>
      </c>
      <c r="C26" t="s">
        <v>345</v>
      </c>
      <c r="D26" t="s">
        <v>344</v>
      </c>
      <c r="F26" t="str">
        <f>"    result.has_"&amp;D26&amp;" = true;  // "&amp;C26&amp;"
    result."&amp;D27&amp;" = "&amp;A$24&amp;" &amp; "&amp;A$24&amp;"_"&amp;D27&amp;";"</f>
        <v xml:space="preserve">    result.has_ADC0 = true;  // ADC0 Clock Gate Control
    result.FTM1 = SIM_SCGC6 &amp; SIM_SCGC6_FTM1;</v>
      </c>
      <c r="J26" t="str">
        <f>"  optional bool "&amp;D26&amp;" = "&amp;A26&amp;";  // "&amp;C26</f>
        <v xml:space="preserve">  optional bool ADC0 = 2;  // ADC0 Clock Gate Control</v>
      </c>
      <c r="M26" t="s">
        <v>346</v>
      </c>
      <c r="N26" t="s">
        <v>276</v>
      </c>
    </row>
    <row r="27" spans="1:14" x14ac:dyDescent="0.25">
      <c r="A27">
        <v>3</v>
      </c>
      <c r="B27">
        <v>25</v>
      </c>
      <c r="C27" t="s">
        <v>348</v>
      </c>
      <c r="D27" t="s">
        <v>347</v>
      </c>
      <c r="F27" t="str">
        <f>"    result.has_"&amp;D27&amp;" = true;  // "&amp;C27&amp;"
    result."&amp;D28&amp;" = "&amp;A$24&amp;" &amp; "&amp;A$24&amp;"_"&amp;D28&amp;";"</f>
        <v xml:space="preserve">    result.has_FTM1 = true;  // FTM1 Clock Gate Control
    result.FTM0 = SIM_SCGC6 &amp; SIM_SCGC6_FTM0;</v>
      </c>
      <c r="J27" t="str">
        <f>"  optional bool "&amp;D27&amp;" = "&amp;A27&amp;";  // "&amp;C27</f>
        <v xml:space="preserve">  optional bool FTM1 = 3;  // FTM1 Clock Gate Control</v>
      </c>
      <c r="M27" t="s">
        <v>349</v>
      </c>
      <c r="N27" t="s">
        <v>276</v>
      </c>
    </row>
    <row r="28" spans="1:14" x14ac:dyDescent="0.25">
      <c r="A28">
        <v>4</v>
      </c>
      <c r="B28">
        <v>24</v>
      </c>
      <c r="C28" t="s">
        <v>351</v>
      </c>
      <c r="D28" t="s">
        <v>350</v>
      </c>
      <c r="F28" t="str">
        <f>"    result.has_"&amp;D28&amp;" = true;  // "&amp;C28&amp;"
    result."&amp;D29&amp;" = "&amp;A$24&amp;" &amp; "&amp;A$24&amp;"_"&amp;D29&amp;";"</f>
        <v xml:space="preserve">    result.has_FTM0 = true;  // FTM0 Clock Gate Control
    result.PIT = SIM_SCGC6 &amp; SIM_SCGC6_PIT;</v>
      </c>
      <c r="J28" t="str">
        <f>"  optional bool "&amp;D28&amp;" = "&amp;A28&amp;";  // "&amp;C28</f>
        <v xml:space="preserve">  optional bool FTM0 = 4;  // FTM0 Clock Gate Control</v>
      </c>
      <c r="M28" t="s">
        <v>352</v>
      </c>
      <c r="N28" t="s">
        <v>276</v>
      </c>
    </row>
    <row r="29" spans="1:14" x14ac:dyDescent="0.25">
      <c r="A29">
        <v>5</v>
      </c>
      <c r="B29">
        <v>23</v>
      </c>
      <c r="C29" t="s">
        <v>354</v>
      </c>
      <c r="D29" t="s">
        <v>353</v>
      </c>
      <c r="F29" t="str">
        <f>"    result.has_"&amp;D29&amp;" = true;  // "&amp;C29&amp;"
    result."&amp;D30&amp;" = "&amp;A$24&amp;" &amp; "&amp;A$24&amp;"_"&amp;D30&amp;";"</f>
        <v xml:space="preserve">    result.has_PIT = true;  // PIT Clock Gate Control
    result.PDB = SIM_SCGC6 &amp; SIM_SCGC6_PDB;</v>
      </c>
      <c r="J29" t="str">
        <f>"  optional bool "&amp;D29&amp;" = "&amp;A29&amp;";  // "&amp;C29</f>
        <v xml:space="preserve">  optional bool PIT = 5;  // PIT Clock Gate Control</v>
      </c>
      <c r="M29" t="s">
        <v>355</v>
      </c>
      <c r="N29" t="s">
        <v>276</v>
      </c>
    </row>
    <row r="30" spans="1:14" x14ac:dyDescent="0.25">
      <c r="A30">
        <v>6</v>
      </c>
      <c r="B30">
        <v>22</v>
      </c>
      <c r="C30" t="s">
        <v>357</v>
      </c>
      <c r="D30" t="s">
        <v>356</v>
      </c>
      <c r="F30" t="str">
        <f>"    result.has_"&amp;D30&amp;" = true;  // "&amp;C30&amp;"
    result."&amp;D31&amp;" = "&amp;A$24&amp;" &amp; "&amp;A$24&amp;"_"&amp;D31&amp;";"</f>
        <v xml:space="preserve">    result.has_PDB = true;  // PDB Clock Gate Control
    result.USBDCD = SIM_SCGC6 &amp; SIM_SCGC6_USBDCD;</v>
      </c>
      <c r="J30" t="str">
        <f>"  optional bool "&amp;D30&amp;" = "&amp;A30&amp;";  // "&amp;C30</f>
        <v xml:space="preserve">  optional bool PDB = 6;  // PDB Clock Gate Control</v>
      </c>
      <c r="M30" t="s">
        <v>358</v>
      </c>
      <c r="N30" t="s">
        <v>276</v>
      </c>
    </row>
    <row r="31" spans="1:14" x14ac:dyDescent="0.25">
      <c r="A31">
        <v>7</v>
      </c>
      <c r="B31">
        <v>21</v>
      </c>
      <c r="C31" t="s">
        <v>360</v>
      </c>
      <c r="D31" t="s">
        <v>359</v>
      </c>
      <c r="F31" t="str">
        <f>"    result.has_"&amp;D31&amp;" = true;  // "&amp;C31&amp;"
    result."&amp;D32&amp;" = "&amp;A$24&amp;" &amp; "&amp;A$24&amp;"_"&amp;D32&amp;";"</f>
        <v xml:space="preserve">    result.has_USBDCD = true;  // USB DCD Clock Gate Control
    result.CRC = SIM_SCGC6 &amp; SIM_SCGC6_CRC;</v>
      </c>
      <c r="J31" t="str">
        <f>"  optional bool "&amp;D31&amp;" = "&amp;A31&amp;";  // "&amp;C31</f>
        <v xml:space="preserve">  optional bool USBDCD = 7;  // USB DCD Clock Gate Control</v>
      </c>
      <c r="M31" t="s">
        <v>361</v>
      </c>
      <c r="N31" t="s">
        <v>276</v>
      </c>
    </row>
    <row r="32" spans="1:14" x14ac:dyDescent="0.25">
      <c r="A32">
        <v>8</v>
      </c>
      <c r="B32">
        <v>18</v>
      </c>
      <c r="C32" t="s">
        <v>363</v>
      </c>
      <c r="D32" t="s">
        <v>362</v>
      </c>
      <c r="F32" t="str">
        <f>"    result.has_"&amp;D32&amp;" = true;  // "&amp;C32&amp;"
    result."&amp;D33&amp;" = "&amp;A$24&amp;" &amp; "&amp;A$24&amp;"_"&amp;D33&amp;";"</f>
        <v xml:space="preserve">    result.has_CRC = true;  // CRC Clock Gate Control
    result.I2S = SIM_SCGC6 &amp; SIM_SCGC6_I2S;</v>
      </c>
      <c r="J32" t="str">
        <f>"  optional bool "&amp;D32&amp;" = "&amp;A32&amp;";  // "&amp;C32</f>
        <v xml:space="preserve">  optional bool CRC = 8;  // CRC Clock Gate Control</v>
      </c>
      <c r="M32" t="s">
        <v>364</v>
      </c>
      <c r="N32" t="s">
        <v>276</v>
      </c>
    </row>
    <row r="33" spans="1:14" x14ac:dyDescent="0.25">
      <c r="A33">
        <v>9</v>
      </c>
      <c r="B33">
        <v>15</v>
      </c>
      <c r="C33" t="s">
        <v>366</v>
      </c>
      <c r="D33" t="s">
        <v>365</v>
      </c>
      <c r="F33" t="str">
        <f>"    result.has_"&amp;D33&amp;" = true;  // "&amp;C33&amp;"
    result."&amp;D34&amp;" = "&amp;A$24&amp;" &amp; "&amp;A$24&amp;"_"&amp;D34&amp;";"</f>
        <v xml:space="preserve">    result.has_I2S = true;  // I2S Clock Gate Control
    result.SPI1 = SIM_SCGC6 &amp; SIM_SCGC6_SPI1;</v>
      </c>
      <c r="J33" t="str">
        <f>"  optional bool "&amp;D33&amp;" = "&amp;A33&amp;";  // "&amp;C33</f>
        <v xml:space="preserve">  optional bool I2S = 9;  // I2S Clock Gate Control</v>
      </c>
      <c r="M33" t="s">
        <v>367</v>
      </c>
      <c r="N33" t="s">
        <v>276</v>
      </c>
    </row>
    <row r="34" spans="1:14" x14ac:dyDescent="0.25">
      <c r="A34">
        <v>10</v>
      </c>
      <c r="B34">
        <v>13</v>
      </c>
      <c r="C34" t="s">
        <v>369</v>
      </c>
      <c r="D34" t="s">
        <v>368</v>
      </c>
      <c r="F34" t="str">
        <f>"    result.has_"&amp;D34&amp;" = true;  // "&amp;C34&amp;"
    result."&amp;D35&amp;" = "&amp;A$24&amp;" &amp; "&amp;A$24&amp;"_"&amp;D35&amp;";"</f>
        <v xml:space="preserve">    result.has_SPI1 = true;  // SPI1 Clock Gate Control
    result.SPI0 = SIM_SCGC6 &amp; SIM_SCGC6_SPI0;</v>
      </c>
      <c r="J34" t="str">
        <f>"  optional bool "&amp;D34&amp;" = "&amp;A34&amp;";  // "&amp;C34</f>
        <v xml:space="preserve">  optional bool SPI1 = 10;  // SPI1 Clock Gate Control</v>
      </c>
      <c r="M34" t="s">
        <v>370</v>
      </c>
      <c r="N34" t="s">
        <v>276</v>
      </c>
    </row>
    <row r="35" spans="1:14" x14ac:dyDescent="0.25">
      <c r="A35">
        <v>11</v>
      </c>
      <c r="B35">
        <v>12</v>
      </c>
      <c r="C35" t="s">
        <v>372</v>
      </c>
      <c r="D35" t="s">
        <v>371</v>
      </c>
      <c r="F35" t="str">
        <f>"    result.has_"&amp;D35&amp;" = true;  // "&amp;C35&amp;"
    result."&amp;D36&amp;" = "&amp;A$24&amp;" &amp; "&amp;A$24&amp;"_"&amp;D36&amp;";"</f>
        <v xml:space="preserve">    result.has_SPI0 = true;  // SPI0 Clock Gate Control
    result.FLEXCAN0 = SIM_SCGC6 &amp; SIM_SCGC6_FLEXCAN0;</v>
      </c>
      <c r="J35" t="str">
        <f>"  optional bool "&amp;D35&amp;" = "&amp;A35&amp;";  // "&amp;C35</f>
        <v xml:space="preserve">  optional bool SPI0 = 11;  // SPI0 Clock Gate Control</v>
      </c>
      <c r="M35" t="s">
        <v>373</v>
      </c>
      <c r="N35" t="s">
        <v>276</v>
      </c>
    </row>
    <row r="36" spans="1:14" x14ac:dyDescent="0.25">
      <c r="A36">
        <v>12</v>
      </c>
      <c r="B36">
        <v>4</v>
      </c>
      <c r="C36" t="s">
        <v>375</v>
      </c>
      <c r="D36" t="s">
        <v>374</v>
      </c>
      <c r="F36" t="str">
        <f>"    result.has_"&amp;D36&amp;" = true;  // "&amp;C36&amp;"
    result."&amp;D37&amp;" = "&amp;A$24&amp;" &amp; "&amp;A$24&amp;"_"&amp;D37&amp;";"</f>
        <v xml:space="preserve">    result.has_FLEXCAN0 = true;  // FlexCAN0 Clock Gate Control
    result.DMAMUX = SIM_SCGC6 &amp; SIM_SCGC6_DMAMUX;</v>
      </c>
      <c r="J36" t="str">
        <f>"  optional bool "&amp;D36&amp;" = "&amp;A36&amp;";  // "&amp;C36</f>
        <v xml:space="preserve">  optional bool FLEXCAN0 = 12;  // FlexCAN0 Clock Gate Control</v>
      </c>
      <c r="M36" t="s">
        <v>376</v>
      </c>
      <c r="N36" t="s">
        <v>276</v>
      </c>
    </row>
    <row r="37" spans="1:14" x14ac:dyDescent="0.25">
      <c r="A37">
        <v>13</v>
      </c>
      <c r="B37">
        <v>1</v>
      </c>
      <c r="C37" t="s">
        <v>378</v>
      </c>
      <c r="D37" t="s">
        <v>377</v>
      </c>
      <c r="F37" t="str">
        <f>"    result.has_"&amp;D37&amp;" = true;  // "&amp;C37&amp;"
    result."&amp;D38&amp;" = "&amp;A$24&amp;" &amp; "&amp;A$24&amp;"_"&amp;D38&amp;";"</f>
        <v xml:space="preserve">    result.has_DMAMUX = true;  // DMA Mux Clock Gate Control
    result.FTFL = SIM_SCGC6 &amp; SIM_SCGC6_FTFL;</v>
      </c>
      <c r="J37" t="str">
        <f>"  optional bool "&amp;D37&amp;" = "&amp;A37&amp;";  // "&amp;C37</f>
        <v xml:space="preserve">  optional bool DMAMUX = 13;  // DMA Mux Clock Gate Control</v>
      </c>
      <c r="M37" t="s">
        <v>379</v>
      </c>
      <c r="N37" t="s">
        <v>276</v>
      </c>
    </row>
    <row r="38" spans="1:14" x14ac:dyDescent="0.25">
      <c r="A38">
        <v>14</v>
      </c>
      <c r="B38">
        <v>0</v>
      </c>
      <c r="C38" t="s">
        <v>381</v>
      </c>
      <c r="D38" t="s">
        <v>380</v>
      </c>
      <c r="F38" t="str">
        <f>"    result.has_"&amp;D38&amp;" = true;  // "&amp;C38&amp;"
    result."&amp;D39&amp;" = "&amp;A$24&amp;" &amp; "&amp;A$24&amp;"_"&amp;D39&amp;";"</f>
        <v xml:space="preserve">    result.has_FTFL = true;  // Flash Memory Clock Gate Control
    result. = SIM_SCGC6 &amp; SIM_SCGC6_;</v>
      </c>
      <c r="J38" t="str">
        <f>"  optional bool "&amp;D38&amp;" = "&amp;A38&amp;";  // "&amp;C38</f>
        <v xml:space="preserve">  optional bool FTFL = 14;  // Flash Memory Clock Gate Control</v>
      </c>
      <c r="M38" t="s">
        <v>382</v>
      </c>
      <c r="N38" t="s">
        <v>276</v>
      </c>
    </row>
    <row r="40" spans="1:14" x14ac:dyDescent="0.25">
      <c r="A40" t="s">
        <v>332</v>
      </c>
    </row>
    <row r="41" spans="1:14" x14ac:dyDescent="0.25">
      <c r="A41">
        <v>1</v>
      </c>
      <c r="B41">
        <v>1</v>
      </c>
      <c r="C41" t="s">
        <v>384</v>
      </c>
      <c r="D41" t="s">
        <v>383</v>
      </c>
      <c r="J41" t="str">
        <f>"  optional bool "&amp;D41&amp;" = "&amp;A41&amp;";  // "&amp;C41</f>
        <v xml:space="preserve">  optional bool DMA = 1;  // DMA Clock Gate Control</v>
      </c>
      <c r="M41" t="s">
        <v>385</v>
      </c>
      <c r="N41" t="s">
        <v>279</v>
      </c>
    </row>
  </sheetData>
  <customSheetViews>
    <customSheetView guid="{FB44FD47-0B92-4391-9CB5-FFD8B50F36C3}">
      <pageMargins left="0.7" right="0.7" top="0.75" bottom="0.75" header="0.3" footer="0.3"/>
      <pageSetup orientation="portrait" verticalDpi="0" r:id="rId1"/>
    </customSheetView>
  </customSheetViews>
  <pageMargins left="0.7" right="0.7" top="0.75" bottom="0.75" header="0.3" footer="0.3"/>
  <pageSetup orientation="portrait"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workbookViewId="0"/>
  </sheetViews>
  <sheetFormatPr defaultRowHeight="15" x14ac:dyDescent="0.25"/>
  <cols>
    <col min="2" max="2" width="13.7109375" bestFit="1" customWidth="1"/>
    <col min="4" max="4" width="37.42578125" customWidth="1"/>
    <col min="5" max="5" width="10" bestFit="1" customWidth="1"/>
    <col min="6" max="6" width="11" bestFit="1" customWidth="1"/>
  </cols>
  <sheetData>
    <row r="1" spans="2:5" x14ac:dyDescent="0.25">
      <c r="B1" t="s">
        <v>386</v>
      </c>
      <c r="C1" t="s">
        <v>387</v>
      </c>
      <c r="D1" t="s">
        <v>388</v>
      </c>
      <c r="E1" t="s">
        <v>610</v>
      </c>
    </row>
    <row r="2" spans="2:5" x14ac:dyDescent="0.25">
      <c r="B2" t="s">
        <v>389</v>
      </c>
      <c r="C2" t="s">
        <v>390</v>
      </c>
      <c r="E2" t="s">
        <v>565</v>
      </c>
    </row>
    <row r="3" spans="2:5" x14ac:dyDescent="0.25">
      <c r="B3" t="s">
        <v>391</v>
      </c>
      <c r="C3" t="s">
        <v>392</v>
      </c>
      <c r="E3" t="s">
        <v>546</v>
      </c>
    </row>
    <row r="4" spans="2:5" x14ac:dyDescent="0.25">
      <c r="B4" t="s">
        <v>393</v>
      </c>
      <c r="C4" t="s">
        <v>390</v>
      </c>
      <c r="E4" t="s">
        <v>567</v>
      </c>
    </row>
    <row r="5" spans="2:5" x14ac:dyDescent="0.25">
      <c r="B5" t="s">
        <v>394</v>
      </c>
      <c r="C5" t="s">
        <v>392</v>
      </c>
      <c r="E5" t="s">
        <v>543</v>
      </c>
    </row>
    <row r="6" spans="2:5" x14ac:dyDescent="0.25">
      <c r="B6" t="s">
        <v>395</v>
      </c>
      <c r="C6" t="s">
        <v>396</v>
      </c>
      <c r="E6" t="s">
        <v>538</v>
      </c>
    </row>
    <row r="7" spans="2:5" x14ac:dyDescent="0.25">
      <c r="B7" t="s">
        <v>397</v>
      </c>
      <c r="C7" t="s">
        <v>398</v>
      </c>
      <c r="E7" t="s">
        <v>521</v>
      </c>
    </row>
    <row r="8" spans="2:5" x14ac:dyDescent="0.25">
      <c r="B8" t="s">
        <v>399</v>
      </c>
      <c r="C8" t="s">
        <v>398</v>
      </c>
      <c r="E8" t="s">
        <v>521</v>
      </c>
    </row>
    <row r="9" spans="2:5" x14ac:dyDescent="0.25">
      <c r="B9" t="s">
        <v>400</v>
      </c>
      <c r="C9" t="s">
        <v>401</v>
      </c>
      <c r="E9" t="s">
        <v>535</v>
      </c>
    </row>
    <row r="10" spans="2:5" x14ac:dyDescent="0.25">
      <c r="B10" t="s">
        <v>402</v>
      </c>
      <c r="C10" t="s">
        <v>403</v>
      </c>
      <c r="E10" t="s">
        <v>540</v>
      </c>
    </row>
    <row r="11" spans="2:5" x14ac:dyDescent="0.25">
      <c r="B11" t="s">
        <v>404</v>
      </c>
      <c r="C11" t="s">
        <v>392</v>
      </c>
      <c r="E11" t="s">
        <v>558</v>
      </c>
    </row>
    <row r="12" spans="2:5" x14ac:dyDescent="0.25">
      <c r="B12" t="s">
        <v>405</v>
      </c>
      <c r="C12" t="s">
        <v>392</v>
      </c>
      <c r="E12" t="s">
        <v>560</v>
      </c>
    </row>
    <row r="13" spans="2:5" x14ac:dyDescent="0.25">
      <c r="B13" t="s">
        <v>406</v>
      </c>
      <c r="C13" t="s">
        <v>392</v>
      </c>
      <c r="E13" t="s">
        <v>552</v>
      </c>
    </row>
    <row r="14" spans="2:5" x14ac:dyDescent="0.25">
      <c r="B14" t="s">
        <v>407</v>
      </c>
      <c r="C14" t="s">
        <v>392</v>
      </c>
      <c r="E14" t="s">
        <v>555</v>
      </c>
    </row>
    <row r="15" spans="2:5" x14ac:dyDescent="0.25">
      <c r="B15" t="s">
        <v>408</v>
      </c>
      <c r="C15" t="s">
        <v>409</v>
      </c>
      <c r="E15" t="s">
        <v>525</v>
      </c>
    </row>
    <row r="16" spans="2:5" x14ac:dyDescent="0.25">
      <c r="B16" t="s">
        <v>410</v>
      </c>
      <c r="C16" t="s">
        <v>392</v>
      </c>
      <c r="E16" t="s">
        <v>549</v>
      </c>
    </row>
    <row r="17" spans="1:5" x14ac:dyDescent="0.25">
      <c r="B17" t="s">
        <v>411</v>
      </c>
      <c r="C17" t="s">
        <v>409</v>
      </c>
      <c r="E17" t="s">
        <v>525</v>
      </c>
    </row>
    <row r="18" spans="1:5" x14ac:dyDescent="0.25">
      <c r="B18" t="s">
        <v>412</v>
      </c>
      <c r="C18" t="s">
        <v>390</v>
      </c>
      <c r="E18" t="s">
        <v>573</v>
      </c>
    </row>
    <row r="19" spans="1:5" x14ac:dyDescent="0.25">
      <c r="B19" t="s">
        <v>413</v>
      </c>
      <c r="C19" t="s">
        <v>390</v>
      </c>
      <c r="E19" t="s">
        <v>571</v>
      </c>
    </row>
    <row r="20" spans="1:5" x14ac:dyDescent="0.25">
      <c r="B20" t="s">
        <v>414</v>
      </c>
      <c r="C20" t="s">
        <v>390</v>
      </c>
      <c r="E20" t="s">
        <v>577</v>
      </c>
    </row>
    <row r="21" spans="1:5" x14ac:dyDescent="0.25">
      <c r="B21" t="s">
        <v>415</v>
      </c>
      <c r="C21" t="s">
        <v>390</v>
      </c>
      <c r="E21" t="s">
        <v>575</v>
      </c>
    </row>
    <row r="22" spans="1:5" x14ac:dyDescent="0.25">
      <c r="B22" t="s">
        <v>416</v>
      </c>
      <c r="C22" t="s">
        <v>390</v>
      </c>
      <c r="E22" t="s">
        <v>569</v>
      </c>
    </row>
    <row r="23" spans="1:5" x14ac:dyDescent="0.25">
      <c r="A23" t="s">
        <v>417</v>
      </c>
      <c r="B23" t="s">
        <v>418</v>
      </c>
      <c r="C23" t="s">
        <v>419</v>
      </c>
      <c r="D23" t="s">
        <v>420</v>
      </c>
      <c r="E23" t="s">
        <v>519</v>
      </c>
    </row>
    <row r="24" spans="1:5" x14ac:dyDescent="0.25">
      <c r="A24" t="s">
        <v>417</v>
      </c>
      <c r="B24" t="s">
        <v>421</v>
      </c>
      <c r="C24" t="s">
        <v>422</v>
      </c>
      <c r="D24" t="s">
        <v>423</v>
      </c>
      <c r="E24" t="s">
        <v>519</v>
      </c>
    </row>
    <row r="25" spans="1:5" x14ac:dyDescent="0.25">
      <c r="A25" t="s">
        <v>417</v>
      </c>
      <c r="B25" t="s">
        <v>424</v>
      </c>
      <c r="C25" t="s">
        <v>425</v>
      </c>
      <c r="E25" t="s">
        <v>519</v>
      </c>
    </row>
    <row r="26" spans="1:5" x14ac:dyDescent="0.25">
      <c r="A26" t="s">
        <v>417</v>
      </c>
      <c r="B26" t="s">
        <v>426</v>
      </c>
      <c r="C26" t="s">
        <v>427</v>
      </c>
      <c r="E26" t="s">
        <v>519</v>
      </c>
    </row>
    <row r="27" spans="1:5" x14ac:dyDescent="0.25">
      <c r="A27" t="s">
        <v>428</v>
      </c>
      <c r="B27" t="s">
        <v>429</v>
      </c>
      <c r="C27" t="s">
        <v>430</v>
      </c>
      <c r="D27" t="s">
        <v>431</v>
      </c>
      <c r="E27" t="s">
        <v>516</v>
      </c>
    </row>
    <row r="28" spans="1:5" x14ac:dyDescent="0.25">
      <c r="A28" t="s">
        <v>428</v>
      </c>
      <c r="B28" t="s">
        <v>432</v>
      </c>
      <c r="C28" t="s">
        <v>433</v>
      </c>
      <c r="D28" t="s">
        <v>434</v>
      </c>
      <c r="E28" t="s">
        <v>516</v>
      </c>
    </row>
    <row r="29" spans="1:5" x14ac:dyDescent="0.25">
      <c r="A29" t="s">
        <v>428</v>
      </c>
      <c r="B29" t="s">
        <v>435</v>
      </c>
      <c r="C29" t="s">
        <v>436</v>
      </c>
      <c r="D29" t="s">
        <v>437</v>
      </c>
      <c r="E29" t="s">
        <v>516</v>
      </c>
    </row>
    <row r="30" spans="1:5" x14ac:dyDescent="0.25">
      <c r="A30" t="s">
        <v>428</v>
      </c>
      <c r="B30" t="s">
        <v>438</v>
      </c>
      <c r="C30" t="s">
        <v>439</v>
      </c>
      <c r="D30" t="s">
        <v>440</v>
      </c>
      <c r="E30" t="s">
        <v>516</v>
      </c>
    </row>
    <row r="31" spans="1:5" x14ac:dyDescent="0.25">
      <c r="A31" t="s">
        <v>428</v>
      </c>
      <c r="B31" t="s">
        <v>441</v>
      </c>
      <c r="C31" t="s">
        <v>442</v>
      </c>
      <c r="E31" t="s">
        <v>516</v>
      </c>
    </row>
    <row r="32" spans="1:5" x14ac:dyDescent="0.25">
      <c r="A32" t="s">
        <v>443</v>
      </c>
      <c r="B32" t="s">
        <v>444</v>
      </c>
      <c r="C32" t="s">
        <v>445</v>
      </c>
      <c r="E32" t="s">
        <v>512</v>
      </c>
    </row>
    <row r="33" spans="1:5" x14ac:dyDescent="0.25">
      <c r="A33" t="s">
        <v>443</v>
      </c>
      <c r="B33" t="s">
        <v>446</v>
      </c>
      <c r="C33" t="s">
        <v>447</v>
      </c>
      <c r="E33" t="s">
        <v>512</v>
      </c>
    </row>
    <row r="34" spans="1:5" x14ac:dyDescent="0.25">
      <c r="A34" t="s">
        <v>443</v>
      </c>
      <c r="B34" t="s">
        <v>448</v>
      </c>
      <c r="C34" t="s">
        <v>449</v>
      </c>
      <c r="E34" t="s">
        <v>512</v>
      </c>
    </row>
    <row r="35" spans="1:5" x14ac:dyDescent="0.25">
      <c r="A35" t="s">
        <v>443</v>
      </c>
      <c r="B35" t="s">
        <v>450</v>
      </c>
      <c r="C35" t="s">
        <v>451</v>
      </c>
      <c r="E35" t="s">
        <v>512</v>
      </c>
    </row>
    <row r="36" spans="1:5" x14ac:dyDescent="0.25">
      <c r="A36" t="s">
        <v>452</v>
      </c>
      <c r="B36" t="s">
        <v>453</v>
      </c>
      <c r="C36" t="s">
        <v>445</v>
      </c>
      <c r="E36" t="s">
        <v>512</v>
      </c>
    </row>
    <row r="37" spans="1:5" x14ac:dyDescent="0.25">
      <c r="A37" t="s">
        <v>452</v>
      </c>
      <c r="B37" t="s">
        <v>454</v>
      </c>
      <c r="C37" t="s">
        <v>447</v>
      </c>
      <c r="E37" t="s">
        <v>512</v>
      </c>
    </row>
    <row r="38" spans="1:5" x14ac:dyDescent="0.25">
      <c r="A38" t="s">
        <v>452</v>
      </c>
      <c r="B38" t="s">
        <v>455</v>
      </c>
      <c r="C38" t="s">
        <v>449</v>
      </c>
      <c r="E38" t="s">
        <v>512</v>
      </c>
    </row>
    <row r="39" spans="1:5" x14ac:dyDescent="0.25">
      <c r="A39" t="s">
        <v>452</v>
      </c>
      <c r="B39" t="s">
        <v>456</v>
      </c>
      <c r="C39" t="s">
        <v>451</v>
      </c>
      <c r="E39" t="s">
        <v>512</v>
      </c>
    </row>
    <row r="40" spans="1:5" x14ac:dyDescent="0.25">
      <c r="A40" t="s">
        <v>457</v>
      </c>
      <c r="B40" t="s">
        <v>458</v>
      </c>
      <c r="C40" t="s">
        <v>459</v>
      </c>
      <c r="E40" t="s">
        <v>563</v>
      </c>
    </row>
    <row r="41" spans="1:5" x14ac:dyDescent="0.25">
      <c r="A41" t="s">
        <v>457</v>
      </c>
      <c r="B41" t="s">
        <v>460</v>
      </c>
      <c r="C41" t="s">
        <v>461</v>
      </c>
      <c r="E41" t="s">
        <v>563</v>
      </c>
    </row>
    <row r="42" spans="1:5" x14ac:dyDescent="0.25">
      <c r="A42" t="s">
        <v>457</v>
      </c>
      <c r="B42" t="s">
        <v>462</v>
      </c>
      <c r="C42" t="s">
        <v>463</v>
      </c>
      <c r="D42" t="s">
        <v>464</v>
      </c>
      <c r="E42" t="s">
        <v>563</v>
      </c>
    </row>
    <row r="43" spans="1:5" x14ac:dyDescent="0.25">
      <c r="A43" t="s">
        <v>465</v>
      </c>
      <c r="B43" t="s">
        <v>466</v>
      </c>
      <c r="C43" t="s">
        <v>467</v>
      </c>
      <c r="E43" t="s">
        <v>532</v>
      </c>
    </row>
    <row r="44" spans="1:5" x14ac:dyDescent="0.25">
      <c r="A44" t="s">
        <v>465</v>
      </c>
      <c r="B44" t="s">
        <v>468</v>
      </c>
      <c r="C44" t="s">
        <v>469</v>
      </c>
      <c r="E44" t="s">
        <v>532</v>
      </c>
    </row>
    <row r="45" spans="1:5" x14ac:dyDescent="0.25">
      <c r="A45" t="s">
        <v>465</v>
      </c>
      <c r="B45" t="s">
        <v>470</v>
      </c>
      <c r="C45" t="s">
        <v>471</v>
      </c>
      <c r="D45" t="s">
        <v>472</v>
      </c>
      <c r="E45" t="s">
        <v>532</v>
      </c>
    </row>
    <row r="46" spans="1:5" x14ac:dyDescent="0.25">
      <c r="A46" t="s">
        <v>465</v>
      </c>
      <c r="B46" t="s">
        <v>473</v>
      </c>
      <c r="C46" t="s">
        <v>474</v>
      </c>
      <c r="E46" t="s">
        <v>532</v>
      </c>
    </row>
    <row r="47" spans="1:5" x14ac:dyDescent="0.25">
      <c r="A47" t="s">
        <v>465</v>
      </c>
      <c r="B47" t="s">
        <v>475</v>
      </c>
      <c r="C47" t="s">
        <v>476</v>
      </c>
      <c r="E47" t="s">
        <v>532</v>
      </c>
    </row>
    <row r="48" spans="1:5" x14ac:dyDescent="0.25">
      <c r="A48" t="s">
        <v>477</v>
      </c>
      <c r="B48" t="s">
        <v>478</v>
      </c>
      <c r="C48" t="s">
        <v>479</v>
      </c>
      <c r="D48" t="s">
        <v>480</v>
      </c>
      <c r="E48" t="s">
        <v>529</v>
      </c>
    </row>
    <row r="49" spans="1:5" x14ac:dyDescent="0.25">
      <c r="A49" t="s">
        <v>477</v>
      </c>
      <c r="B49" t="s">
        <v>481</v>
      </c>
      <c r="C49" t="s">
        <v>482</v>
      </c>
      <c r="D49" t="s">
        <v>483</v>
      </c>
      <c r="E49" t="s">
        <v>529</v>
      </c>
    </row>
    <row r="50" spans="1:5" x14ac:dyDescent="0.25">
      <c r="A50" t="s">
        <v>477</v>
      </c>
      <c r="B50" t="s">
        <v>484</v>
      </c>
      <c r="C50" t="s">
        <v>485</v>
      </c>
      <c r="E50" t="s">
        <v>529</v>
      </c>
    </row>
    <row r="51" spans="1:5" x14ac:dyDescent="0.25">
      <c r="A51" t="s">
        <v>477</v>
      </c>
      <c r="B51" t="s">
        <v>486</v>
      </c>
      <c r="C51" t="s">
        <v>487</v>
      </c>
      <c r="E51" t="s">
        <v>529</v>
      </c>
    </row>
    <row r="52" spans="1:5" x14ac:dyDescent="0.25">
      <c r="A52" t="s">
        <v>477</v>
      </c>
      <c r="B52" t="s">
        <v>488</v>
      </c>
      <c r="C52" t="s">
        <v>489</v>
      </c>
      <c r="D52" t="s">
        <v>490</v>
      </c>
      <c r="E52" t="s">
        <v>529</v>
      </c>
    </row>
    <row r="53" spans="1:5" x14ac:dyDescent="0.25">
      <c r="A53" t="s">
        <v>477</v>
      </c>
      <c r="B53" t="s">
        <v>491</v>
      </c>
      <c r="C53" t="s">
        <v>492</v>
      </c>
      <c r="E53" t="s">
        <v>529</v>
      </c>
    </row>
    <row r="54" spans="1:5" x14ac:dyDescent="0.25">
      <c r="A54" t="s">
        <v>477</v>
      </c>
      <c r="B54" t="s">
        <v>493</v>
      </c>
      <c r="C54" t="s">
        <v>494</v>
      </c>
      <c r="E54" t="s">
        <v>529</v>
      </c>
    </row>
  </sheetData>
  <sortState ref="A2:H54">
    <sortCondition ref="H2:H54"/>
  </sortState>
  <dataConsolidate/>
  <customSheetViews>
    <customSheetView guid="{FB44FD47-0B92-4391-9CB5-FFD8B50F36C3}">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workbookViewId="0">
      <selection activeCell="G56" activeCellId="1" sqref="C1:C56 G1:G56"/>
    </sheetView>
  </sheetViews>
  <sheetFormatPr defaultRowHeight="15" x14ac:dyDescent="0.25"/>
  <cols>
    <col min="1" max="1" width="10.28515625" bestFit="1" customWidth="1"/>
    <col min="2" max="2" width="42.7109375" bestFit="1" customWidth="1"/>
    <col min="3" max="3" width="5.85546875" bestFit="1" customWidth="1"/>
    <col min="4" max="4" width="3" bestFit="1" customWidth="1"/>
    <col min="5" max="5" width="4.7109375" bestFit="1" customWidth="1"/>
    <col min="6" max="6" width="11.140625" bestFit="1" customWidth="1"/>
    <col min="7" max="7" width="10.85546875" bestFit="1" customWidth="1"/>
  </cols>
  <sheetData>
    <row r="1" spans="1:7" x14ac:dyDescent="0.25">
      <c r="A1" t="s">
        <v>509</v>
      </c>
      <c r="B1" t="s">
        <v>510</v>
      </c>
      <c r="C1" t="s">
        <v>443</v>
      </c>
      <c r="D1">
        <v>32</v>
      </c>
      <c r="E1" t="s">
        <v>1</v>
      </c>
      <c r="F1" t="s">
        <v>511</v>
      </c>
      <c r="G1" t="s">
        <v>512</v>
      </c>
    </row>
    <row r="2" spans="1:7" x14ac:dyDescent="0.25">
      <c r="A2" t="s">
        <v>513</v>
      </c>
      <c r="B2" t="s">
        <v>510</v>
      </c>
      <c r="C2" t="s">
        <v>452</v>
      </c>
      <c r="D2">
        <v>32</v>
      </c>
      <c r="E2" t="s">
        <v>1</v>
      </c>
      <c r="F2" t="s">
        <v>511</v>
      </c>
      <c r="G2" t="s">
        <v>512</v>
      </c>
    </row>
    <row r="3" spans="1:7" x14ac:dyDescent="0.25">
      <c r="A3" t="s">
        <v>514</v>
      </c>
      <c r="B3" t="s">
        <v>515</v>
      </c>
      <c r="C3" t="s">
        <v>428</v>
      </c>
      <c r="D3">
        <v>32</v>
      </c>
      <c r="E3" t="s">
        <v>1</v>
      </c>
      <c r="F3" t="s">
        <v>2</v>
      </c>
      <c r="G3" t="s">
        <v>516</v>
      </c>
    </row>
    <row r="4" spans="1:7" x14ac:dyDescent="0.25">
      <c r="A4" t="s">
        <v>517</v>
      </c>
      <c r="B4" t="s">
        <v>518</v>
      </c>
      <c r="C4" t="s">
        <v>417</v>
      </c>
      <c r="D4">
        <v>32</v>
      </c>
      <c r="E4" t="s">
        <v>1</v>
      </c>
      <c r="F4" t="s">
        <v>2</v>
      </c>
      <c r="G4" t="s">
        <v>519</v>
      </c>
    </row>
    <row r="5" spans="1:7" x14ac:dyDescent="0.25">
      <c r="A5" t="s">
        <v>520</v>
      </c>
      <c r="B5" t="s">
        <v>398</v>
      </c>
      <c r="C5" t="s">
        <v>399</v>
      </c>
      <c r="D5">
        <v>32</v>
      </c>
      <c r="E5" t="s">
        <v>5</v>
      </c>
      <c r="F5" t="s">
        <v>2</v>
      </c>
      <c r="G5" t="s">
        <v>521</v>
      </c>
    </row>
    <row r="6" spans="1:7" x14ac:dyDescent="0.25">
      <c r="A6" t="s">
        <v>522</v>
      </c>
      <c r="B6" t="s">
        <v>398</v>
      </c>
      <c r="C6" t="s">
        <v>397</v>
      </c>
      <c r="D6">
        <v>32</v>
      </c>
      <c r="E6" t="s">
        <v>5</v>
      </c>
      <c r="F6" t="s">
        <v>2</v>
      </c>
      <c r="G6" t="s">
        <v>521</v>
      </c>
    </row>
    <row r="7" spans="1:7" x14ac:dyDescent="0.25">
      <c r="A7" t="s">
        <v>523</v>
      </c>
      <c r="B7" t="s">
        <v>524</v>
      </c>
      <c r="C7" t="s">
        <v>411</v>
      </c>
      <c r="D7">
        <v>32</v>
      </c>
      <c r="E7" t="s">
        <v>1</v>
      </c>
      <c r="F7" t="s">
        <v>2</v>
      </c>
      <c r="G7" t="s">
        <v>525</v>
      </c>
    </row>
    <row r="8" spans="1:7" x14ac:dyDescent="0.25">
      <c r="A8" t="s">
        <v>526</v>
      </c>
      <c r="B8" t="s">
        <v>524</v>
      </c>
      <c r="C8" t="s">
        <v>408</v>
      </c>
      <c r="D8">
        <v>32</v>
      </c>
      <c r="E8" t="s">
        <v>1</v>
      </c>
      <c r="F8" t="s">
        <v>2</v>
      </c>
      <c r="G8" t="s">
        <v>525</v>
      </c>
    </row>
    <row r="9" spans="1:7" x14ac:dyDescent="0.25">
      <c r="A9" t="s">
        <v>527</v>
      </c>
      <c r="B9" t="s">
        <v>528</v>
      </c>
      <c r="C9" t="s">
        <v>477</v>
      </c>
      <c r="D9">
        <v>32</v>
      </c>
      <c r="E9" t="s">
        <v>1</v>
      </c>
      <c r="F9" t="s">
        <v>2</v>
      </c>
      <c r="G9" t="s">
        <v>529</v>
      </c>
    </row>
    <row r="10" spans="1:7" x14ac:dyDescent="0.25">
      <c r="A10" t="s">
        <v>530</v>
      </c>
      <c r="B10" t="s">
        <v>531</v>
      </c>
      <c r="C10" t="s">
        <v>465</v>
      </c>
      <c r="D10">
        <v>32</v>
      </c>
      <c r="E10" t="s">
        <v>1</v>
      </c>
      <c r="F10" t="s">
        <v>2</v>
      </c>
      <c r="G10" t="s">
        <v>532</v>
      </c>
    </row>
    <row r="11" spans="1:7" x14ac:dyDescent="0.25">
      <c r="A11" t="s">
        <v>533</v>
      </c>
      <c r="B11" t="s">
        <v>401</v>
      </c>
      <c r="C11" t="s">
        <v>400</v>
      </c>
      <c r="D11">
        <v>32</v>
      </c>
      <c r="E11" t="s">
        <v>1</v>
      </c>
      <c r="F11" t="s">
        <v>534</v>
      </c>
      <c r="G11" t="s">
        <v>535</v>
      </c>
    </row>
    <row r="12" spans="1:7" x14ac:dyDescent="0.25">
      <c r="A12" t="s">
        <v>536</v>
      </c>
      <c r="B12" t="s">
        <v>396</v>
      </c>
      <c r="C12" t="s">
        <v>395</v>
      </c>
      <c r="D12">
        <v>32</v>
      </c>
      <c r="E12" t="s">
        <v>1</v>
      </c>
      <c r="F12" t="s">
        <v>537</v>
      </c>
      <c r="G12" t="s">
        <v>538</v>
      </c>
    </row>
    <row r="13" spans="1:7" x14ac:dyDescent="0.25">
      <c r="A13" t="s">
        <v>539</v>
      </c>
      <c r="B13" t="s">
        <v>403</v>
      </c>
      <c r="C13" t="s">
        <v>402</v>
      </c>
      <c r="D13">
        <v>32</v>
      </c>
      <c r="E13" t="s">
        <v>1</v>
      </c>
      <c r="F13" t="s">
        <v>537</v>
      </c>
      <c r="G13" t="s">
        <v>540</v>
      </c>
    </row>
    <row r="14" spans="1:7" x14ac:dyDescent="0.25">
      <c r="A14" t="s">
        <v>541</v>
      </c>
      <c r="B14" t="s">
        <v>392</v>
      </c>
      <c r="C14" t="s">
        <v>394</v>
      </c>
      <c r="D14">
        <v>32</v>
      </c>
      <c r="E14" t="s">
        <v>1</v>
      </c>
      <c r="F14" t="s">
        <v>542</v>
      </c>
      <c r="G14" t="s">
        <v>543</v>
      </c>
    </row>
    <row r="15" spans="1:7" x14ac:dyDescent="0.25">
      <c r="A15" t="s">
        <v>544</v>
      </c>
      <c r="B15" t="s">
        <v>392</v>
      </c>
      <c r="C15" t="s">
        <v>391</v>
      </c>
      <c r="D15">
        <v>32</v>
      </c>
      <c r="E15" t="s">
        <v>1</v>
      </c>
      <c r="F15" t="s">
        <v>545</v>
      </c>
      <c r="G15" t="s">
        <v>546</v>
      </c>
    </row>
    <row r="16" spans="1:7" x14ac:dyDescent="0.25">
      <c r="A16" t="s">
        <v>547</v>
      </c>
      <c r="B16" t="s">
        <v>392</v>
      </c>
      <c r="C16" t="s">
        <v>410</v>
      </c>
      <c r="D16">
        <v>32</v>
      </c>
      <c r="E16" t="s">
        <v>1</v>
      </c>
      <c r="F16" t="s">
        <v>548</v>
      </c>
      <c r="G16" t="s">
        <v>549</v>
      </c>
    </row>
    <row r="17" spans="1:7" x14ac:dyDescent="0.25">
      <c r="A17" t="s">
        <v>550</v>
      </c>
      <c r="B17" t="s">
        <v>392</v>
      </c>
      <c r="C17" t="s">
        <v>406</v>
      </c>
      <c r="D17">
        <v>32</v>
      </c>
      <c r="E17" t="s">
        <v>1</v>
      </c>
      <c r="F17" t="s">
        <v>551</v>
      </c>
      <c r="G17" t="s">
        <v>552</v>
      </c>
    </row>
    <row r="18" spans="1:7" x14ac:dyDescent="0.25">
      <c r="A18" t="s">
        <v>553</v>
      </c>
      <c r="B18" t="s">
        <v>392</v>
      </c>
      <c r="C18" t="s">
        <v>407</v>
      </c>
      <c r="D18">
        <v>32</v>
      </c>
      <c r="E18" t="s">
        <v>1</v>
      </c>
      <c r="F18" t="s">
        <v>554</v>
      </c>
      <c r="G18" t="s">
        <v>555</v>
      </c>
    </row>
    <row r="19" spans="1:7" x14ac:dyDescent="0.25">
      <c r="A19" t="s">
        <v>556</v>
      </c>
      <c r="B19" t="s">
        <v>392</v>
      </c>
      <c r="C19" t="s">
        <v>404</v>
      </c>
      <c r="D19">
        <v>32</v>
      </c>
      <c r="E19" t="s">
        <v>1</v>
      </c>
      <c r="F19" t="s">
        <v>557</v>
      </c>
      <c r="G19" t="s">
        <v>558</v>
      </c>
    </row>
    <row r="20" spans="1:7" x14ac:dyDescent="0.25">
      <c r="A20" t="s">
        <v>559</v>
      </c>
      <c r="B20" t="s">
        <v>392</v>
      </c>
      <c r="C20" t="s">
        <v>405</v>
      </c>
      <c r="D20">
        <v>32</v>
      </c>
      <c r="E20" t="s">
        <v>1</v>
      </c>
      <c r="F20" t="s">
        <v>545</v>
      </c>
      <c r="G20" t="s">
        <v>560</v>
      </c>
    </row>
    <row r="21" spans="1:7" x14ac:dyDescent="0.25">
      <c r="A21" t="s">
        <v>561</v>
      </c>
      <c r="B21" t="s">
        <v>562</v>
      </c>
      <c r="C21" t="s">
        <v>457</v>
      </c>
      <c r="D21">
        <v>32</v>
      </c>
      <c r="E21" t="s">
        <v>1</v>
      </c>
      <c r="F21" t="s">
        <v>2</v>
      </c>
      <c r="G21" t="s">
        <v>563</v>
      </c>
    </row>
    <row r="22" spans="1:7" x14ac:dyDescent="0.25">
      <c r="A22" t="s">
        <v>564</v>
      </c>
      <c r="B22" t="s">
        <v>390</v>
      </c>
      <c r="C22" t="s">
        <v>389</v>
      </c>
      <c r="D22">
        <v>32</v>
      </c>
      <c r="E22" t="s">
        <v>1</v>
      </c>
      <c r="F22" t="s">
        <v>542</v>
      </c>
      <c r="G22" t="s">
        <v>565</v>
      </c>
    </row>
    <row r="23" spans="1:7" x14ac:dyDescent="0.25">
      <c r="A23" t="s">
        <v>566</v>
      </c>
      <c r="B23" t="s">
        <v>390</v>
      </c>
      <c r="C23" t="s">
        <v>393</v>
      </c>
      <c r="D23">
        <v>32</v>
      </c>
      <c r="E23" t="s">
        <v>1</v>
      </c>
      <c r="F23" t="s">
        <v>545</v>
      </c>
      <c r="G23" t="s">
        <v>567</v>
      </c>
    </row>
    <row r="24" spans="1:7" x14ac:dyDescent="0.25">
      <c r="A24" t="s">
        <v>568</v>
      </c>
      <c r="B24" t="s">
        <v>390</v>
      </c>
      <c r="C24" t="s">
        <v>416</v>
      </c>
      <c r="D24">
        <v>32</v>
      </c>
      <c r="E24" t="s">
        <v>1</v>
      </c>
      <c r="F24" t="s">
        <v>548</v>
      </c>
      <c r="G24" t="s">
        <v>569</v>
      </c>
    </row>
    <row r="25" spans="1:7" x14ac:dyDescent="0.25">
      <c r="A25" t="s">
        <v>570</v>
      </c>
      <c r="B25" t="s">
        <v>390</v>
      </c>
      <c r="C25" t="s">
        <v>413</v>
      </c>
      <c r="D25">
        <v>32</v>
      </c>
      <c r="E25" t="s">
        <v>1</v>
      </c>
      <c r="F25" t="s">
        <v>551</v>
      </c>
      <c r="G25" t="s">
        <v>571</v>
      </c>
    </row>
    <row r="26" spans="1:7" x14ac:dyDescent="0.25">
      <c r="A26" t="s">
        <v>572</v>
      </c>
      <c r="B26" t="s">
        <v>390</v>
      </c>
      <c r="C26" t="s">
        <v>412</v>
      </c>
      <c r="D26">
        <v>32</v>
      </c>
      <c r="E26" t="s">
        <v>1</v>
      </c>
      <c r="F26" t="s">
        <v>554</v>
      </c>
      <c r="G26" t="s">
        <v>573</v>
      </c>
    </row>
    <row r="27" spans="1:7" x14ac:dyDescent="0.25">
      <c r="A27" t="s">
        <v>574</v>
      </c>
      <c r="B27" t="s">
        <v>390</v>
      </c>
      <c r="C27" t="s">
        <v>415</v>
      </c>
      <c r="D27">
        <v>32</v>
      </c>
      <c r="E27" t="s">
        <v>1</v>
      </c>
      <c r="F27" t="s">
        <v>557</v>
      </c>
      <c r="G27" t="s">
        <v>575</v>
      </c>
    </row>
    <row r="28" spans="1:7" x14ac:dyDescent="0.25">
      <c r="A28" t="s">
        <v>576</v>
      </c>
      <c r="B28" t="s">
        <v>390</v>
      </c>
      <c r="C28" t="s">
        <v>414</v>
      </c>
      <c r="D28">
        <v>32</v>
      </c>
      <c r="E28" t="s">
        <v>1</v>
      </c>
      <c r="F28" t="s">
        <v>545</v>
      </c>
      <c r="G28" t="s">
        <v>577</v>
      </c>
    </row>
    <row r="29" spans="1:7" x14ac:dyDescent="0.25">
      <c r="A29" t="s">
        <v>578</v>
      </c>
      <c r="B29" t="s">
        <v>510</v>
      </c>
      <c r="C29" t="s">
        <v>443</v>
      </c>
      <c r="D29">
        <v>32</v>
      </c>
      <c r="E29" t="s">
        <v>1</v>
      </c>
      <c r="F29" t="s">
        <v>511</v>
      </c>
      <c r="G29" t="s">
        <v>512</v>
      </c>
    </row>
    <row r="30" spans="1:7" x14ac:dyDescent="0.25">
      <c r="A30" t="s">
        <v>579</v>
      </c>
      <c r="B30" t="s">
        <v>510</v>
      </c>
      <c r="C30" t="s">
        <v>452</v>
      </c>
      <c r="D30">
        <v>32</v>
      </c>
      <c r="E30" t="s">
        <v>1</v>
      </c>
      <c r="F30" t="s">
        <v>511</v>
      </c>
      <c r="G30" t="s">
        <v>512</v>
      </c>
    </row>
    <row r="31" spans="1:7" x14ac:dyDescent="0.25">
      <c r="A31" t="s">
        <v>580</v>
      </c>
      <c r="B31" t="s">
        <v>515</v>
      </c>
      <c r="C31" t="s">
        <v>428</v>
      </c>
      <c r="D31">
        <v>32</v>
      </c>
      <c r="E31" t="s">
        <v>1</v>
      </c>
      <c r="F31" t="s">
        <v>2</v>
      </c>
      <c r="G31" t="s">
        <v>516</v>
      </c>
    </row>
    <row r="32" spans="1:7" x14ac:dyDescent="0.25">
      <c r="A32" t="s">
        <v>581</v>
      </c>
      <c r="B32" t="s">
        <v>518</v>
      </c>
      <c r="C32" t="s">
        <v>417</v>
      </c>
      <c r="D32">
        <v>32</v>
      </c>
      <c r="E32" t="s">
        <v>1</v>
      </c>
      <c r="F32" t="s">
        <v>2</v>
      </c>
      <c r="G32" t="s">
        <v>519</v>
      </c>
    </row>
    <row r="33" spans="1:7" x14ac:dyDescent="0.25">
      <c r="A33" t="s">
        <v>582</v>
      </c>
      <c r="B33" t="s">
        <v>398</v>
      </c>
      <c r="C33" t="s">
        <v>399</v>
      </c>
      <c r="D33">
        <v>32</v>
      </c>
      <c r="E33" t="s">
        <v>5</v>
      </c>
      <c r="F33" t="s">
        <v>2</v>
      </c>
      <c r="G33" t="s">
        <v>521</v>
      </c>
    </row>
    <row r="34" spans="1:7" x14ac:dyDescent="0.25">
      <c r="A34" t="s">
        <v>583</v>
      </c>
      <c r="B34" t="s">
        <v>398</v>
      </c>
      <c r="C34" t="s">
        <v>397</v>
      </c>
      <c r="D34">
        <v>32</v>
      </c>
      <c r="E34" t="s">
        <v>5</v>
      </c>
      <c r="F34" t="s">
        <v>2</v>
      </c>
      <c r="G34" t="s">
        <v>521</v>
      </c>
    </row>
    <row r="35" spans="1:7" x14ac:dyDescent="0.25">
      <c r="A35" t="s">
        <v>584</v>
      </c>
      <c r="B35" t="s">
        <v>524</v>
      </c>
      <c r="C35" t="s">
        <v>411</v>
      </c>
      <c r="D35">
        <v>32</v>
      </c>
      <c r="E35" t="s">
        <v>1</v>
      </c>
      <c r="F35" t="s">
        <v>2</v>
      </c>
      <c r="G35" t="s">
        <v>525</v>
      </c>
    </row>
    <row r="36" spans="1:7" x14ac:dyDescent="0.25">
      <c r="A36" t="s">
        <v>585</v>
      </c>
      <c r="B36" t="s">
        <v>524</v>
      </c>
      <c r="C36" t="s">
        <v>408</v>
      </c>
      <c r="D36">
        <v>32</v>
      </c>
      <c r="E36" t="s">
        <v>1</v>
      </c>
      <c r="F36" t="s">
        <v>2</v>
      </c>
      <c r="G36" t="s">
        <v>525</v>
      </c>
    </row>
    <row r="37" spans="1:7" x14ac:dyDescent="0.25">
      <c r="A37" t="s">
        <v>586</v>
      </c>
      <c r="B37" t="s">
        <v>528</v>
      </c>
      <c r="C37" t="s">
        <v>477</v>
      </c>
      <c r="D37">
        <v>32</v>
      </c>
      <c r="E37" t="s">
        <v>1</v>
      </c>
      <c r="F37" t="s">
        <v>2</v>
      </c>
      <c r="G37" t="s">
        <v>529</v>
      </c>
    </row>
    <row r="38" spans="1:7" x14ac:dyDescent="0.25">
      <c r="A38" t="s">
        <v>587</v>
      </c>
      <c r="B38" t="s">
        <v>531</v>
      </c>
      <c r="C38" t="s">
        <v>465</v>
      </c>
      <c r="D38">
        <v>32</v>
      </c>
      <c r="E38" t="s">
        <v>1</v>
      </c>
      <c r="F38" t="s">
        <v>2</v>
      </c>
      <c r="G38" t="s">
        <v>532</v>
      </c>
    </row>
    <row r="39" spans="1:7" x14ac:dyDescent="0.25">
      <c r="A39" t="s">
        <v>588</v>
      </c>
      <c r="B39" t="s">
        <v>401</v>
      </c>
      <c r="C39" t="s">
        <v>400</v>
      </c>
      <c r="D39">
        <v>32</v>
      </c>
      <c r="E39" t="s">
        <v>1</v>
      </c>
      <c r="F39" t="s">
        <v>534</v>
      </c>
      <c r="G39" t="s">
        <v>535</v>
      </c>
    </row>
    <row r="40" spans="1:7" x14ac:dyDescent="0.25">
      <c r="A40" t="s">
        <v>589</v>
      </c>
      <c r="B40" t="s">
        <v>396</v>
      </c>
      <c r="C40" t="s">
        <v>395</v>
      </c>
      <c r="D40">
        <v>32</v>
      </c>
      <c r="E40" t="s">
        <v>1</v>
      </c>
      <c r="F40" t="s">
        <v>537</v>
      </c>
      <c r="G40" t="s">
        <v>538</v>
      </c>
    </row>
    <row r="41" spans="1:7" x14ac:dyDescent="0.25">
      <c r="A41" t="s">
        <v>590</v>
      </c>
      <c r="B41" t="s">
        <v>403</v>
      </c>
      <c r="C41" t="s">
        <v>402</v>
      </c>
      <c r="D41">
        <v>32</v>
      </c>
      <c r="E41" t="s">
        <v>1</v>
      </c>
      <c r="F41" t="s">
        <v>537</v>
      </c>
      <c r="G41" t="s">
        <v>540</v>
      </c>
    </row>
    <row r="42" spans="1:7" x14ac:dyDescent="0.25">
      <c r="A42" t="s">
        <v>591</v>
      </c>
      <c r="B42" t="s">
        <v>392</v>
      </c>
      <c r="C42" t="s">
        <v>394</v>
      </c>
      <c r="D42">
        <v>32</v>
      </c>
      <c r="E42" t="s">
        <v>1</v>
      </c>
      <c r="F42" t="s">
        <v>542</v>
      </c>
      <c r="G42" t="s">
        <v>543</v>
      </c>
    </row>
    <row r="43" spans="1:7" x14ac:dyDescent="0.25">
      <c r="A43" t="s">
        <v>592</v>
      </c>
      <c r="B43" t="s">
        <v>392</v>
      </c>
      <c r="C43" t="s">
        <v>391</v>
      </c>
      <c r="D43">
        <v>32</v>
      </c>
      <c r="E43" t="s">
        <v>1</v>
      </c>
      <c r="F43" t="s">
        <v>545</v>
      </c>
      <c r="G43" t="s">
        <v>546</v>
      </c>
    </row>
    <row r="44" spans="1:7" x14ac:dyDescent="0.25">
      <c r="A44" t="s">
        <v>593</v>
      </c>
      <c r="B44" t="s">
        <v>392</v>
      </c>
      <c r="C44" t="s">
        <v>410</v>
      </c>
      <c r="D44">
        <v>32</v>
      </c>
      <c r="E44" t="s">
        <v>1</v>
      </c>
      <c r="F44" t="s">
        <v>548</v>
      </c>
      <c r="G44" t="s">
        <v>549</v>
      </c>
    </row>
    <row r="45" spans="1:7" x14ac:dyDescent="0.25">
      <c r="A45" t="s">
        <v>594</v>
      </c>
      <c r="B45" t="s">
        <v>392</v>
      </c>
      <c r="C45" t="s">
        <v>406</v>
      </c>
      <c r="D45">
        <v>32</v>
      </c>
      <c r="E45" t="s">
        <v>1</v>
      </c>
      <c r="F45" t="s">
        <v>551</v>
      </c>
      <c r="G45" t="s">
        <v>552</v>
      </c>
    </row>
    <row r="46" spans="1:7" x14ac:dyDescent="0.25">
      <c r="A46" t="s">
        <v>595</v>
      </c>
      <c r="B46" t="s">
        <v>392</v>
      </c>
      <c r="C46" t="s">
        <v>407</v>
      </c>
      <c r="D46">
        <v>32</v>
      </c>
      <c r="E46" t="s">
        <v>1</v>
      </c>
      <c r="F46" t="s">
        <v>554</v>
      </c>
      <c r="G46" t="s">
        <v>555</v>
      </c>
    </row>
    <row r="47" spans="1:7" x14ac:dyDescent="0.25">
      <c r="A47" t="s">
        <v>596</v>
      </c>
      <c r="B47" t="s">
        <v>392</v>
      </c>
      <c r="C47" t="s">
        <v>404</v>
      </c>
      <c r="D47">
        <v>32</v>
      </c>
      <c r="E47" t="s">
        <v>1</v>
      </c>
      <c r="F47" t="s">
        <v>557</v>
      </c>
      <c r="G47" t="s">
        <v>558</v>
      </c>
    </row>
    <row r="48" spans="1:7" x14ac:dyDescent="0.25">
      <c r="A48" t="s">
        <v>597</v>
      </c>
      <c r="B48" t="s">
        <v>392</v>
      </c>
      <c r="C48" t="s">
        <v>405</v>
      </c>
      <c r="D48">
        <v>32</v>
      </c>
      <c r="E48" t="s">
        <v>1</v>
      </c>
      <c r="F48" t="s">
        <v>545</v>
      </c>
      <c r="G48" t="s">
        <v>560</v>
      </c>
    </row>
    <row r="49" spans="1:7" x14ac:dyDescent="0.25">
      <c r="A49" t="s">
        <v>598</v>
      </c>
      <c r="B49" t="s">
        <v>562</v>
      </c>
      <c r="C49" t="s">
        <v>457</v>
      </c>
      <c r="D49">
        <v>32</v>
      </c>
      <c r="E49" t="s">
        <v>1</v>
      </c>
      <c r="F49" t="s">
        <v>2</v>
      </c>
      <c r="G49" t="s">
        <v>563</v>
      </c>
    </row>
    <row r="50" spans="1:7" x14ac:dyDescent="0.25">
      <c r="A50" t="s">
        <v>599</v>
      </c>
      <c r="B50" t="s">
        <v>390</v>
      </c>
      <c r="C50" t="s">
        <v>389</v>
      </c>
      <c r="D50">
        <v>32</v>
      </c>
      <c r="E50" t="s">
        <v>1</v>
      </c>
      <c r="F50" t="s">
        <v>542</v>
      </c>
      <c r="G50" t="s">
        <v>565</v>
      </c>
    </row>
    <row r="51" spans="1:7" x14ac:dyDescent="0.25">
      <c r="A51" t="s">
        <v>600</v>
      </c>
      <c r="B51" t="s">
        <v>390</v>
      </c>
      <c r="C51" t="s">
        <v>393</v>
      </c>
      <c r="D51">
        <v>32</v>
      </c>
      <c r="E51" t="s">
        <v>1</v>
      </c>
      <c r="F51" t="s">
        <v>545</v>
      </c>
      <c r="G51" t="s">
        <v>567</v>
      </c>
    </row>
    <row r="52" spans="1:7" x14ac:dyDescent="0.25">
      <c r="A52" t="s">
        <v>601</v>
      </c>
      <c r="B52" t="s">
        <v>390</v>
      </c>
      <c r="C52" t="s">
        <v>416</v>
      </c>
      <c r="D52">
        <v>32</v>
      </c>
      <c r="E52" t="s">
        <v>1</v>
      </c>
      <c r="F52" t="s">
        <v>548</v>
      </c>
      <c r="G52" t="s">
        <v>569</v>
      </c>
    </row>
    <row r="53" spans="1:7" x14ac:dyDescent="0.25">
      <c r="A53" t="s">
        <v>602</v>
      </c>
      <c r="B53" t="s">
        <v>390</v>
      </c>
      <c r="C53" t="s">
        <v>413</v>
      </c>
      <c r="D53">
        <v>32</v>
      </c>
      <c r="E53" t="s">
        <v>1</v>
      </c>
      <c r="F53" t="s">
        <v>551</v>
      </c>
      <c r="G53" t="s">
        <v>571</v>
      </c>
    </row>
    <row r="54" spans="1:7" x14ac:dyDescent="0.25">
      <c r="A54" t="s">
        <v>603</v>
      </c>
      <c r="B54" t="s">
        <v>390</v>
      </c>
      <c r="C54" t="s">
        <v>412</v>
      </c>
      <c r="D54">
        <v>32</v>
      </c>
      <c r="E54" t="s">
        <v>1</v>
      </c>
      <c r="F54" t="s">
        <v>554</v>
      </c>
      <c r="G54" t="s">
        <v>573</v>
      </c>
    </row>
    <row r="55" spans="1:7" x14ac:dyDescent="0.25">
      <c r="A55" t="s">
        <v>604</v>
      </c>
      <c r="B55" t="s">
        <v>390</v>
      </c>
      <c r="C55" t="s">
        <v>415</v>
      </c>
      <c r="D55">
        <v>32</v>
      </c>
      <c r="E55" t="s">
        <v>1</v>
      </c>
      <c r="F55" t="s">
        <v>557</v>
      </c>
      <c r="G55" t="s">
        <v>575</v>
      </c>
    </row>
    <row r="56" spans="1:7" x14ac:dyDescent="0.25">
      <c r="A56" t="s">
        <v>605</v>
      </c>
      <c r="B56" t="s">
        <v>390</v>
      </c>
      <c r="C56" t="s">
        <v>414</v>
      </c>
      <c r="D56">
        <v>32</v>
      </c>
      <c r="E56" t="s">
        <v>1</v>
      </c>
      <c r="F56" t="s">
        <v>545</v>
      </c>
      <c r="G56" t="s">
        <v>577</v>
      </c>
    </row>
  </sheetData>
  <customSheetViews>
    <customSheetView guid="{FB44FD47-0B92-4391-9CB5-FFD8B50F36C3}">
      <selection activeCell="G56" activeCellId="1" sqref="C1:C56 G1:G56"/>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D11" sqref="A6:D11"/>
    </sheetView>
  </sheetViews>
  <sheetFormatPr defaultRowHeight="15" x14ac:dyDescent="0.25"/>
  <sheetData>
    <row r="1" spans="1:4" x14ac:dyDescent="0.25">
      <c r="A1" t="s">
        <v>497</v>
      </c>
      <c r="B1" t="s">
        <v>736</v>
      </c>
      <c r="C1" t="s">
        <v>735</v>
      </c>
      <c r="D1" t="s">
        <v>618</v>
      </c>
    </row>
    <row r="2" spans="1:4" x14ac:dyDescent="0.25">
      <c r="A2" t="s">
        <v>737</v>
      </c>
      <c r="B2" t="s">
        <v>702</v>
      </c>
      <c r="C2" t="s">
        <v>703</v>
      </c>
      <c r="D2" t="s">
        <v>652</v>
      </c>
    </row>
    <row r="3" spans="1:4" x14ac:dyDescent="0.25">
      <c r="A3" t="s">
        <v>738</v>
      </c>
      <c r="B3" t="s">
        <v>705</v>
      </c>
      <c r="C3" t="s">
        <v>706</v>
      </c>
      <c r="D3" t="s">
        <v>652</v>
      </c>
    </row>
    <row r="6" spans="1:4" x14ac:dyDescent="0.25">
      <c r="A6" t="s">
        <v>726</v>
      </c>
      <c r="B6" t="s">
        <v>707</v>
      </c>
      <c r="C6" t="s">
        <v>708</v>
      </c>
      <c r="D6" t="s">
        <v>656</v>
      </c>
    </row>
    <row r="7" spans="1:4" x14ac:dyDescent="0.25">
      <c r="A7" t="s">
        <v>727</v>
      </c>
      <c r="B7" t="s">
        <v>709</v>
      </c>
      <c r="C7" t="s">
        <v>710</v>
      </c>
      <c r="D7" t="s">
        <v>660</v>
      </c>
    </row>
    <row r="8" spans="1:4" x14ac:dyDescent="0.25">
      <c r="A8" t="s">
        <v>730</v>
      </c>
      <c r="B8" t="s">
        <v>712</v>
      </c>
      <c r="C8" t="s">
        <v>734</v>
      </c>
      <c r="D8" t="s">
        <v>664</v>
      </c>
    </row>
    <row r="9" spans="1:4" x14ac:dyDescent="0.25">
      <c r="A9" t="s">
        <v>731</v>
      </c>
      <c r="B9" t="s">
        <v>714</v>
      </c>
      <c r="C9" t="s">
        <v>715</v>
      </c>
      <c r="D9" t="s">
        <v>664</v>
      </c>
    </row>
    <row r="10" spans="1:4" x14ac:dyDescent="0.25">
      <c r="A10" t="s">
        <v>732</v>
      </c>
      <c r="B10" t="s">
        <v>717</v>
      </c>
      <c r="C10" t="s">
        <v>718</v>
      </c>
      <c r="D10" t="s">
        <v>664</v>
      </c>
    </row>
    <row r="11" spans="1:4" x14ac:dyDescent="0.25">
      <c r="A11" t="s">
        <v>733</v>
      </c>
      <c r="B11" t="s">
        <v>720</v>
      </c>
      <c r="C11" t="s">
        <v>721</v>
      </c>
      <c r="D11" t="s">
        <v>668</v>
      </c>
    </row>
    <row r="12" spans="1:4" x14ac:dyDescent="0.25">
      <c r="B12" s="1"/>
      <c r="C12" s="1"/>
      <c r="D12" s="1"/>
    </row>
    <row r="13" spans="1:4" x14ac:dyDescent="0.25">
      <c r="B13" s="1"/>
      <c r="C13" s="1"/>
      <c r="D13" s="1"/>
    </row>
    <row r="14" spans="1:4" x14ac:dyDescent="0.25">
      <c r="B14" s="1"/>
      <c r="C14" s="1"/>
      <c r="D14" s="1"/>
    </row>
    <row r="15" spans="1:4" x14ac:dyDescent="0.25">
      <c r="B15" s="1"/>
      <c r="C15" s="1"/>
      <c r="D15" s="1"/>
    </row>
    <row r="16" spans="1:4" x14ac:dyDescent="0.25">
      <c r="B16" s="1"/>
      <c r="C16" s="1"/>
      <c r="D16" s="1"/>
    </row>
    <row r="17" spans="2:4" x14ac:dyDescent="0.25">
      <c r="B17" s="1"/>
      <c r="C17" s="1"/>
      <c r="D17" s="1"/>
    </row>
    <row r="18" spans="2:4" x14ac:dyDescent="0.25">
      <c r="B18" s="1"/>
      <c r="C18" s="1"/>
      <c r="D18" s="1"/>
    </row>
    <row r="19" spans="2:4" x14ac:dyDescent="0.25">
      <c r="B19" s="1"/>
      <c r="C19" s="1"/>
      <c r="D19" s="1"/>
    </row>
    <row r="20" spans="2:4" x14ac:dyDescent="0.25">
      <c r="B20" s="1"/>
      <c r="C20" s="1"/>
      <c r="D20" s="1"/>
    </row>
    <row r="21" spans="2:4" x14ac:dyDescent="0.25">
      <c r="B21" s="1"/>
      <c r="C21" s="1"/>
      <c r="D21" s="1"/>
    </row>
    <row r="22" spans="2:4" x14ac:dyDescent="0.25">
      <c r="B22" s="1"/>
      <c r="C22" s="1"/>
      <c r="D22" s="1"/>
    </row>
    <row r="23" spans="2:4" x14ac:dyDescent="0.25">
      <c r="B23" s="1"/>
      <c r="C23" s="1"/>
      <c r="D23" s="1"/>
    </row>
    <row r="24" spans="2:4" x14ac:dyDescent="0.25">
      <c r="B24" s="1"/>
      <c r="C24" s="1"/>
      <c r="D24" s="1"/>
    </row>
    <row r="25" spans="2:4" x14ac:dyDescent="0.25">
      <c r="B25" s="1"/>
      <c r="C25" s="1"/>
      <c r="D25" s="1"/>
    </row>
    <row r="26" spans="2:4" x14ac:dyDescent="0.25">
      <c r="B26" s="1"/>
      <c r="C26" s="1"/>
      <c r="D26" s="1"/>
    </row>
    <row r="27" spans="2:4" x14ac:dyDescent="0.25">
      <c r="B27" s="1"/>
      <c r="C27" s="1"/>
      <c r="D27" s="1"/>
    </row>
    <row r="28" spans="2:4" x14ac:dyDescent="0.25">
      <c r="B28" s="1"/>
      <c r="C28" s="1"/>
      <c r="D28" s="1"/>
    </row>
  </sheetData>
  <customSheetViews>
    <customSheetView guid="{FB44FD47-0B92-4391-9CB5-FFD8B50F36C3}">
      <selection activeCell="D11" sqref="A6:D11"/>
      <pageMargins left="0.7" right="0.7" top="0.75" bottom="0.75" header="0.3" footer="0.3"/>
      <pageSetup orientation="portrait" verticalDpi="0" r:id="rId1"/>
    </customSheetView>
  </customSheetViews>
  <pageMargins left="0.7" right="0.7" top="0.75" bottom="0.75" header="0.3" footer="0.3"/>
  <pageSetup orientation="portrait" verticalDpi="0" r:id="rId2"/>
</worksheet>
</file>

<file path=xl/worksheets/wsSortMap1.xml><?xml version="1.0" encoding="utf-8"?>
<worksheetSortMap xmlns="http://schemas.microsoft.com/office/excel/2006/main">
  <rowSortMap ref="A2:XFD57" count="55">
    <row newVal="1" oldVal="4"/>
    <row newVal="2" oldVal="10"/>
    <row newVal="3" oldVal="42"/>
    <row newVal="4" oldVal="47"/>
    <row newVal="5" oldVal="52"/>
    <row newVal="6" oldVal="24"/>
    <row newVal="7" oldVal="50"/>
    <row newVal="8" oldVal="3"/>
    <row newVal="9" oldVal="49"/>
    <row newVal="10" oldVal="44"/>
    <row newVal="11" oldVal="2"/>
    <row newVal="12" oldVal="48"/>
    <row newVal="13" oldVal="12"/>
    <row newVal="14" oldVal="11"/>
    <row newVal="15" oldVal="13"/>
    <row newVal="16" oldVal="51"/>
    <row newVal="17" oldVal="45"/>
    <row newVal="18" oldVal="16"/>
    <row newVal="19" oldVal="54"/>
    <row newVal="20" oldVal="14"/>
    <row newVal="21" oldVal="46"/>
    <row newVal="22" oldVal="9"/>
    <row newVal="23" oldVal="55"/>
    <row newVal="24" oldVal="8"/>
    <row newVal="25" oldVal="56"/>
    <row newVal="26" oldVal="7"/>
    <row newVal="27" oldVal="30"/>
    <row newVal="28" oldVal="5"/>
    <row newVal="29" oldVal="40"/>
    <row newVal="30" oldVal="26"/>
    <row newVal="32" oldVal="18"/>
    <row newVal="33" oldVal="23"/>
    <row newVal="34" oldVal="33"/>
    <row newVal="35" oldVal="37"/>
    <row newVal="36" oldVal="17"/>
    <row newVal="37" oldVal="20"/>
    <row newVal="38" oldVal="36"/>
    <row newVal="39" oldVal="21"/>
    <row newVal="40" oldVal="1"/>
    <row newVal="41" oldVal="53"/>
    <row newVal="42" oldVal="39"/>
    <row newVal="43" oldVal="27"/>
    <row newVal="44" oldVal="29"/>
    <row newVal="45" oldVal="22"/>
    <row newVal="46" oldVal="41"/>
    <row newVal="47" oldVal="25"/>
    <row newVal="48" oldVal="34"/>
    <row newVal="49" oldVal="28"/>
    <row newVal="50" oldVal="15"/>
    <row newVal="51" oldVal="6"/>
    <row newVal="52" oldVal="43"/>
    <row newVal="53" oldVal="35"/>
    <row newVal="54" oldVal="32"/>
    <row newVal="55" oldVal="19"/>
    <row newVal="56" oldVal="3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Useful patterns</vt:lpstr>
      <vt:lpstr>dma mem map</vt:lpstr>
      <vt:lpstr>dma registers</vt:lpstr>
      <vt:lpstr>pit mem map</vt:lpstr>
      <vt:lpstr>pit registers</vt:lpstr>
      <vt:lpstr>sim</vt:lpstr>
      <vt:lpstr>adc</vt:lpstr>
      <vt:lpstr>adc mem map</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Fobel</dc:creator>
  <cp:lastModifiedBy>Christian Fobel</cp:lastModifiedBy>
  <dcterms:created xsi:type="dcterms:W3CDTF">2015-10-31T19:47:22Z</dcterms:created>
  <dcterms:modified xsi:type="dcterms:W3CDTF">2015-11-07T02:06:20Z</dcterms:modified>
</cp:coreProperties>
</file>