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adronizacao\Scripts\Estruturar\"/>
    </mc:Choice>
  </mc:AlternateContent>
  <bookViews>
    <workbookView xWindow="0" yWindow="0" windowWidth="28800" windowHeight="12300" activeTab="1"/>
  </bookViews>
  <sheets>
    <sheet name="Planilha1" sheetId="1" r:id="rId1"/>
    <sheet name="Planilha2" sheetId="2" r:id="rId2"/>
  </sheets>
  <definedNames>
    <definedName name="var_conexao">Planilha1!$B$4</definedName>
    <definedName name="var_dns1">Planilha1!$B$7</definedName>
    <definedName name="var_dns2">Planilha1!$B$8</definedName>
    <definedName name="var_gateway">Planilha1!$B$6</definedName>
    <definedName name="var_identacao">Planilha1!$B$11</definedName>
    <definedName name="var_laboratorio">Planilha1!$B$2</definedName>
    <definedName name="var_mascara">Planilha1!$B$5</definedName>
    <definedName name="var_pulalinha">Planilha1!$B$10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8" i="2"/>
  <c r="E2" i="2"/>
  <c r="D15" i="1" l="1"/>
  <c r="D16" i="1"/>
  <c r="D17" i="1"/>
  <c r="D18" i="1"/>
  <c r="D19" i="1"/>
  <c r="D20" i="1"/>
  <c r="D21" i="1"/>
  <c r="D22" i="1"/>
  <c r="D23" i="1"/>
  <c r="D24" i="1"/>
  <c r="D14" i="1"/>
  <c r="D13" i="1"/>
  <c r="C13" i="1"/>
  <c r="C15" i="1"/>
  <c r="C16" i="1"/>
  <c r="C17" i="1"/>
  <c r="C18" i="1"/>
  <c r="C19" i="1"/>
  <c r="C20" i="1"/>
  <c r="C21" i="1"/>
  <c r="C22" i="1"/>
  <c r="C23" i="1"/>
  <c r="C24" i="1"/>
  <c r="C14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E14" i="1" l="1"/>
  <c r="B10" i="1"/>
  <c r="B11" i="1"/>
  <c r="K2" i="1"/>
  <c r="K6" i="1"/>
  <c r="K5" i="1"/>
  <c r="K4" i="1"/>
  <c r="K3" i="1"/>
  <c r="P26" i="1" l="1"/>
  <c r="P28" i="1"/>
  <c r="P27" i="1"/>
  <c r="P29" i="1"/>
  <c r="P30" i="1"/>
  <c r="P31" i="1"/>
  <c r="P32" i="1"/>
  <c r="P9" i="1"/>
  <c r="P15" i="1"/>
  <c r="P21" i="1"/>
  <c r="P22" i="1"/>
  <c r="P10" i="1"/>
  <c r="P16" i="1"/>
  <c r="P11" i="1"/>
  <c r="P17" i="1"/>
  <c r="P23" i="1"/>
  <c r="P12" i="1"/>
  <c r="P18" i="1"/>
  <c r="P24" i="1"/>
  <c r="P13" i="1"/>
  <c r="P19" i="1"/>
  <c r="P25" i="1"/>
  <c r="P14" i="1"/>
  <c r="P20" i="1"/>
  <c r="P7" i="1"/>
  <c r="N2" i="1"/>
</calcChain>
</file>

<file path=xl/sharedStrings.xml><?xml version="1.0" encoding="utf-8"?>
<sst xmlns="http://schemas.openxmlformats.org/spreadsheetml/2006/main" count="162" uniqueCount="145">
  <si>
    <t>PATRIMONIO</t>
  </si>
  <si>
    <t>IDENTIFICADOR</t>
  </si>
  <si>
    <t>DESCRIÇÃO LABORATÓRIO</t>
  </si>
  <si>
    <t>NOME</t>
  </si>
  <si>
    <t>REDE</t>
  </si>
  <si>
    <t>MASCARA</t>
  </si>
  <si>
    <t>GATEWAY</t>
  </si>
  <si>
    <t>CONEXÃO</t>
  </si>
  <si>
    <t>Ethernet</t>
  </si>
  <si>
    <t>TI</t>
  </si>
  <si>
    <t>DNS1</t>
  </si>
  <si>
    <t>DNS2</t>
  </si>
  <si>
    <t>IP</t>
  </si>
  <si>
    <t>VARIAVEIS</t>
  </si>
  <si>
    <t>IF</t>
  </si>
  <si>
    <t>CONSTRUÇÃO</t>
  </si>
  <si>
    <t>CABEÇALHO</t>
  </si>
  <si>
    <t>IP2</t>
  </si>
  <si>
    <t>FIM</t>
  </si>
  <si>
    <t>IDENTAÇÃO</t>
  </si>
  <si>
    <t>LAYOUT</t>
  </si>
  <si>
    <t>PULA LINHA</t>
  </si>
  <si>
    <t>CONCATENADO</t>
  </si>
  <si>
    <t>RESULTADO FINAL</t>
  </si>
  <si>
    <t>NOME_COMPUTADOR</t>
  </si>
  <si>
    <t>DESCRIÇÃO_COMPUTADOR</t>
  </si>
  <si>
    <t>NOME_USUARIO</t>
  </si>
  <si>
    <t>DISCO (VOLUME)</t>
  </si>
  <si>
    <t>DISKPART.TXT</t>
  </si>
  <si>
    <t xml:space="preserve"> </t>
  </si>
  <si>
    <t>E</t>
  </si>
  <si>
    <t>REM CABEÇALHO</t>
  </si>
  <si>
    <t>REM CONFIGURAÇÃO DAS MÁQUINAS</t>
  </si>
  <si>
    <t>10.110.132.5</t>
  </si>
  <si>
    <t>10.110.132.6</t>
  </si>
  <si>
    <t>255.255.255.128</t>
  </si>
  <si>
    <t>10.110.137.129</t>
  </si>
  <si>
    <t>10.110.137.132</t>
  </si>
  <si>
    <t>10.110.137.151</t>
  </si>
  <si>
    <t>10.110.137.152</t>
  </si>
  <si>
    <t>10.110.137.153</t>
  </si>
  <si>
    <t>10.110.137.154</t>
  </si>
  <si>
    <t>10.110.137.155</t>
  </si>
  <si>
    <t>10.110.137.156</t>
  </si>
  <si>
    <t>10.110.137.157</t>
  </si>
  <si>
    <t>10.110.137.158</t>
  </si>
  <si>
    <t>10.110.137.159</t>
  </si>
  <si>
    <t>10.110.137.160</t>
  </si>
  <si>
    <t>10.110.137.161</t>
  </si>
  <si>
    <t>10.110.137.162</t>
  </si>
  <si>
    <t>10.110.137.163</t>
  </si>
  <si>
    <t>10.110.137.164</t>
  </si>
  <si>
    <t>10.110.137.165</t>
  </si>
  <si>
    <t>10.110.137.166</t>
  </si>
  <si>
    <t>10.110.137.167</t>
  </si>
  <si>
    <t>10.110.137.168</t>
  </si>
  <si>
    <t>10.110.137.169</t>
  </si>
  <si>
    <t>10.110.137.170</t>
  </si>
  <si>
    <t>D</t>
  </si>
  <si>
    <t>1230158</t>
  </si>
  <si>
    <t>1230159</t>
  </si>
  <si>
    <t>1230160</t>
  </si>
  <si>
    <t>1230161</t>
  </si>
  <si>
    <t>1230162</t>
  </si>
  <si>
    <t>1230163</t>
  </si>
  <si>
    <t>1230164</t>
  </si>
  <si>
    <t>1230165</t>
  </si>
  <si>
    <t>1230166</t>
  </si>
  <si>
    <t>1230167</t>
  </si>
  <si>
    <t>1230168</t>
  </si>
  <si>
    <t>1230169</t>
  </si>
  <si>
    <t>1230170</t>
  </si>
  <si>
    <t>1230171</t>
  </si>
  <si>
    <t>1230172</t>
  </si>
  <si>
    <t>1230173</t>
  </si>
  <si>
    <t>1230174</t>
  </si>
  <si>
    <t>1231216</t>
  </si>
  <si>
    <t>1231217</t>
  </si>
  <si>
    <t>1231218</t>
  </si>
  <si>
    <t>1231219</t>
  </si>
  <si>
    <t>=SE([@IDENTIFICADOR]="";"";"SET NOME=""ESN603D"&amp;H10&amp;"""")</t>
  </si>
  <si>
    <t>VLAN</t>
  </si>
  <si>
    <t>10.190.254.3</t>
  </si>
  <si>
    <t>ESPAÇO</t>
  </si>
  <si>
    <t xml:space="preserve">          </t>
  </si>
  <si>
    <t>10.190.254.2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</si>
  <si>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</si>
  <si>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</si>
  <si>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</si>
  <si>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</si>
  <si>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</si>
  <si>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</si>
  <si>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</si>
  <si>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</si>
  <si>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</si>
  <si>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</si>
  <si>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</si>
  <si>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</si>
  <si>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</si>
  <si>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</si>
  <si>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</si>
  <si>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</si>
  <si>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</si>
  <si>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</si>
  <si>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</si>
  <si>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</si>
  <si>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</si>
  <si>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</si>
  <si>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</si>
  <si>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</si>
  <si>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</si>
  <si>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</si>
  <si>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)</t>
  </si>
  <si>
    <t>LABORATORIO_AUTOMACAO</t>
  </si>
  <si>
    <t>BS05</t>
  </si>
  <si>
    <t>10.110.137.1132</t>
  </si>
  <si>
    <t>10.110.137.171</t>
  </si>
  <si>
    <t>10.110.137.172</t>
  </si>
  <si>
    <t>10.110.137.173</t>
  </si>
  <si>
    <t>10.110.137.174</t>
  </si>
  <si>
    <t>10.110.137.175</t>
  </si>
  <si>
    <t>10.110.137.176</t>
  </si>
  <si>
    <t>10.110.137.177</t>
  </si>
  <si>
    <t>10.110.137.178</t>
  </si>
  <si>
    <t>10.110.137.179</t>
  </si>
  <si>
    <t>10.110.137.180</t>
  </si>
  <si>
    <t>10.110.137.181</t>
  </si>
  <si>
    <t>10.110.137.182</t>
  </si>
  <si>
    <t>10.110.137.183</t>
  </si>
  <si>
    <t>10.110.137.184</t>
  </si>
  <si>
    <t>10.110.137.185</t>
  </si>
  <si>
    <t>10.110.137.186</t>
  </si>
  <si>
    <t>10.110.137.187</t>
  </si>
  <si>
    <t>10.110.137.188</t>
  </si>
  <si>
    <t>10.110.137.189</t>
  </si>
  <si>
    <t>10.110.137.190</t>
  </si>
  <si>
    <t>10.110.137.191</t>
  </si>
  <si>
    <t>10.110.137.192</t>
  </si>
  <si>
    <t>10.110.137.193</t>
  </si>
  <si>
    <t>10.110.137.194</t>
  </si>
  <si>
    <t>=B7&amp;"SET vMaquinavLAN="&amp;B2</t>
  </si>
  <si>
    <t>=B7&amp;"SET vMaquinaGateway="&amp;B3</t>
  </si>
  <si>
    <t>=B7&amp;"SET vMaquinaMascara="&amp;B4</t>
  </si>
  <si>
    <t>=B7&amp;"SET vMaquinaDNS1="&amp;B5</t>
  </si>
  <si>
    <t>=B7&amp;"SET vMaquinaDNS1="&amp;B6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</si>
</sst>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6" borderId="1" xfId="0" applyNumberFormat="1" applyFill="1" applyBorder="1"/>
    <xf numFmtId="49" fontId="0" fillId="0" borderId="0" xfId="0" applyNumberFormat="1"/>
    <xf numFmtId="49" fontId="1" fillId="4" borderId="0" xfId="0" applyNumberFormat="1" applyFont="1" applyFill="1" applyAlignment="1">
      <alignment horizontal="center"/>
    </xf>
    <xf numFmtId="49" fontId="1" fillId="4" borderId="0" xfId="0" applyNumberFormat="1" applyFont="1" applyFill="1"/>
    <xf numFmtId="49" fontId="0" fillId="5" borderId="1" xfId="0" applyNumberFormat="1" applyFill="1" applyBorder="1"/>
    <xf numFmtId="49" fontId="0" fillId="2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2" fillId="3" borderId="0" xfId="0" applyNumberFormat="1" applyFont="1" applyFill="1"/>
    <xf numFmtId="49" fontId="3" fillId="9" borderId="0" xfId="0" applyNumberFormat="1" applyFont="1" applyFill="1"/>
    <xf numFmtId="49" fontId="0" fillId="0" borderId="0" xfId="0" applyNumberFormat="1" applyAlignment="1">
      <alignment horizontal="left"/>
    </xf>
    <xf numFmtId="49" fontId="0" fillId="6" borderId="4" xfId="0" applyNumberFormat="1" applyFill="1" applyBorder="1"/>
    <xf numFmtId="49" fontId="0" fillId="11" borderId="5" xfId="0" applyNumberFormat="1" applyFill="1" applyBorder="1" applyAlignment="1">
      <alignment horizontal="center"/>
    </xf>
    <xf numFmtId="49" fontId="0" fillId="10" borderId="6" xfId="0" applyNumberFormat="1" applyFill="1" applyBorder="1"/>
    <xf numFmtId="49" fontId="0" fillId="7" borderId="2" xfId="0" applyNumberForma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2">
    <dxf>
      <numFmt numFmtId="30" formatCode="@"/>
      <fill>
        <patternFill patternType="solid">
          <fgColor indexed="64"/>
          <bgColor rgb="FFFF7C8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5" tint="-0.249977111117893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G8:P32" totalsRowShown="0" headerRowDxfId="11" dataDxfId="10">
  <tableColumns count="10">
    <tableColumn id="1" name="IDENTIFICADOR" dataDxfId="9"/>
    <tableColumn id="2" name="PATRIMONIO" dataDxfId="8"/>
    <tableColumn id="3" name="IP" dataDxfId="7"/>
    <tableColumn id="4" name="IF" dataDxfId="6">
      <calculatedColumnFormula>IF(Tabela1[[#This Row],[IDENTIFICADOR]]="","","IF ""%IDENTIFICADOR%""=="""&amp;Tabela1[[#This Row],[IDENTIFICADOR]]&amp;""" (")</calculatedColumnFormula>
    </tableColumn>
    <tableColumn id="5" name="NOME_COMPUTADOR" dataDxfId="5">
      <calculatedColumnFormula>IF(Tabela1[[#This Row],[IDENTIFICADOR]]="","","SET NOME=""ESN603D"&amp;H9&amp;"""")</calculatedColumnFormula>
    </tableColumn>
    <tableColumn id="6" name="DESCRIÇÃO_COMPUTADOR" dataDxfId="4">
      <calculatedColumnFormula>IF(Tabela1[[#This Row],[IDENTIFICADOR]]="","","SET DESCRICAO="""&amp;var_laboratorio&amp;"_"&amp;Tabela1[[#This Row],[PATRIMONIO]]&amp;"_"&amp;Tabela1[[#This Row],[IDENTIFICADOR]]&amp;"""")</calculatedColumnFormula>
    </tableColumn>
    <tableColumn id="10" name="NOME_USUARIO" dataDxfId="3">
      <calculatedColumnFormula>IF(Tabela1[[#This Row],[IDENTIFICADOR]]="","","SET USUARIO="""&amp;IF(Tabela1[[#This Row],[IDENTIFICADOR]]=0,"Docente","Aluno "&amp;REPT(0,2-LEN(Tabela1[[#This Row],[IDENTIFICADOR]]))&amp;Tabela1[[#This Row],[IDENTIFICADOR]])&amp;"""")</calculatedColumnFormula>
    </tableColumn>
    <tableColumn id="7" name="IP2" dataDxfId="2">
      <calculatedColumnFormula>IF(Tabela1[[#This Row],[IDENTIFICADOR]]="","","SET IP="&amp;Tabela1[[#This Row],[IP]])</calculatedColumnFormula>
    </tableColumn>
    <tableColumn id="8" name="FIM" dataDxfId="1">
      <calculatedColumnFormula>IF(Tabela1[[#This Row],[IDENTIFICADOR]]="","",")")</calculatedColumnFormula>
    </tableColumn>
    <tableColumn id="9" name="REM CONFIGURAÇÃO DAS MÁQUINAS" dataDxfId="0" dataCellStyle="Normal">
      <calculatedColumnFormula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G1" workbookViewId="0">
      <selection activeCell="P9" sqref="P9:P32"/>
    </sheetView>
  </sheetViews>
  <sheetFormatPr defaultRowHeight="15" x14ac:dyDescent="0.25"/>
  <cols>
    <col min="1" max="1" width="24.5703125" style="2" bestFit="1" customWidth="1"/>
    <col min="2" max="2" width="14.85546875" style="2" bestFit="1" customWidth="1"/>
    <col min="3" max="3" width="12.7109375" style="2" bestFit="1" customWidth="1"/>
    <col min="4" max="4" width="9.140625" style="2"/>
    <col min="5" max="5" width="16.85546875" style="2" customWidth="1"/>
    <col min="6" max="6" width="9.140625" style="2"/>
    <col min="7" max="7" width="16.85546875" style="2" customWidth="1"/>
    <col min="8" max="8" width="14.85546875" style="2" customWidth="1"/>
    <col min="9" max="9" width="13.85546875" style="2" bestFit="1" customWidth="1"/>
    <col min="10" max="10" width="27.140625" style="2" bestFit="1" customWidth="1"/>
    <col min="11" max="11" width="28" style="2" bestFit="1" customWidth="1"/>
    <col min="12" max="12" width="56.85546875" style="2" customWidth="1"/>
    <col min="13" max="13" width="26.85546875" style="2" customWidth="1"/>
    <col min="14" max="14" width="9.140625" style="2"/>
    <col min="15" max="15" width="45" style="2" customWidth="1"/>
    <col min="16" max="16384" width="9.140625" style="2"/>
  </cols>
  <sheetData>
    <row r="1" spans="1:16" x14ac:dyDescent="0.25">
      <c r="A1" s="17" t="s">
        <v>3</v>
      </c>
      <c r="B1" s="17"/>
      <c r="J1" s="3" t="s">
        <v>15</v>
      </c>
      <c r="K1" s="4"/>
      <c r="L1" s="4"/>
      <c r="M1" s="4"/>
      <c r="N1" s="2" t="s">
        <v>22</v>
      </c>
    </row>
    <row r="2" spans="1:16" x14ac:dyDescent="0.25">
      <c r="A2" s="5" t="s">
        <v>2</v>
      </c>
      <c r="B2" s="1" t="s">
        <v>9</v>
      </c>
      <c r="J2" s="20" t="s">
        <v>16</v>
      </c>
      <c r="K2" s="6" t="str">
        <f>"SET CONEXAO="""&amp;var_conexao&amp;""""</f>
        <v>SET CONEXAO="Ethernet"</v>
      </c>
      <c r="L2" s="6"/>
      <c r="M2" s="6"/>
      <c r="N2" s="18" t="str">
        <f>K2&amp;var_pulalinha&amp;K3&amp;var_pulalinha&amp;K4&amp;var_pulalinha&amp;K5&amp;var_pulalinha&amp;K6</f>
        <v>SET CONEXAO="Ethernet"
SET MASCARA=255.255.255.128
SET GATEWAY=10.110.137.129
SET DNS1=10.110.132.5
SET DNS2=10.110.132.6</v>
      </c>
    </row>
    <row r="3" spans="1:16" x14ac:dyDescent="0.25">
      <c r="A3" s="17" t="s">
        <v>4</v>
      </c>
      <c r="B3" s="17"/>
      <c r="J3" s="20"/>
      <c r="K3" s="6" t="str">
        <f>"SET MASCARA="&amp;var_mascara</f>
        <v>SET MASCARA=255.255.255.128</v>
      </c>
      <c r="L3" s="6"/>
      <c r="M3" s="6"/>
      <c r="N3" s="18"/>
    </row>
    <row r="4" spans="1:16" x14ac:dyDescent="0.25">
      <c r="A4" s="5" t="s">
        <v>7</v>
      </c>
      <c r="B4" s="1" t="s">
        <v>8</v>
      </c>
      <c r="J4" s="20"/>
      <c r="K4" s="6" t="str">
        <f>"SET GATEWAY="&amp;var_gateway</f>
        <v>SET GATEWAY=10.110.137.129</v>
      </c>
      <c r="L4" s="6"/>
      <c r="M4" s="6"/>
      <c r="N4" s="18"/>
    </row>
    <row r="5" spans="1:16" x14ac:dyDescent="0.25">
      <c r="A5" s="5" t="s">
        <v>5</v>
      </c>
      <c r="B5" s="1" t="s">
        <v>35</v>
      </c>
      <c r="J5" s="20"/>
      <c r="K5" s="6" t="str">
        <f>"SET DNS1="&amp;var_dns1</f>
        <v>SET DNS1=10.110.132.5</v>
      </c>
      <c r="L5" s="6"/>
      <c r="M5" s="6"/>
      <c r="N5" s="18"/>
      <c r="P5" s="7" t="s">
        <v>23</v>
      </c>
    </row>
    <row r="6" spans="1:16" x14ac:dyDescent="0.25">
      <c r="A6" s="5" t="s">
        <v>6</v>
      </c>
      <c r="B6" s="1" t="s">
        <v>36</v>
      </c>
      <c r="J6" s="20"/>
      <c r="K6" s="6" t="str">
        <f>"SET DNS2="&amp;var_dns2</f>
        <v>SET DNS2=10.110.132.6</v>
      </c>
      <c r="L6" s="6"/>
      <c r="M6" s="6"/>
      <c r="N6" s="18"/>
      <c r="P6" s="8" t="s">
        <v>31</v>
      </c>
    </row>
    <row r="7" spans="1:16" x14ac:dyDescent="0.25">
      <c r="A7" s="5" t="s">
        <v>10</v>
      </c>
      <c r="B7" s="1" t="s">
        <v>33</v>
      </c>
      <c r="G7" s="19" t="s">
        <v>13</v>
      </c>
      <c r="H7" s="19"/>
      <c r="I7" s="19"/>
      <c r="P7" s="8" t="str">
        <f>K2&amp;var_pulalinha&amp;K3&amp;var_pulalinha&amp;K4&amp;var_pulalinha&amp;K5&amp;var_pulalinha&amp;K6&amp;var_pulalinha&amp;var_pulalinha</f>
        <v xml:space="preserve">SET CONEXAO="Ethernet"
SET MASCARA=255.255.255.128
SET GATEWAY=10.110.137.129
SET DNS1=10.110.132.5
SET DNS2=10.110.132.6
</v>
      </c>
    </row>
    <row r="8" spans="1:16" x14ac:dyDescent="0.25">
      <c r="A8" s="5" t="s">
        <v>11</v>
      </c>
      <c r="B8" s="1" t="s">
        <v>34</v>
      </c>
      <c r="G8" s="2" t="s">
        <v>1</v>
      </c>
      <c r="H8" s="2" t="s">
        <v>0</v>
      </c>
      <c r="I8" s="2" t="s">
        <v>12</v>
      </c>
      <c r="J8" s="9" t="s">
        <v>14</v>
      </c>
      <c r="K8" s="9" t="s">
        <v>24</v>
      </c>
      <c r="L8" s="9" t="s">
        <v>25</v>
      </c>
      <c r="M8" s="9" t="s">
        <v>26</v>
      </c>
      <c r="N8" s="9" t="s">
        <v>17</v>
      </c>
      <c r="O8" s="9" t="s">
        <v>18</v>
      </c>
      <c r="P8" s="10" t="s">
        <v>32</v>
      </c>
    </row>
    <row r="9" spans="1:16" x14ac:dyDescent="0.25">
      <c r="A9" s="17" t="s">
        <v>20</v>
      </c>
      <c r="B9" s="17"/>
      <c r="G9" s="11">
        <v>0</v>
      </c>
      <c r="H9" s="2" t="s">
        <v>59</v>
      </c>
      <c r="I9" s="2" t="s">
        <v>37</v>
      </c>
      <c r="J9" s="2" t="str">
        <f>IF(Tabela1[[#This Row],[IDENTIFICADOR]]="","","IF ""%IDENTIFICADOR%""=="""&amp;Tabela1[[#This Row],[IDENTIFICADOR]]&amp;""" (")</f>
        <v>IF "%IDENTIFICADOR%"=="0" (</v>
      </c>
      <c r="K9" s="2" t="str">
        <f>IF(Tabela1[[#This Row],[IDENTIFICADOR]]="","","SET NOME=""ESN603D"&amp;H9&amp;"""")</f>
        <v>SET NOME="ESN603D1230158"</v>
      </c>
      <c r="L9" s="2" t="str">
        <f>IF(Tabela1[[#This Row],[IDENTIFICADOR]]="","","SET DESCRICAO="""&amp;var_laboratorio&amp;"_"&amp;Tabela1[[#This Row],[PATRIMONIO]]&amp;"_"&amp;Tabela1[[#This Row],[IDENTIFICADOR]]&amp;"""")</f>
        <v>SET DESCRICAO="TI_1230158_0"</v>
      </c>
      <c r="M9" s="2" t="str">
        <f>IF(Tabela1[[#This Row],[IDENTIFICADOR]]="","","SET USUARIO="""&amp;IF(Tabela1[[#This Row],[IDENTIFICADOR]]=0,"Docente","Aluno "&amp;REPT(0,2-LEN(Tabela1[[#This Row],[IDENTIFICADOR]]))&amp;Tabela1[[#This Row],[IDENTIFICADOR]])&amp;"""")</f>
        <v>SET USUARIO="Docente"</v>
      </c>
      <c r="N9" s="2" t="str">
        <f>IF(Tabela1[[#This Row],[IDENTIFICADOR]]="","","SET IP="&amp;Tabela1[[#This Row],[IP]])</f>
        <v>SET IP=10.110.137.132</v>
      </c>
      <c r="O9" s="2" t="str">
        <f>IF(Tabela1[[#This Row],[IDENTIFICADOR]]="","",")")</f>
        <v>)</v>
      </c>
      <c r="P9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>IF "%IDENTIFICADOR%"=="0" (
      SET NOME="ESN603D1230158"
      SET DESCRICAO="TI_1230158_0"
      SET USUARIO="Docente"
      SET IP=10.110.137.132
      )</v>
      </c>
    </row>
    <row r="10" spans="1:16" x14ac:dyDescent="0.25">
      <c r="A10" s="5" t="s">
        <v>21</v>
      </c>
      <c r="B10" s="1" t="str">
        <f>"
"</f>
        <v xml:space="preserve">
</v>
      </c>
      <c r="G10" s="11">
        <v>1</v>
      </c>
      <c r="H10" s="2" t="s">
        <v>60</v>
      </c>
      <c r="I10" s="2" t="s">
        <v>38</v>
      </c>
      <c r="J10" s="2" t="str">
        <f>IF(Tabela1[[#This Row],[IDENTIFICADOR]]="","","IF ""%IDENTIFICADOR%""=="""&amp;Tabela1[[#This Row],[IDENTIFICADOR]]&amp;""" (")</f>
        <v>IF "%IDENTIFICADOR%"=="1" (</v>
      </c>
      <c r="K10" s="2" t="s">
        <v>80</v>
      </c>
      <c r="L10" s="2" t="str">
        <f>IF(Tabela1[[#This Row],[IDENTIFICADOR]]="","","SET DESCRICAO="""&amp;var_laboratorio&amp;"_"&amp;Tabela1[[#This Row],[PATRIMONIO]]&amp;"_"&amp;Tabela1[[#This Row],[IDENTIFICADOR]]&amp;"""")</f>
        <v>SET DESCRICAO="TI_1230159_1"</v>
      </c>
      <c r="M10" s="2" t="str">
        <f>IF(Tabela1[[#This Row],[IDENTIFICADOR]]="","","SET USUARIO="""&amp;IF(Tabela1[[#This Row],[IDENTIFICADOR]]=0,"Docente","Aluno "&amp;REPT(0,2-LEN(Tabela1[[#This Row],[IDENTIFICADOR]]))&amp;Tabela1[[#This Row],[IDENTIFICADOR]])&amp;"""")</f>
        <v>SET USUARIO="Aluno 01"</v>
      </c>
      <c r="N10" s="2" t="str">
        <f>IF(Tabela1[[#This Row],[IDENTIFICADOR]]="","","SET IP="&amp;Tabela1[[#This Row],[IP]])</f>
        <v>SET IP=10.110.137.151</v>
      </c>
      <c r="O10" s="2" t="str">
        <f>IF(Tabela1[[#This Row],[IDENTIFICADOR]]="","",")")</f>
        <v>)</v>
      </c>
      <c r="P10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>IF "%IDENTIFICADOR%"=="1" (
      =SE([@IDENTIFICADOR]="";"";"SET NOME=""ESN603D"&amp;H10&amp;"""")
      SET DESCRICAO="TI_1230159_1"
      SET USUARIO="Aluno 01"
      SET IP=10.110.137.151
      )</v>
      </c>
    </row>
    <row r="11" spans="1:16" x14ac:dyDescent="0.25">
      <c r="A11" s="5" t="s">
        <v>19</v>
      </c>
      <c r="B11" s="1" t="str">
        <f>var_pulalinha&amp;"      "</f>
        <v xml:space="preserve">
      </v>
      </c>
      <c r="G11" s="11">
        <v>2</v>
      </c>
      <c r="H11" s="2" t="s">
        <v>61</v>
      </c>
      <c r="I11" s="2" t="s">
        <v>39</v>
      </c>
      <c r="J11" s="2" t="str">
        <f>IF(Tabela1[[#This Row],[IDENTIFICADOR]]="","","IF ""%IDENTIFICADOR%""=="""&amp;Tabela1[[#This Row],[IDENTIFICADOR]]&amp;""" (")</f>
        <v>IF "%IDENTIFICADOR%"=="2" (</v>
      </c>
      <c r="K11" s="2" t="str">
        <f>IF(Tabela1[[#This Row],[IDENTIFICADOR]]="","","SET NOME=""ESN603D"&amp;H11&amp;"""")</f>
        <v>SET NOME="ESN603D1230160"</v>
      </c>
      <c r="L11" s="2" t="str">
        <f>IF(Tabela1[[#This Row],[IDENTIFICADOR]]="","","SET DESCRICAO="""&amp;var_laboratorio&amp;"_"&amp;Tabela1[[#This Row],[PATRIMONIO]]&amp;"_"&amp;Tabela1[[#This Row],[IDENTIFICADOR]]&amp;"""")</f>
        <v>SET DESCRICAO="TI_1230160_2"</v>
      </c>
      <c r="M11" s="2" t="str">
        <f>IF(Tabela1[[#This Row],[IDENTIFICADOR]]="","","SET USUARIO="""&amp;IF(Tabela1[[#This Row],[IDENTIFICADOR]]=0,"Docente","Aluno "&amp;REPT(0,2-LEN(Tabela1[[#This Row],[IDENTIFICADOR]]))&amp;Tabela1[[#This Row],[IDENTIFICADOR]])&amp;"""")</f>
        <v>SET USUARIO="Aluno 02"</v>
      </c>
      <c r="N11" s="2" t="str">
        <f>IF(Tabela1[[#This Row],[IDENTIFICADOR]]="","","SET IP="&amp;Tabela1[[#This Row],[IP]])</f>
        <v>SET IP=10.110.137.152</v>
      </c>
      <c r="O11" s="2" t="str">
        <f>IF(Tabela1[[#This Row],[IDENTIFICADOR]]="","",")")</f>
        <v>)</v>
      </c>
      <c r="P11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>IF "%IDENTIFICADOR%"=="2" (
      SET NOME="ESN603D1230160"
      SET DESCRICAO="TI_1230160_2"
      SET USUARIO="Aluno 02"
      SET IP=10.110.137.152
      )</v>
      </c>
    </row>
    <row r="12" spans="1:16" ht="15.75" thickBot="1" x14ac:dyDescent="0.3">
      <c r="A12" s="15" t="s">
        <v>27</v>
      </c>
      <c r="B12" s="15"/>
      <c r="G12" s="11">
        <v>3</v>
      </c>
      <c r="H12" s="2" t="s">
        <v>62</v>
      </c>
      <c r="I12" s="2" t="s">
        <v>40</v>
      </c>
      <c r="J12" s="2" t="str">
        <f>IF(Tabela1[[#This Row],[IDENTIFICADOR]]="","","IF ""%IDENTIFICADOR%""=="""&amp;Tabela1[[#This Row],[IDENTIFICADOR]]&amp;""" (")</f>
        <v>IF "%IDENTIFICADOR%"=="3" (</v>
      </c>
      <c r="K12" s="2" t="str">
        <f>IF(Tabela1[[#This Row],[IDENTIFICADOR]]="","","SET NOME=""ESN603D"&amp;H12&amp;"""")</f>
        <v>SET NOME="ESN603D1230161"</v>
      </c>
      <c r="L12" s="2" t="str">
        <f>IF(Tabela1[[#This Row],[IDENTIFICADOR]]="","","SET DESCRICAO="""&amp;var_laboratorio&amp;"_"&amp;Tabela1[[#This Row],[PATRIMONIO]]&amp;"_"&amp;Tabela1[[#This Row],[IDENTIFICADOR]]&amp;"""")</f>
        <v>SET DESCRICAO="TI_1230161_3"</v>
      </c>
      <c r="M12" s="2" t="str">
        <f>IF(Tabela1[[#This Row],[IDENTIFICADOR]]="","","SET USUARIO="""&amp;IF(Tabela1[[#This Row],[IDENTIFICADOR]]=0,"Docente","Aluno "&amp;REPT(0,2-LEN(Tabela1[[#This Row],[IDENTIFICADOR]]))&amp;Tabela1[[#This Row],[IDENTIFICADOR]])&amp;"""")</f>
        <v>SET USUARIO="Aluno 03"</v>
      </c>
      <c r="N12" s="2" t="str">
        <f>IF(Tabela1[[#This Row],[IDENTIFICADOR]]="","","SET IP="&amp;Tabela1[[#This Row],[IP]])</f>
        <v>SET IP=10.110.137.153</v>
      </c>
      <c r="O12" s="2" t="str">
        <f>IF(Tabela1[[#This Row],[IDENTIFICADOR]]="","",")")</f>
        <v>)</v>
      </c>
      <c r="P12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>IF "%IDENTIFICADOR%"=="3" (
      SET NOME="ESN603D1230161"
      SET DESCRICAO="TI_1230161_3"
      SET USUARIO="Aluno 03"
      SET IP=10.110.137.153
      )</v>
      </c>
    </row>
    <row r="13" spans="1:16" x14ac:dyDescent="0.25">
      <c r="A13" s="16"/>
      <c r="B13" s="16"/>
      <c r="C13" s="1" t="str">
        <f>"REM LIMPA LETRAS"&amp;var_pulalinha</f>
        <v xml:space="preserve">REM LIMPA LETRAS
</v>
      </c>
      <c r="D13" s="12" t="str">
        <f>"REM INSERE LETRAS"&amp;var_pulalinha</f>
        <v xml:space="preserve">REM INSERE LETRAS
</v>
      </c>
      <c r="E13" s="13" t="s">
        <v>28</v>
      </c>
      <c r="G13" s="11">
        <v>4</v>
      </c>
      <c r="H13" s="2" t="s">
        <v>63</v>
      </c>
      <c r="I13" s="2" t="s">
        <v>41</v>
      </c>
      <c r="J13" s="2" t="str">
        <f>IF(Tabela1[[#This Row],[IDENTIFICADOR]]="","","IF ""%IDENTIFICADOR%""=="""&amp;Tabela1[[#This Row],[IDENTIFICADOR]]&amp;""" (")</f>
        <v>IF "%IDENTIFICADOR%"=="4" (</v>
      </c>
      <c r="K13" s="2" t="str">
        <f>IF(Tabela1[[#This Row],[IDENTIFICADOR]]="","","SET NOME=""ESN603D"&amp;H13&amp;"""")</f>
        <v>SET NOME="ESN603D1230162"</v>
      </c>
      <c r="L13" s="2" t="str">
        <f>IF(Tabela1[[#This Row],[IDENTIFICADOR]]="","","SET DESCRICAO="""&amp;var_laboratorio&amp;"_"&amp;Tabela1[[#This Row],[PATRIMONIO]]&amp;"_"&amp;Tabela1[[#This Row],[IDENTIFICADOR]]&amp;"""")</f>
        <v>SET DESCRICAO="TI_1230162_4"</v>
      </c>
      <c r="M13" s="2" t="str">
        <f>IF(Tabela1[[#This Row],[IDENTIFICADOR]]="","","SET USUARIO="""&amp;IF(Tabela1[[#This Row],[IDENTIFICADOR]]=0,"Docente","Aluno "&amp;REPT(0,2-LEN(Tabela1[[#This Row],[IDENTIFICADOR]]))&amp;Tabela1[[#This Row],[IDENTIFICADOR]])&amp;"""")</f>
        <v>SET USUARIO="Aluno 04"</v>
      </c>
      <c r="N13" s="2" t="str">
        <f>IF(Tabela1[[#This Row],[IDENTIFICADOR]]="","","SET IP="&amp;Tabela1[[#This Row],[IP]])</f>
        <v>SET IP=10.110.137.154</v>
      </c>
      <c r="O13" s="2" t="str">
        <f>IF(Tabela1[[#This Row],[IDENTIFICADOR]]="","",")")</f>
        <v>)</v>
      </c>
      <c r="P13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>IF "%IDENTIFICADOR%"=="4" (
      SET NOME="ESN603D1230162"
      SET DESCRICAO="TI_1230162_4"
      SET USUARIO="Aluno 04"
      SET IP=10.110.137.154
      )</v>
      </c>
    </row>
    <row r="14" spans="1:16" ht="15.75" thickBot="1" x14ac:dyDescent="0.3">
      <c r="A14" s="5">
        <v>0</v>
      </c>
      <c r="B14" s="12" t="s">
        <v>30</v>
      </c>
      <c r="C14" s="1" t="str">
        <f t="shared" ref="C14:C24" si="0">IF(A14="","","SELECT VOLUME "&amp;A14&amp;var_identacao&amp;"remove noerr"&amp;var_pulalinha)</f>
        <v xml:space="preserve">SELECT VOLUME 0
      remove noerr
</v>
      </c>
      <c r="D14" s="12" t="str">
        <f t="shared" ref="D14:D24" si="1">IF(OR(A14="",B14=""),"","SELECT VOLUME "&amp;A14&amp;var_identacao&amp;"assign letter="&amp;B14&amp;" noerr"&amp;var_pulalinha)</f>
        <v xml:space="preserve">SELECT VOLUME 0
      assign letter=E noerr
</v>
      </c>
      <c r="E14" s="14" t="str">
        <f>C13&amp;C14&amp;C15&amp;C16&amp;C17&amp;C18&amp;C19&amp;C20&amp;C21&amp;C22&amp;C23&amp;C24&amp;var_pulalinha&amp;D13&amp;D14&amp;D15&amp;D16&amp;D17&amp;D18&amp;D19&amp;D20&amp;D21&amp;D22&amp;D23&amp;D24&amp;"EXIT"</f>
        <v>REM LIMPA LETRAS
SELECT VOLUME 0
      remove noerr
SELECT VOLUME 1
      remove noerr
SELECT VOLUME 2
      remove noerr
SELECT VOLUME 4
      remove noerr
SELECT VOLUME 5
      remove noerr
SELECT VOLUME 6
      remove noerr
REM INSERE LETRAS
SELECT VOLUME 0
      assign letter=E noerr
SELECT VOLUME 1
      assign letter=D noerr
EXIT</v>
      </c>
      <c r="F14" s="2" t="s">
        <v>29</v>
      </c>
      <c r="G14" s="11">
        <v>5</v>
      </c>
      <c r="H14" s="2" t="s">
        <v>64</v>
      </c>
      <c r="I14" s="2" t="s">
        <v>42</v>
      </c>
      <c r="J14" s="2" t="str">
        <f>IF(Tabela1[[#This Row],[IDENTIFICADOR]]="","","IF ""%IDENTIFICADOR%""=="""&amp;Tabela1[[#This Row],[IDENTIFICADOR]]&amp;""" (")</f>
        <v>IF "%IDENTIFICADOR%"=="5" (</v>
      </c>
      <c r="K14" s="2" t="str">
        <f>IF(Tabela1[[#This Row],[IDENTIFICADOR]]="","","SET NOME=""ESN603D"&amp;H14&amp;"""")</f>
        <v>SET NOME="ESN603D1230163"</v>
      </c>
      <c r="L14" s="2" t="str">
        <f>IF(Tabela1[[#This Row],[IDENTIFICADOR]]="","","SET DESCRICAO="""&amp;var_laboratorio&amp;"_"&amp;Tabela1[[#This Row],[PATRIMONIO]]&amp;"_"&amp;Tabela1[[#This Row],[IDENTIFICADOR]]&amp;"""")</f>
        <v>SET DESCRICAO="TI_1230163_5"</v>
      </c>
      <c r="M14" s="2" t="str">
        <f>IF(Tabela1[[#This Row],[IDENTIFICADOR]]="","","SET USUARIO="""&amp;IF(Tabela1[[#This Row],[IDENTIFICADOR]]=0,"Docente","Aluno "&amp;REPT(0,2-LEN(Tabela1[[#This Row],[IDENTIFICADOR]]))&amp;Tabela1[[#This Row],[IDENTIFICADOR]])&amp;"""")</f>
        <v>SET USUARIO="Aluno 05"</v>
      </c>
      <c r="N14" s="2" t="str">
        <f>IF(Tabela1[[#This Row],[IDENTIFICADOR]]="","","SET IP="&amp;Tabela1[[#This Row],[IP]])</f>
        <v>SET IP=10.110.137.155</v>
      </c>
      <c r="O14" s="2" t="str">
        <f>IF(Tabela1[[#This Row],[IDENTIFICADOR]]="","",")")</f>
        <v>)</v>
      </c>
      <c r="P14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>IF "%IDENTIFICADOR%"=="5" (
      SET NOME="ESN603D1230163"
      SET DESCRICAO="TI_1230163_5"
      SET USUARIO="Aluno 05"
      SET IP=10.110.137.155
      )</v>
      </c>
    </row>
    <row r="15" spans="1:16" x14ac:dyDescent="0.25">
      <c r="A15" s="5">
        <v>1</v>
      </c>
      <c r="B15" s="12" t="s">
        <v>58</v>
      </c>
      <c r="C15" s="1" t="str">
        <f t="shared" si="0"/>
        <v xml:space="preserve">SELECT VOLUME 1
      remove noerr
</v>
      </c>
      <c r="D15" s="1" t="str">
        <f t="shared" si="1"/>
        <v xml:space="preserve">SELECT VOLUME 1
      assign letter=D noerr
</v>
      </c>
      <c r="E15" s="2" t="s">
        <v>29</v>
      </c>
      <c r="G15" s="11">
        <v>6</v>
      </c>
      <c r="H15" s="2" t="s">
        <v>65</v>
      </c>
      <c r="I15" s="2" t="s">
        <v>43</v>
      </c>
      <c r="J15" s="2" t="str">
        <f>IF(Tabela1[[#This Row],[IDENTIFICADOR]]="","","IF ""%IDENTIFICADOR%""=="""&amp;Tabela1[[#This Row],[IDENTIFICADOR]]&amp;""" (")</f>
        <v>IF "%IDENTIFICADOR%"=="6" (</v>
      </c>
      <c r="K15" s="2" t="str">
        <f>IF(Tabela1[[#This Row],[IDENTIFICADOR]]="","","SET NOME=""ESN603D"&amp;H15&amp;"""")</f>
        <v>SET NOME="ESN603D1230164"</v>
      </c>
      <c r="L15" s="2" t="str">
        <f>IF(Tabela1[[#This Row],[IDENTIFICADOR]]="","","SET DESCRICAO="""&amp;var_laboratorio&amp;"_"&amp;Tabela1[[#This Row],[PATRIMONIO]]&amp;"_"&amp;Tabela1[[#This Row],[IDENTIFICADOR]]&amp;"""")</f>
        <v>SET DESCRICAO="TI_1230164_6"</v>
      </c>
      <c r="M15" s="2" t="str">
        <f>IF(Tabela1[[#This Row],[IDENTIFICADOR]]="","","SET USUARIO="""&amp;IF(Tabela1[[#This Row],[IDENTIFICADOR]]=0,"Docente","Aluno "&amp;REPT(0,2-LEN(Tabela1[[#This Row],[IDENTIFICADOR]]))&amp;Tabela1[[#This Row],[IDENTIFICADOR]])&amp;"""")</f>
        <v>SET USUARIO="Aluno 06"</v>
      </c>
      <c r="N15" s="2" t="str">
        <f>IF(Tabela1[[#This Row],[IDENTIFICADOR]]="","","SET IP="&amp;Tabela1[[#This Row],[IP]])</f>
        <v>SET IP=10.110.137.156</v>
      </c>
      <c r="O15" s="2" t="str">
        <f>IF(Tabela1[[#This Row],[IDENTIFICADOR]]="","",")")</f>
        <v>)</v>
      </c>
      <c r="P15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>IF "%IDENTIFICADOR%"=="6" (
      SET NOME="ESN603D1230164"
      SET DESCRICAO="TI_1230164_6"
      SET USUARIO="Aluno 06"
      SET IP=10.110.137.156
      )</v>
      </c>
    </row>
    <row r="16" spans="1:16" x14ac:dyDescent="0.25">
      <c r="A16" s="5">
        <v>2</v>
      </c>
      <c r="B16" s="12"/>
      <c r="C16" s="1" t="str">
        <f t="shared" si="0"/>
        <v xml:space="preserve">SELECT VOLUME 2
      remove noerr
</v>
      </c>
      <c r="D16" s="1" t="str">
        <f t="shared" si="1"/>
        <v/>
      </c>
      <c r="E16" s="2" t="s">
        <v>29</v>
      </c>
      <c r="G16" s="11">
        <v>7</v>
      </c>
      <c r="H16" s="2" t="s">
        <v>66</v>
      </c>
      <c r="I16" s="2" t="s">
        <v>44</v>
      </c>
      <c r="J16" s="2" t="str">
        <f>IF(Tabela1[[#This Row],[IDENTIFICADOR]]="","","IF ""%IDENTIFICADOR%""=="""&amp;Tabela1[[#This Row],[IDENTIFICADOR]]&amp;""" (")</f>
        <v>IF "%IDENTIFICADOR%"=="7" (</v>
      </c>
      <c r="K16" s="2" t="str">
        <f>IF(Tabela1[[#This Row],[IDENTIFICADOR]]="","","SET NOME=""ESN603D"&amp;H16&amp;"""")</f>
        <v>SET NOME="ESN603D1230165"</v>
      </c>
      <c r="L16" s="2" t="str">
        <f>IF(Tabela1[[#This Row],[IDENTIFICADOR]]="","","SET DESCRICAO="""&amp;var_laboratorio&amp;"_"&amp;Tabela1[[#This Row],[PATRIMONIO]]&amp;"_"&amp;Tabela1[[#This Row],[IDENTIFICADOR]]&amp;"""")</f>
        <v>SET DESCRICAO="TI_1230165_7"</v>
      </c>
      <c r="M16" s="2" t="str">
        <f>IF(Tabela1[[#This Row],[IDENTIFICADOR]]="","","SET USUARIO="""&amp;IF(Tabela1[[#This Row],[IDENTIFICADOR]]=0,"Docente","Aluno "&amp;REPT(0,2-LEN(Tabela1[[#This Row],[IDENTIFICADOR]]))&amp;Tabela1[[#This Row],[IDENTIFICADOR]])&amp;"""")</f>
        <v>SET USUARIO="Aluno 07"</v>
      </c>
      <c r="N16" s="2" t="str">
        <f>IF(Tabela1[[#This Row],[IDENTIFICADOR]]="","","SET IP="&amp;Tabela1[[#This Row],[IP]])</f>
        <v>SET IP=10.110.137.157</v>
      </c>
      <c r="O16" s="2" t="str">
        <f>IF(Tabela1[[#This Row],[IDENTIFICADOR]]="","",")")</f>
        <v>)</v>
      </c>
      <c r="P16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>IF "%IDENTIFICADOR%"=="7" (
      SET NOME="ESN603D1230165"
      SET DESCRICAO="TI_1230165_7"
      SET USUARIO="Aluno 07"
      SET IP=10.110.137.157
      )</v>
      </c>
    </row>
    <row r="17" spans="1:16" x14ac:dyDescent="0.25">
      <c r="A17" s="5"/>
      <c r="B17" s="12"/>
      <c r="C17" s="1" t="str">
        <f t="shared" si="0"/>
        <v/>
      </c>
      <c r="D17" s="1" t="str">
        <f t="shared" si="1"/>
        <v/>
      </c>
      <c r="E17" s="2" t="s">
        <v>29</v>
      </c>
      <c r="G17" s="11">
        <v>8</v>
      </c>
      <c r="H17" s="2" t="s">
        <v>67</v>
      </c>
      <c r="I17" s="2" t="s">
        <v>45</v>
      </c>
      <c r="J17" s="2" t="str">
        <f>IF(Tabela1[[#This Row],[IDENTIFICADOR]]="","","IF ""%IDENTIFICADOR%""=="""&amp;Tabela1[[#This Row],[IDENTIFICADOR]]&amp;""" (")</f>
        <v>IF "%IDENTIFICADOR%"=="8" (</v>
      </c>
      <c r="K17" s="2" t="str">
        <f>IF(Tabela1[[#This Row],[IDENTIFICADOR]]="","","SET NOME=""ESN603D"&amp;H17&amp;"""")</f>
        <v>SET NOME="ESN603D1230166"</v>
      </c>
      <c r="L17" s="2" t="str">
        <f>IF(Tabela1[[#This Row],[IDENTIFICADOR]]="","","SET DESCRICAO="""&amp;var_laboratorio&amp;"_"&amp;Tabela1[[#This Row],[PATRIMONIO]]&amp;"_"&amp;Tabela1[[#This Row],[IDENTIFICADOR]]&amp;"""")</f>
        <v>SET DESCRICAO="TI_1230166_8"</v>
      </c>
      <c r="M17" s="2" t="str">
        <f>IF(Tabela1[[#This Row],[IDENTIFICADOR]]="","","SET USUARIO="""&amp;IF(Tabela1[[#This Row],[IDENTIFICADOR]]=0,"Docente","Aluno "&amp;REPT(0,2-LEN(Tabela1[[#This Row],[IDENTIFICADOR]]))&amp;Tabela1[[#This Row],[IDENTIFICADOR]])&amp;"""")</f>
        <v>SET USUARIO="Aluno 08"</v>
      </c>
      <c r="N17" s="2" t="str">
        <f>IF(Tabela1[[#This Row],[IDENTIFICADOR]]="","","SET IP="&amp;Tabela1[[#This Row],[IP]])</f>
        <v>SET IP=10.110.137.158</v>
      </c>
      <c r="O17" s="2" t="str">
        <f>IF(Tabela1[[#This Row],[IDENTIFICADOR]]="","",")")</f>
        <v>)</v>
      </c>
      <c r="P17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>IF "%IDENTIFICADOR%"=="8" (
      SET NOME="ESN603D1230166"
      SET DESCRICAO="TI_1230166_8"
      SET USUARIO="Aluno 08"
      SET IP=10.110.137.158
      )</v>
      </c>
    </row>
    <row r="18" spans="1:16" x14ac:dyDescent="0.25">
      <c r="A18" s="5">
        <v>4</v>
      </c>
      <c r="B18" s="12"/>
      <c r="C18" s="1" t="str">
        <f t="shared" si="0"/>
        <v xml:space="preserve">SELECT VOLUME 4
      remove noerr
</v>
      </c>
      <c r="D18" s="1" t="str">
        <f t="shared" si="1"/>
        <v/>
      </c>
      <c r="E18" s="2" t="s">
        <v>29</v>
      </c>
      <c r="G18" s="11">
        <v>9</v>
      </c>
      <c r="H18" s="2" t="s">
        <v>68</v>
      </c>
      <c r="I18" s="2" t="s">
        <v>46</v>
      </c>
      <c r="J18" s="2" t="str">
        <f>IF(Tabela1[[#This Row],[IDENTIFICADOR]]="","","IF ""%IDENTIFICADOR%""=="""&amp;Tabela1[[#This Row],[IDENTIFICADOR]]&amp;""" (")</f>
        <v>IF "%IDENTIFICADOR%"=="9" (</v>
      </c>
      <c r="K18" s="2" t="str">
        <f>IF(Tabela1[[#This Row],[IDENTIFICADOR]]="","","SET NOME=""ESN603D"&amp;H18&amp;"""")</f>
        <v>SET NOME="ESN603D1230167"</v>
      </c>
      <c r="L18" s="2" t="str">
        <f>IF(Tabela1[[#This Row],[IDENTIFICADOR]]="","","SET DESCRICAO="""&amp;var_laboratorio&amp;"_"&amp;Tabela1[[#This Row],[PATRIMONIO]]&amp;"_"&amp;Tabela1[[#This Row],[IDENTIFICADOR]]&amp;"""")</f>
        <v>SET DESCRICAO="TI_1230167_9"</v>
      </c>
      <c r="M18" s="2" t="str">
        <f>IF(Tabela1[[#This Row],[IDENTIFICADOR]]="","","SET USUARIO="""&amp;IF(Tabela1[[#This Row],[IDENTIFICADOR]]=0,"Docente","Aluno "&amp;REPT(0,2-LEN(Tabela1[[#This Row],[IDENTIFICADOR]]))&amp;Tabela1[[#This Row],[IDENTIFICADOR]])&amp;"""")</f>
        <v>SET USUARIO="Aluno 09"</v>
      </c>
      <c r="N18" s="2" t="str">
        <f>IF(Tabela1[[#This Row],[IDENTIFICADOR]]="","","SET IP="&amp;Tabela1[[#This Row],[IP]])</f>
        <v>SET IP=10.110.137.159</v>
      </c>
      <c r="O18" s="2" t="str">
        <f>IF(Tabela1[[#This Row],[IDENTIFICADOR]]="","",")")</f>
        <v>)</v>
      </c>
      <c r="P18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>IF "%IDENTIFICADOR%"=="9" (
      SET NOME="ESN603D1230167"
      SET DESCRICAO="TI_1230167_9"
      SET USUARIO="Aluno 09"
      SET IP=10.110.137.159
      )</v>
      </c>
    </row>
    <row r="19" spans="1:16" x14ac:dyDescent="0.25">
      <c r="A19" s="5">
        <v>5</v>
      </c>
      <c r="B19" s="12"/>
      <c r="C19" s="1" t="str">
        <f t="shared" si="0"/>
        <v xml:space="preserve">SELECT VOLUME 5
      remove noerr
</v>
      </c>
      <c r="D19" s="1" t="str">
        <f t="shared" si="1"/>
        <v/>
      </c>
      <c r="E19" s="2" t="s">
        <v>29</v>
      </c>
      <c r="G19" s="11">
        <v>10</v>
      </c>
      <c r="H19" s="2" t="s">
        <v>69</v>
      </c>
      <c r="I19" s="2" t="s">
        <v>47</v>
      </c>
      <c r="J19" s="2" t="str">
        <f>IF(Tabela1[[#This Row],[IDENTIFICADOR]]="","","IF ""%IDENTIFICADOR%""=="""&amp;Tabela1[[#This Row],[IDENTIFICADOR]]&amp;""" (")</f>
        <v>IF "%IDENTIFICADOR%"=="10" (</v>
      </c>
      <c r="K19" s="2" t="str">
        <f>IF(Tabela1[[#This Row],[IDENTIFICADOR]]="","","SET NOME=""ESN603D"&amp;H19&amp;"""")</f>
        <v>SET NOME="ESN603D1230168"</v>
      </c>
      <c r="L19" s="2" t="str">
        <f>IF(Tabela1[[#This Row],[IDENTIFICADOR]]="","","SET DESCRICAO="""&amp;var_laboratorio&amp;"_"&amp;Tabela1[[#This Row],[PATRIMONIO]]&amp;"_"&amp;Tabela1[[#This Row],[IDENTIFICADOR]]&amp;"""")</f>
        <v>SET DESCRICAO="TI_1230168_10"</v>
      </c>
      <c r="M19" s="2" t="str">
        <f>IF(Tabela1[[#This Row],[IDENTIFICADOR]]="","","SET USUARIO="""&amp;IF(Tabela1[[#This Row],[IDENTIFICADOR]]=0,"Docente","Aluno "&amp;REPT(0,2-LEN(Tabela1[[#This Row],[IDENTIFICADOR]]))&amp;Tabela1[[#This Row],[IDENTIFICADOR]])&amp;"""")</f>
        <v>SET USUARIO="Aluno 10"</v>
      </c>
      <c r="N19" s="2" t="str">
        <f>IF(Tabela1[[#This Row],[IDENTIFICADOR]]="","","SET IP="&amp;Tabela1[[#This Row],[IP]])</f>
        <v>SET IP=10.110.137.160</v>
      </c>
      <c r="O19" s="2" t="str">
        <f>IF(Tabela1[[#This Row],[IDENTIFICADOR]]="","",")")</f>
        <v>)</v>
      </c>
      <c r="P19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>IF "%IDENTIFICADOR%"=="10" (
      SET NOME="ESN603D1230168"
      SET DESCRICAO="TI_1230168_10"
      SET USUARIO="Aluno 10"
      SET IP=10.110.137.160
      )</v>
      </c>
    </row>
    <row r="20" spans="1:16" x14ac:dyDescent="0.25">
      <c r="A20" s="5">
        <v>6</v>
      </c>
      <c r="B20" s="12"/>
      <c r="C20" s="1" t="str">
        <f t="shared" si="0"/>
        <v xml:space="preserve">SELECT VOLUME 6
      remove noerr
</v>
      </c>
      <c r="D20" s="1" t="str">
        <f t="shared" si="1"/>
        <v/>
      </c>
      <c r="E20" s="2" t="s">
        <v>29</v>
      </c>
      <c r="G20" s="11">
        <v>11</v>
      </c>
      <c r="H20" s="2" t="s">
        <v>70</v>
      </c>
      <c r="I20" s="2" t="s">
        <v>48</v>
      </c>
      <c r="J20" s="2" t="str">
        <f>IF(Tabela1[[#This Row],[IDENTIFICADOR]]="","","IF ""%IDENTIFICADOR%""=="""&amp;Tabela1[[#This Row],[IDENTIFICADOR]]&amp;""" (")</f>
        <v>IF "%IDENTIFICADOR%"=="11" (</v>
      </c>
      <c r="K20" s="2" t="str">
        <f>IF(Tabela1[[#This Row],[IDENTIFICADOR]]="","","SET NOME=""ESN603D"&amp;H20&amp;"""")</f>
        <v>SET NOME="ESN603D1230169"</v>
      </c>
      <c r="L20" s="2" t="str">
        <f>IF(Tabela1[[#This Row],[IDENTIFICADOR]]="","","SET DESCRICAO="""&amp;var_laboratorio&amp;"_"&amp;Tabela1[[#This Row],[PATRIMONIO]]&amp;"_"&amp;Tabela1[[#This Row],[IDENTIFICADOR]]&amp;"""")</f>
        <v>SET DESCRICAO="TI_1230169_11"</v>
      </c>
      <c r="M20" s="2" t="str">
        <f>IF(Tabela1[[#This Row],[IDENTIFICADOR]]="","","SET USUARIO="""&amp;IF(Tabela1[[#This Row],[IDENTIFICADOR]]=0,"Docente","Aluno "&amp;REPT(0,2-LEN(Tabela1[[#This Row],[IDENTIFICADOR]]))&amp;Tabela1[[#This Row],[IDENTIFICADOR]])&amp;"""")</f>
        <v>SET USUARIO="Aluno 11"</v>
      </c>
      <c r="N20" s="2" t="str">
        <f>IF(Tabela1[[#This Row],[IDENTIFICADOR]]="","","SET IP="&amp;Tabela1[[#This Row],[IP]])</f>
        <v>SET IP=10.110.137.161</v>
      </c>
      <c r="O20" s="2" t="str">
        <f>IF(Tabela1[[#This Row],[IDENTIFICADOR]]="","",")")</f>
        <v>)</v>
      </c>
      <c r="P20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>IF "%IDENTIFICADOR%"=="11" (
      SET NOME="ESN603D1230169"
      SET DESCRICAO="TI_1230169_11"
      SET USUARIO="Aluno 11"
      SET IP=10.110.137.161
      )</v>
      </c>
    </row>
    <row r="21" spans="1:16" x14ac:dyDescent="0.25">
      <c r="A21" s="5"/>
      <c r="B21" s="12"/>
      <c r="C21" s="1" t="str">
        <f t="shared" si="0"/>
        <v/>
      </c>
      <c r="D21" s="1" t="str">
        <f t="shared" si="1"/>
        <v/>
      </c>
      <c r="E21" s="2" t="s">
        <v>29</v>
      </c>
      <c r="G21" s="11">
        <v>12</v>
      </c>
      <c r="H21" s="2" t="s">
        <v>71</v>
      </c>
      <c r="I21" s="2" t="s">
        <v>49</v>
      </c>
      <c r="J21" s="2" t="str">
        <f>IF(Tabela1[[#This Row],[IDENTIFICADOR]]="","","IF ""%IDENTIFICADOR%""=="""&amp;Tabela1[[#This Row],[IDENTIFICADOR]]&amp;""" (")</f>
        <v>IF "%IDENTIFICADOR%"=="12" (</v>
      </c>
      <c r="K21" s="2" t="str">
        <f>IF(Tabela1[[#This Row],[IDENTIFICADOR]]="","","SET NOME=""ESN603D"&amp;H21&amp;"""")</f>
        <v>SET NOME="ESN603D1230170"</v>
      </c>
      <c r="L21" s="2" t="str">
        <f>IF(Tabela1[[#This Row],[IDENTIFICADOR]]="","","SET DESCRICAO="""&amp;var_laboratorio&amp;"_"&amp;Tabela1[[#This Row],[PATRIMONIO]]&amp;"_"&amp;Tabela1[[#This Row],[IDENTIFICADOR]]&amp;"""")</f>
        <v>SET DESCRICAO="TI_1230170_12"</v>
      </c>
      <c r="M21" s="2" t="str">
        <f>IF(Tabela1[[#This Row],[IDENTIFICADOR]]="","","SET USUARIO="""&amp;IF(Tabela1[[#This Row],[IDENTIFICADOR]]=0,"Docente","Aluno "&amp;REPT(0,2-LEN(Tabela1[[#This Row],[IDENTIFICADOR]]))&amp;Tabela1[[#This Row],[IDENTIFICADOR]])&amp;"""")</f>
        <v>SET USUARIO="Aluno 12"</v>
      </c>
      <c r="N21" s="2" t="str">
        <f>IF(Tabela1[[#This Row],[IDENTIFICADOR]]="","","SET IP="&amp;Tabela1[[#This Row],[IP]])</f>
        <v>SET IP=10.110.137.162</v>
      </c>
      <c r="O21" s="2" t="str">
        <f>IF(Tabela1[[#This Row],[IDENTIFICADOR]]="","",")")</f>
        <v>)</v>
      </c>
      <c r="P21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>IF "%IDENTIFICADOR%"=="12" (
      SET NOME="ESN603D1230170"
      SET DESCRICAO="TI_1230170_12"
      SET USUARIO="Aluno 12"
      SET IP=10.110.137.162
      )</v>
      </c>
    </row>
    <row r="22" spans="1:16" x14ac:dyDescent="0.25">
      <c r="A22" s="5"/>
      <c r="B22" s="12"/>
      <c r="C22" s="1" t="str">
        <f t="shared" si="0"/>
        <v/>
      </c>
      <c r="D22" s="1" t="str">
        <f t="shared" si="1"/>
        <v/>
      </c>
      <c r="E22" s="2" t="s">
        <v>29</v>
      </c>
      <c r="G22" s="11">
        <v>13</v>
      </c>
      <c r="H22" s="2" t="s">
        <v>72</v>
      </c>
      <c r="I22" s="2" t="s">
        <v>50</v>
      </c>
      <c r="J22" s="2" t="str">
        <f>IF(Tabela1[[#This Row],[IDENTIFICADOR]]="","","IF ""%IDENTIFICADOR%""=="""&amp;Tabela1[[#This Row],[IDENTIFICADOR]]&amp;""" (")</f>
        <v>IF "%IDENTIFICADOR%"=="13" (</v>
      </c>
      <c r="K22" s="2" t="str">
        <f>IF(Tabela1[[#This Row],[IDENTIFICADOR]]="","","SET NOME=""ESN603D"&amp;H22&amp;"""")</f>
        <v>SET NOME="ESN603D1230171"</v>
      </c>
      <c r="L22" s="2" t="str">
        <f>IF(Tabela1[[#This Row],[IDENTIFICADOR]]="","","SET DESCRICAO="""&amp;var_laboratorio&amp;"_"&amp;Tabela1[[#This Row],[PATRIMONIO]]&amp;"_"&amp;Tabela1[[#This Row],[IDENTIFICADOR]]&amp;"""")</f>
        <v>SET DESCRICAO="TI_1230171_13"</v>
      </c>
      <c r="M22" s="2" t="str">
        <f>IF(Tabela1[[#This Row],[IDENTIFICADOR]]="","","SET USUARIO="""&amp;IF(Tabela1[[#This Row],[IDENTIFICADOR]]=0,"Docente","Aluno "&amp;REPT(0,2-LEN(Tabela1[[#This Row],[IDENTIFICADOR]]))&amp;Tabela1[[#This Row],[IDENTIFICADOR]])&amp;"""")</f>
        <v>SET USUARIO="Aluno 13"</v>
      </c>
      <c r="N22" s="2" t="str">
        <f>IF(Tabela1[[#This Row],[IDENTIFICADOR]]="","","SET IP="&amp;Tabela1[[#This Row],[IP]])</f>
        <v>SET IP=10.110.137.163</v>
      </c>
      <c r="O22" s="2" t="str">
        <f>IF(Tabela1[[#This Row],[IDENTIFICADOR]]="","",")")</f>
        <v>)</v>
      </c>
      <c r="P22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>IF "%IDENTIFICADOR%"=="13" (
      SET NOME="ESN603D1230171"
      SET DESCRICAO="TI_1230171_13"
      SET USUARIO="Aluno 13"
      SET IP=10.110.137.163
      )</v>
      </c>
    </row>
    <row r="23" spans="1:16" x14ac:dyDescent="0.25">
      <c r="A23" s="5"/>
      <c r="B23" s="12"/>
      <c r="C23" s="1" t="str">
        <f t="shared" si="0"/>
        <v/>
      </c>
      <c r="D23" s="1" t="str">
        <f t="shared" si="1"/>
        <v/>
      </c>
      <c r="E23" s="2" t="s">
        <v>29</v>
      </c>
      <c r="G23" s="11">
        <v>14</v>
      </c>
      <c r="H23" s="2" t="s">
        <v>73</v>
      </c>
      <c r="I23" s="2" t="s">
        <v>51</v>
      </c>
      <c r="J23" s="2" t="str">
        <f>IF(Tabela1[[#This Row],[IDENTIFICADOR]]="","","IF ""%IDENTIFICADOR%""=="""&amp;Tabela1[[#This Row],[IDENTIFICADOR]]&amp;""" (")</f>
        <v>IF "%IDENTIFICADOR%"=="14" (</v>
      </c>
      <c r="K23" s="2" t="str">
        <f>IF(Tabela1[[#This Row],[IDENTIFICADOR]]="","","SET NOME=""ESN603D"&amp;H23&amp;"""")</f>
        <v>SET NOME="ESN603D1230172"</v>
      </c>
      <c r="L23" s="2" t="str">
        <f>IF(Tabela1[[#This Row],[IDENTIFICADOR]]="","","SET DESCRICAO="""&amp;var_laboratorio&amp;"_"&amp;Tabela1[[#This Row],[PATRIMONIO]]&amp;"_"&amp;Tabela1[[#This Row],[IDENTIFICADOR]]&amp;"""")</f>
        <v>SET DESCRICAO="TI_1230172_14"</v>
      </c>
      <c r="M23" s="2" t="str">
        <f>IF(Tabela1[[#This Row],[IDENTIFICADOR]]="","","SET USUARIO="""&amp;IF(Tabela1[[#This Row],[IDENTIFICADOR]]=0,"Docente","Aluno "&amp;REPT(0,2-LEN(Tabela1[[#This Row],[IDENTIFICADOR]]))&amp;Tabela1[[#This Row],[IDENTIFICADOR]])&amp;"""")</f>
        <v>SET USUARIO="Aluno 14"</v>
      </c>
      <c r="N23" s="2" t="str">
        <f>IF(Tabela1[[#This Row],[IDENTIFICADOR]]="","","SET IP="&amp;Tabela1[[#This Row],[IP]])</f>
        <v>SET IP=10.110.137.164</v>
      </c>
      <c r="O23" s="2" t="str">
        <f>IF(Tabela1[[#This Row],[IDENTIFICADOR]]="","",")")</f>
        <v>)</v>
      </c>
      <c r="P23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>IF "%IDENTIFICADOR%"=="14" (
      SET NOME="ESN603D1230172"
      SET DESCRICAO="TI_1230172_14"
      SET USUARIO="Aluno 14"
      SET IP=10.110.137.164
      )</v>
      </c>
    </row>
    <row r="24" spans="1:16" x14ac:dyDescent="0.25">
      <c r="A24" s="5"/>
      <c r="B24" s="12"/>
      <c r="C24" s="1" t="str">
        <f t="shared" si="0"/>
        <v/>
      </c>
      <c r="D24" s="1" t="str">
        <f t="shared" si="1"/>
        <v/>
      </c>
      <c r="E24" s="2" t="s">
        <v>29</v>
      </c>
      <c r="G24" s="11">
        <v>15</v>
      </c>
      <c r="H24" s="2" t="s">
        <v>74</v>
      </c>
      <c r="I24" s="2" t="s">
        <v>52</v>
      </c>
      <c r="J24" s="2" t="str">
        <f>IF(Tabela1[[#This Row],[IDENTIFICADOR]]="","","IF ""%IDENTIFICADOR%""=="""&amp;Tabela1[[#This Row],[IDENTIFICADOR]]&amp;""" (")</f>
        <v>IF "%IDENTIFICADOR%"=="15" (</v>
      </c>
      <c r="K24" s="2" t="str">
        <f>IF(Tabela1[[#This Row],[IDENTIFICADOR]]="","","SET NOME=""ESN603D"&amp;H24&amp;"""")</f>
        <v>SET NOME="ESN603D1230173"</v>
      </c>
      <c r="L24" s="2" t="str">
        <f>IF(Tabela1[[#This Row],[IDENTIFICADOR]]="","","SET DESCRICAO="""&amp;var_laboratorio&amp;"_"&amp;Tabela1[[#This Row],[PATRIMONIO]]&amp;"_"&amp;Tabela1[[#This Row],[IDENTIFICADOR]]&amp;"""")</f>
        <v>SET DESCRICAO="TI_1230173_15"</v>
      </c>
      <c r="M24" s="2" t="str">
        <f>IF(Tabela1[[#This Row],[IDENTIFICADOR]]="","","SET USUARIO="""&amp;IF(Tabela1[[#This Row],[IDENTIFICADOR]]=0,"Docente","Aluno "&amp;REPT(0,2-LEN(Tabela1[[#This Row],[IDENTIFICADOR]]))&amp;Tabela1[[#This Row],[IDENTIFICADOR]])&amp;"""")</f>
        <v>SET USUARIO="Aluno 15"</v>
      </c>
      <c r="N24" s="2" t="str">
        <f>IF(Tabela1[[#This Row],[IDENTIFICADOR]]="","","SET IP="&amp;Tabela1[[#This Row],[IP]])</f>
        <v>SET IP=10.110.137.165</v>
      </c>
      <c r="O24" s="2" t="str">
        <f>IF(Tabela1[[#This Row],[IDENTIFICADOR]]="","",")")</f>
        <v>)</v>
      </c>
      <c r="P24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>IF "%IDENTIFICADOR%"=="15" (
      SET NOME="ESN603D1230173"
      SET DESCRICAO="TI_1230173_15"
      SET USUARIO="Aluno 15"
      SET IP=10.110.137.165
      )</v>
      </c>
    </row>
    <row r="25" spans="1:16" x14ac:dyDescent="0.25">
      <c r="G25" s="11">
        <v>16</v>
      </c>
      <c r="H25" s="2" t="s">
        <v>75</v>
      </c>
      <c r="I25" s="2" t="s">
        <v>53</v>
      </c>
      <c r="J25" s="2" t="str">
        <f>IF(Tabela1[[#This Row],[IDENTIFICADOR]]="","","IF ""%IDENTIFICADOR%""=="""&amp;Tabela1[[#This Row],[IDENTIFICADOR]]&amp;""" (")</f>
        <v>IF "%IDENTIFICADOR%"=="16" (</v>
      </c>
      <c r="K25" s="2" t="str">
        <f>IF(Tabela1[[#This Row],[IDENTIFICADOR]]="","","SET NOME=""ESN603D"&amp;H25&amp;"""")</f>
        <v>SET NOME="ESN603D1230174"</v>
      </c>
      <c r="L25" s="2" t="str">
        <f>IF(Tabela1[[#This Row],[IDENTIFICADOR]]="","","SET DESCRICAO="""&amp;var_laboratorio&amp;"_"&amp;Tabela1[[#This Row],[PATRIMONIO]]&amp;"_"&amp;Tabela1[[#This Row],[IDENTIFICADOR]]&amp;"""")</f>
        <v>SET DESCRICAO="TI_1230174_16"</v>
      </c>
      <c r="M25" s="2" t="str">
        <f>IF(Tabela1[[#This Row],[IDENTIFICADOR]]="","","SET USUARIO="""&amp;IF(Tabela1[[#This Row],[IDENTIFICADOR]]=0,"Docente","Aluno "&amp;REPT(0,2-LEN(Tabela1[[#This Row],[IDENTIFICADOR]]))&amp;Tabela1[[#This Row],[IDENTIFICADOR]])&amp;"""")</f>
        <v>SET USUARIO="Aluno 16"</v>
      </c>
      <c r="N25" s="2" t="str">
        <f>IF(Tabela1[[#This Row],[IDENTIFICADOR]]="","","SET IP="&amp;Tabela1[[#This Row],[IP]])</f>
        <v>SET IP=10.110.137.166</v>
      </c>
      <c r="O25" s="2" t="str">
        <f>IF(Tabela1[[#This Row],[IDENTIFICADOR]]="","",")")</f>
        <v>)</v>
      </c>
      <c r="P25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>IF "%IDENTIFICADOR%"=="16" (
      SET NOME="ESN603D1230174"
      SET DESCRICAO="TI_1230174_16"
      SET USUARIO="Aluno 16"
      SET IP=10.110.137.166
      )</v>
      </c>
    </row>
    <row r="26" spans="1:16" x14ac:dyDescent="0.25">
      <c r="G26" s="11">
        <v>17</v>
      </c>
      <c r="H26" s="2" t="s">
        <v>76</v>
      </c>
      <c r="I26" s="2" t="s">
        <v>54</v>
      </c>
      <c r="J26" s="2" t="str">
        <f>IF(Tabela1[[#This Row],[IDENTIFICADOR]]="","","IF ""%IDENTIFICADOR%""=="""&amp;Tabela1[[#This Row],[IDENTIFICADOR]]&amp;""" (")</f>
        <v>IF "%IDENTIFICADOR%"=="17" (</v>
      </c>
      <c r="K26" s="2" t="str">
        <f>IF(Tabela1[[#This Row],[IDENTIFICADOR]]="","","SET NOME=""ESN603D"&amp;H26&amp;"""")</f>
        <v>SET NOME="ESN603D1231216"</v>
      </c>
      <c r="L26" s="2" t="str">
        <f>IF(Tabela1[[#This Row],[IDENTIFICADOR]]="","","SET DESCRICAO="""&amp;var_laboratorio&amp;"_"&amp;Tabela1[[#This Row],[PATRIMONIO]]&amp;"_"&amp;Tabela1[[#This Row],[IDENTIFICADOR]]&amp;"""")</f>
        <v>SET DESCRICAO="TI_1231216_17"</v>
      </c>
      <c r="M26" s="2" t="str">
        <f>IF(Tabela1[[#This Row],[IDENTIFICADOR]]="","","SET USUARIO="""&amp;IF(Tabela1[[#This Row],[IDENTIFICADOR]]=0,"Docente","Aluno "&amp;REPT(0,2-LEN(Tabela1[[#This Row],[IDENTIFICADOR]]))&amp;Tabela1[[#This Row],[IDENTIFICADOR]])&amp;"""")</f>
        <v>SET USUARIO="Aluno 17"</v>
      </c>
      <c r="N26" s="2" t="str">
        <f>IF(Tabela1[[#This Row],[IDENTIFICADOR]]="","","SET IP="&amp;Tabela1[[#This Row],[IP]])</f>
        <v>SET IP=10.110.137.167</v>
      </c>
      <c r="O26" s="2" t="str">
        <f>IF(Tabela1[[#This Row],[IDENTIFICADOR]]="","",")")</f>
        <v>)</v>
      </c>
      <c r="P26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>IF "%IDENTIFICADOR%"=="17" (
      SET NOME="ESN603D1231216"
      SET DESCRICAO="TI_1231216_17"
      SET USUARIO="Aluno 17"
      SET IP=10.110.137.167
      )</v>
      </c>
    </row>
    <row r="27" spans="1:16" x14ac:dyDescent="0.25">
      <c r="G27" s="11">
        <v>18</v>
      </c>
      <c r="H27" s="2" t="s">
        <v>77</v>
      </c>
      <c r="I27" s="2" t="s">
        <v>55</v>
      </c>
      <c r="J27" s="2" t="str">
        <f>IF(Tabela1[[#This Row],[IDENTIFICADOR]]="","","IF ""%IDENTIFICADOR%""=="""&amp;Tabela1[[#This Row],[IDENTIFICADOR]]&amp;""" (")</f>
        <v>IF "%IDENTIFICADOR%"=="18" (</v>
      </c>
      <c r="K27" s="2" t="str">
        <f>IF(Tabela1[[#This Row],[IDENTIFICADOR]]="","","SET NOME=""ESN603D"&amp;H27&amp;"""")</f>
        <v>SET NOME="ESN603D1231217"</v>
      </c>
      <c r="L27" s="2" t="str">
        <f>IF(Tabela1[[#This Row],[IDENTIFICADOR]]="","","SET DESCRICAO="""&amp;var_laboratorio&amp;"_"&amp;Tabela1[[#This Row],[PATRIMONIO]]&amp;"_"&amp;Tabela1[[#This Row],[IDENTIFICADOR]]&amp;"""")</f>
        <v>SET DESCRICAO="TI_1231217_18"</v>
      </c>
      <c r="M27" s="2" t="str">
        <f>IF(Tabela1[[#This Row],[IDENTIFICADOR]]="","","SET USUARIO="""&amp;IF(Tabela1[[#This Row],[IDENTIFICADOR]]=0,"Docente","Aluno "&amp;REPT(0,2-LEN(Tabela1[[#This Row],[IDENTIFICADOR]]))&amp;Tabela1[[#This Row],[IDENTIFICADOR]])&amp;"""")</f>
        <v>SET USUARIO="Aluno 18"</v>
      </c>
      <c r="N27" s="2" t="str">
        <f>IF(Tabela1[[#This Row],[IDENTIFICADOR]]="","","SET IP="&amp;Tabela1[[#This Row],[IP]])</f>
        <v>SET IP=10.110.137.168</v>
      </c>
      <c r="O27" s="2" t="str">
        <f>IF(Tabela1[[#This Row],[IDENTIFICADOR]]="","",")")</f>
        <v>)</v>
      </c>
      <c r="P27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>IF "%IDENTIFICADOR%"=="18" (
      SET NOME="ESN603D1231217"
      SET DESCRICAO="TI_1231217_18"
      SET USUARIO="Aluno 18"
      SET IP=10.110.137.168
      )</v>
      </c>
    </row>
    <row r="28" spans="1:16" x14ac:dyDescent="0.25">
      <c r="G28" s="11">
        <v>19</v>
      </c>
      <c r="H28" s="2" t="s">
        <v>78</v>
      </c>
      <c r="I28" s="2" t="s">
        <v>56</v>
      </c>
      <c r="J28" s="2" t="str">
        <f>IF(Tabela1[[#This Row],[IDENTIFICADOR]]="","","IF ""%IDENTIFICADOR%""=="""&amp;Tabela1[[#This Row],[IDENTIFICADOR]]&amp;""" (")</f>
        <v>IF "%IDENTIFICADOR%"=="19" (</v>
      </c>
      <c r="K28" s="2" t="str">
        <f>IF(Tabela1[[#This Row],[IDENTIFICADOR]]="","","SET NOME=""ESN603D"&amp;H28&amp;"""")</f>
        <v>SET NOME="ESN603D1231218"</v>
      </c>
      <c r="L28" s="2" t="str">
        <f>IF(Tabela1[[#This Row],[IDENTIFICADOR]]="","","SET DESCRICAO="""&amp;var_laboratorio&amp;"_"&amp;Tabela1[[#This Row],[PATRIMONIO]]&amp;"_"&amp;Tabela1[[#This Row],[IDENTIFICADOR]]&amp;"""")</f>
        <v>SET DESCRICAO="TI_1231218_19"</v>
      </c>
      <c r="M28" s="2" t="str">
        <f>IF(Tabela1[[#This Row],[IDENTIFICADOR]]="","","SET USUARIO="""&amp;IF(Tabela1[[#This Row],[IDENTIFICADOR]]=0,"Docente","Aluno "&amp;REPT(0,2-LEN(Tabela1[[#This Row],[IDENTIFICADOR]]))&amp;Tabela1[[#This Row],[IDENTIFICADOR]])&amp;"""")</f>
        <v>SET USUARIO="Aluno 19"</v>
      </c>
      <c r="N28" s="2" t="str">
        <f>IF(Tabela1[[#This Row],[IDENTIFICADOR]]="","","SET IP="&amp;Tabela1[[#This Row],[IP]])</f>
        <v>SET IP=10.110.137.169</v>
      </c>
      <c r="O28" s="2" t="str">
        <f>IF(Tabela1[[#This Row],[IDENTIFICADOR]]="","",")")</f>
        <v>)</v>
      </c>
      <c r="P28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>IF "%IDENTIFICADOR%"=="19" (
      SET NOME="ESN603D1231218"
      SET DESCRICAO="TI_1231218_19"
      SET USUARIO="Aluno 19"
      SET IP=10.110.137.169
      )</v>
      </c>
    </row>
    <row r="29" spans="1:16" x14ac:dyDescent="0.25">
      <c r="G29" s="11">
        <v>20</v>
      </c>
      <c r="H29" s="2" t="s">
        <v>79</v>
      </c>
      <c r="I29" s="2" t="s">
        <v>57</v>
      </c>
      <c r="J29" s="2" t="str">
        <f>IF(Tabela1[[#This Row],[IDENTIFICADOR]]="","","IF ""%IDENTIFICADOR%""=="""&amp;Tabela1[[#This Row],[IDENTIFICADOR]]&amp;""" (")</f>
        <v>IF "%IDENTIFICADOR%"=="20" (</v>
      </c>
      <c r="K29" s="2" t="str">
        <f>IF(Tabela1[[#This Row],[IDENTIFICADOR]]="","","SET NOME=""ESN603D"&amp;H29&amp;"""")</f>
        <v>SET NOME="ESN603D1231219"</v>
      </c>
      <c r="L29" s="2" t="str">
        <f>IF(Tabela1[[#This Row],[IDENTIFICADOR]]="","","SET DESCRICAO="""&amp;var_laboratorio&amp;"_"&amp;Tabela1[[#This Row],[PATRIMONIO]]&amp;"_"&amp;Tabela1[[#This Row],[IDENTIFICADOR]]&amp;"""")</f>
        <v>SET DESCRICAO="TI_1231219_20"</v>
      </c>
      <c r="M29" s="2" t="str">
        <f>IF(Tabela1[[#This Row],[IDENTIFICADOR]]="","","SET USUARIO="""&amp;IF(Tabela1[[#This Row],[IDENTIFICADOR]]=0,"Docente","Aluno "&amp;REPT(0,2-LEN(Tabela1[[#This Row],[IDENTIFICADOR]]))&amp;Tabela1[[#This Row],[IDENTIFICADOR]])&amp;"""")</f>
        <v>SET USUARIO="Aluno 20"</v>
      </c>
      <c r="N29" s="2" t="str">
        <f>IF(Tabela1[[#This Row],[IDENTIFICADOR]]="","","SET IP="&amp;Tabela1[[#This Row],[IP]])</f>
        <v>SET IP=10.110.137.170</v>
      </c>
      <c r="O29" s="2" t="str">
        <f>IF(Tabela1[[#This Row],[IDENTIFICADOR]]="","",")")</f>
        <v>)</v>
      </c>
      <c r="P29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>IF "%IDENTIFICADOR%"=="20" (
      SET NOME="ESN603D1231219"
      SET DESCRICAO="TI_1231219_20"
      SET USUARIO="Aluno 20"
      SET IP=10.110.137.170
      )</v>
      </c>
    </row>
    <row r="30" spans="1:16" x14ac:dyDescent="0.25">
      <c r="G30" s="11"/>
      <c r="J30" s="2" t="str">
        <f>IF(Tabela1[[#This Row],[IDENTIFICADOR]]="","","IF ""%IDENTIFICADOR%""=="""&amp;Tabela1[[#This Row],[IDENTIFICADOR]]&amp;""" (")</f>
        <v/>
      </c>
      <c r="K30" s="2" t="str">
        <f>IF(Tabela1[[#This Row],[IDENTIFICADOR]]="","","SET NOME=""ESN603D"&amp;H30&amp;"""")</f>
        <v/>
      </c>
      <c r="L30" s="2" t="str">
        <f>IF(Tabela1[[#This Row],[IDENTIFICADOR]]="","","SET DESCRICAO="""&amp;var_laboratorio&amp;"_"&amp;Tabela1[[#This Row],[PATRIMONIO]]&amp;"_"&amp;Tabela1[[#This Row],[IDENTIFICADOR]]&amp;"""")</f>
        <v/>
      </c>
      <c r="M30" s="2" t="str">
        <f>IF(Tabela1[[#This Row],[IDENTIFICADOR]]="","","SET USUARIO="""&amp;IF(Tabela1[[#This Row],[IDENTIFICADOR]]=0,"Docente","Aluno "&amp;REPT(0,2-LEN(Tabela1[[#This Row],[IDENTIFICADOR]]))&amp;Tabela1[[#This Row],[IDENTIFICADOR]])&amp;"""")</f>
        <v/>
      </c>
      <c r="N30" s="2" t="str">
        <f>IF(Tabela1[[#This Row],[IDENTIFICADOR]]="","","SET IP="&amp;Tabela1[[#This Row],[IP]])</f>
        <v/>
      </c>
      <c r="O30" s="2" t="str">
        <f>IF(Tabela1[[#This Row],[IDENTIFICADOR]]="","",")")</f>
        <v/>
      </c>
      <c r="P30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 xml:space="preserve">
      </v>
      </c>
    </row>
    <row r="31" spans="1:16" x14ac:dyDescent="0.25">
      <c r="G31" s="11"/>
      <c r="J31" s="2" t="str">
        <f>IF(Tabela1[[#This Row],[IDENTIFICADOR]]="","","IF ""%IDENTIFICADOR%""=="""&amp;Tabela1[[#This Row],[IDENTIFICADOR]]&amp;""" (")</f>
        <v/>
      </c>
      <c r="K31" s="2" t="str">
        <f>IF(Tabela1[[#This Row],[IDENTIFICADOR]]="","","SET NOME=""ESN603D"&amp;H31&amp;"""")</f>
        <v/>
      </c>
      <c r="L31" s="2" t="str">
        <f>IF(Tabela1[[#This Row],[IDENTIFICADOR]]="","","SET DESCRICAO="""&amp;var_laboratorio&amp;"_"&amp;Tabela1[[#This Row],[PATRIMONIO]]&amp;"_"&amp;Tabela1[[#This Row],[IDENTIFICADOR]]&amp;"""")</f>
        <v/>
      </c>
      <c r="M31" s="2" t="str">
        <f>IF(Tabela1[[#This Row],[IDENTIFICADOR]]="","","SET USUARIO="""&amp;IF(Tabela1[[#This Row],[IDENTIFICADOR]]=0,"Docente","Aluno "&amp;REPT(0,2-LEN(Tabela1[[#This Row],[IDENTIFICADOR]]))&amp;Tabela1[[#This Row],[IDENTIFICADOR]])&amp;"""")</f>
        <v/>
      </c>
      <c r="N31" s="2" t="str">
        <f>IF(Tabela1[[#This Row],[IDENTIFICADOR]]="","","SET IP="&amp;Tabela1[[#This Row],[IP]])</f>
        <v/>
      </c>
      <c r="O31" s="2" t="str">
        <f>IF(Tabela1[[#This Row],[IDENTIFICADOR]]="","",")")</f>
        <v/>
      </c>
      <c r="P31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 xml:space="preserve">
      </v>
      </c>
    </row>
    <row r="32" spans="1:16" x14ac:dyDescent="0.25">
      <c r="G32" s="11"/>
      <c r="J32" s="2" t="str">
        <f>IF(Tabela1[[#This Row],[IDENTIFICADOR]]="","","IF ""%IDENTIFICADOR%""=="""&amp;Tabela1[[#This Row],[IDENTIFICADOR]]&amp;""" (")</f>
        <v/>
      </c>
      <c r="K32" s="2" t="str">
        <f>IF(Tabela1[[#This Row],[IDENTIFICADOR]]="","","SET NOME=""ESN603D"&amp;H32&amp;"""")</f>
        <v/>
      </c>
      <c r="L32" s="2" t="str">
        <f>IF(Tabela1[[#This Row],[IDENTIFICADOR]]="","","SET DESCRICAO="""&amp;var_laboratorio&amp;"_"&amp;Tabela1[[#This Row],[PATRIMONIO]]&amp;"_"&amp;Tabela1[[#This Row],[IDENTIFICADOR]]&amp;"""")</f>
        <v/>
      </c>
      <c r="M32" s="2" t="str">
        <f>IF(Tabela1[[#This Row],[IDENTIFICADOR]]="","","SET USUARIO="""&amp;IF(Tabela1[[#This Row],[IDENTIFICADOR]]=0,"Docente","Aluno "&amp;REPT(0,2-LEN(Tabela1[[#This Row],[IDENTIFICADOR]]))&amp;Tabela1[[#This Row],[IDENTIFICADOR]])&amp;"""")</f>
        <v/>
      </c>
      <c r="N32" s="2" t="str">
        <f>IF(Tabela1[[#This Row],[IDENTIFICADOR]]="","","SET IP="&amp;Tabela1[[#This Row],[IP]])</f>
        <v/>
      </c>
      <c r="O32" s="2" t="str">
        <f>IF(Tabela1[[#This Row],[IDENTIFICADOR]]="","",")")</f>
        <v/>
      </c>
      <c r="P32" s="8" t="str">
        <f>Tabela1[[#This Row],[IF]]&amp;var_identacao&amp;Tabela1[[#This Row],[NOME_COMPUTADOR]]&amp;var_identacao&amp;Tabela1[[#This Row],[DESCRIÇÃO_COMPUTADOR]]&amp;var_identacao&amp;Tabela1[[#This Row],[NOME_USUARIO]]&amp;var_identacao&amp;Tabela1[[#This Row],[IP2]]&amp;var_identacao&amp;Tabela1[[#This Row],[FIM]]</f>
        <v xml:space="preserve">
      </v>
      </c>
    </row>
  </sheetData>
  <mergeCells count="7">
    <mergeCell ref="A12:B13"/>
    <mergeCell ref="A9:B9"/>
    <mergeCell ref="N2:N6"/>
    <mergeCell ref="A1:B1"/>
    <mergeCell ref="A3:B3"/>
    <mergeCell ref="G7:I7"/>
    <mergeCell ref="J2:J6"/>
  </mergeCells>
  <pageMargins left="0.511811024" right="0.511811024" top="0.78740157499999996" bottom="0.78740157499999996" header="0.31496062000000002" footer="0.31496062000000002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I7" sqref="I7"/>
    </sheetView>
  </sheetViews>
  <sheetFormatPr defaultRowHeight="15" x14ac:dyDescent="0.25"/>
  <cols>
    <col min="1" max="1" width="9.140625" style="2"/>
    <col min="2" max="2" width="32.140625" style="2" bestFit="1" customWidth="1"/>
    <col min="3" max="16384" width="9.140625" style="2"/>
  </cols>
  <sheetData>
    <row r="1" spans="1:5" x14ac:dyDescent="0.25">
      <c r="A1" s="2" t="s">
        <v>114</v>
      </c>
    </row>
    <row r="2" spans="1:5" x14ac:dyDescent="0.25">
      <c r="A2" s="2" t="s">
        <v>81</v>
      </c>
      <c r="B2" s="2" t="s">
        <v>113</v>
      </c>
      <c r="E2" s="2" t="str">
        <f>"IF %vAmbienteLocal%=="&amp;A1&amp;" ("</f>
        <v>IF %vAmbienteLocal%==BS05 (</v>
      </c>
    </row>
    <row r="3" spans="1:5" x14ac:dyDescent="0.25">
      <c r="A3" s="2" t="s">
        <v>6</v>
      </c>
      <c r="B3" s="2" t="s">
        <v>36</v>
      </c>
      <c r="E3" s="2" t="s">
        <v>140</v>
      </c>
    </row>
    <row r="4" spans="1:5" x14ac:dyDescent="0.25">
      <c r="A4" s="2" t="s">
        <v>5</v>
      </c>
      <c r="B4" s="2" t="s">
        <v>35</v>
      </c>
      <c r="E4" s="2" t="s">
        <v>141</v>
      </c>
    </row>
    <row r="5" spans="1:5" x14ac:dyDescent="0.25">
      <c r="A5" s="2" t="s">
        <v>10</v>
      </c>
      <c r="B5" s="2" t="s">
        <v>85</v>
      </c>
      <c r="E5" s="2" t="s">
        <v>142</v>
      </c>
    </row>
    <row r="6" spans="1:5" x14ac:dyDescent="0.25">
      <c r="A6" s="2" t="s">
        <v>11</v>
      </c>
      <c r="B6" s="2" t="s">
        <v>82</v>
      </c>
      <c r="E6" s="2" t="s">
        <v>143</v>
      </c>
    </row>
    <row r="7" spans="1:5" x14ac:dyDescent="0.25">
      <c r="A7" s="2" t="s">
        <v>83</v>
      </c>
      <c r="B7" s="2" t="s">
        <v>84</v>
      </c>
      <c r="E7" s="2" t="s">
        <v>144</v>
      </c>
    </row>
    <row r="8" spans="1:5" x14ac:dyDescent="0.25">
      <c r="A8" s="2" t="s">
        <v>86</v>
      </c>
      <c r="B8" s="2" t="s">
        <v>115</v>
      </c>
      <c r="E8" s="2" t="str">
        <f t="shared" ref="E8:E33" si="0">$B$7&amp;"IF %vMaquinaIdentificacao%=="&amp;A8&amp;" SET vMaquinaIP="&amp;B8</f>
        <v xml:space="preserve">          IF %vMaquinaIdentificacao%==00 SET vMaquinaIP=10.110.137.1132</v>
      </c>
    </row>
    <row r="9" spans="1:5" x14ac:dyDescent="0.25">
      <c r="A9" s="2" t="s">
        <v>87</v>
      </c>
      <c r="B9" s="2" t="s">
        <v>57</v>
      </c>
      <c r="E9" s="2" t="str">
        <f t="shared" si="0"/>
        <v xml:space="preserve">          IF %vMaquinaIdentificacao%==01 SET vMaquinaIP=10.110.137.170</v>
      </c>
    </row>
    <row r="10" spans="1:5" x14ac:dyDescent="0.25">
      <c r="A10" s="2" t="s">
        <v>88</v>
      </c>
      <c r="B10" s="2" t="s">
        <v>116</v>
      </c>
      <c r="E10" s="2" t="str">
        <f t="shared" si="0"/>
        <v xml:space="preserve">          IF %vMaquinaIdentificacao%==02 SET vMaquinaIP=10.110.137.171</v>
      </c>
    </row>
    <row r="11" spans="1:5" x14ac:dyDescent="0.25">
      <c r="A11" s="2" t="s">
        <v>89</v>
      </c>
      <c r="B11" s="2" t="s">
        <v>117</v>
      </c>
      <c r="E11" s="2" t="str">
        <f t="shared" si="0"/>
        <v xml:space="preserve">          IF %vMaquinaIdentificacao%==03 SET vMaquinaIP=10.110.137.172</v>
      </c>
    </row>
    <row r="12" spans="1:5" x14ac:dyDescent="0.25">
      <c r="A12" s="2" t="s">
        <v>90</v>
      </c>
      <c r="B12" s="2" t="s">
        <v>118</v>
      </c>
      <c r="E12" s="2" t="str">
        <f t="shared" si="0"/>
        <v xml:space="preserve">          IF %vMaquinaIdentificacao%==04 SET vMaquinaIP=10.110.137.173</v>
      </c>
    </row>
    <row r="13" spans="1:5" x14ac:dyDescent="0.25">
      <c r="A13" s="2" t="s">
        <v>91</v>
      </c>
      <c r="B13" s="2" t="s">
        <v>119</v>
      </c>
      <c r="E13" s="2" t="str">
        <f t="shared" si="0"/>
        <v xml:space="preserve">          IF %vMaquinaIdentificacao%==05 SET vMaquinaIP=10.110.137.174</v>
      </c>
    </row>
    <row r="14" spans="1:5" x14ac:dyDescent="0.25">
      <c r="A14" s="2" t="s">
        <v>92</v>
      </c>
      <c r="B14" s="2" t="s">
        <v>120</v>
      </c>
      <c r="E14" s="2" t="str">
        <f t="shared" si="0"/>
        <v xml:space="preserve">          IF %vMaquinaIdentificacao%==06 SET vMaquinaIP=10.110.137.175</v>
      </c>
    </row>
    <row r="15" spans="1:5" x14ac:dyDescent="0.25">
      <c r="A15" s="2" t="s">
        <v>93</v>
      </c>
      <c r="B15" s="2" t="s">
        <v>121</v>
      </c>
      <c r="E15" s="2" t="str">
        <f t="shared" si="0"/>
        <v xml:space="preserve">          IF %vMaquinaIdentificacao%==07 SET vMaquinaIP=10.110.137.176</v>
      </c>
    </row>
    <row r="16" spans="1:5" x14ac:dyDescent="0.25">
      <c r="A16" s="2" t="s">
        <v>94</v>
      </c>
      <c r="B16" s="2" t="s">
        <v>122</v>
      </c>
      <c r="E16" s="2" t="str">
        <f t="shared" si="0"/>
        <v xml:space="preserve">          IF %vMaquinaIdentificacao%==08 SET vMaquinaIP=10.110.137.177</v>
      </c>
    </row>
    <row r="17" spans="1:5" x14ac:dyDescent="0.25">
      <c r="A17" s="2" t="s">
        <v>95</v>
      </c>
      <c r="B17" s="2" t="s">
        <v>123</v>
      </c>
      <c r="E17" s="2" t="str">
        <f t="shared" si="0"/>
        <v xml:space="preserve">          IF %vMaquinaIdentificacao%==09 SET vMaquinaIP=10.110.137.178</v>
      </c>
    </row>
    <row r="18" spans="1:5" x14ac:dyDescent="0.25">
      <c r="A18" s="2" t="s">
        <v>96</v>
      </c>
      <c r="B18" s="2" t="s">
        <v>124</v>
      </c>
      <c r="E18" s="2" t="str">
        <f t="shared" si="0"/>
        <v xml:space="preserve">          IF %vMaquinaIdentificacao%==10 SET vMaquinaIP=10.110.137.179</v>
      </c>
    </row>
    <row r="19" spans="1:5" x14ac:dyDescent="0.25">
      <c r="A19" s="2" t="s">
        <v>97</v>
      </c>
      <c r="B19" s="2" t="s">
        <v>125</v>
      </c>
      <c r="E19" s="2" t="str">
        <f t="shared" si="0"/>
        <v xml:space="preserve">          IF %vMaquinaIdentificacao%==11 SET vMaquinaIP=10.110.137.180</v>
      </c>
    </row>
    <row r="20" spans="1:5" x14ac:dyDescent="0.25">
      <c r="A20" s="2" t="s">
        <v>98</v>
      </c>
      <c r="B20" s="2" t="s">
        <v>126</v>
      </c>
      <c r="E20" s="2" t="str">
        <f t="shared" si="0"/>
        <v xml:space="preserve">          IF %vMaquinaIdentificacao%==12 SET vMaquinaIP=10.110.137.181</v>
      </c>
    </row>
    <row r="21" spans="1:5" x14ac:dyDescent="0.25">
      <c r="A21" s="2" t="s">
        <v>99</v>
      </c>
      <c r="B21" s="2" t="s">
        <v>127</v>
      </c>
      <c r="E21" s="2" t="str">
        <f t="shared" si="0"/>
        <v xml:space="preserve">          IF %vMaquinaIdentificacao%==13 SET vMaquinaIP=10.110.137.182</v>
      </c>
    </row>
    <row r="22" spans="1:5" x14ac:dyDescent="0.25">
      <c r="A22" s="2" t="s">
        <v>100</v>
      </c>
      <c r="B22" s="2" t="s">
        <v>128</v>
      </c>
      <c r="E22" s="2" t="str">
        <f t="shared" si="0"/>
        <v xml:space="preserve">          IF %vMaquinaIdentificacao%==14 SET vMaquinaIP=10.110.137.183</v>
      </c>
    </row>
    <row r="23" spans="1:5" x14ac:dyDescent="0.25">
      <c r="A23" s="2" t="s">
        <v>101</v>
      </c>
      <c r="B23" s="2" t="s">
        <v>129</v>
      </c>
      <c r="E23" s="2" t="str">
        <f t="shared" si="0"/>
        <v xml:space="preserve">          IF %vMaquinaIdentificacao%==15 SET vMaquinaIP=10.110.137.184</v>
      </c>
    </row>
    <row r="24" spans="1:5" x14ac:dyDescent="0.25">
      <c r="A24" s="2" t="s">
        <v>102</v>
      </c>
      <c r="B24" s="2" t="s">
        <v>130</v>
      </c>
      <c r="E24" s="2" t="str">
        <f t="shared" si="0"/>
        <v xml:space="preserve">          IF %vMaquinaIdentificacao%==16 SET vMaquinaIP=10.110.137.185</v>
      </c>
    </row>
    <row r="25" spans="1:5" x14ac:dyDescent="0.25">
      <c r="A25" s="2" t="s">
        <v>103</v>
      </c>
      <c r="B25" s="2" t="s">
        <v>131</v>
      </c>
      <c r="E25" s="2" t="str">
        <f t="shared" si="0"/>
        <v xml:space="preserve">          IF %vMaquinaIdentificacao%==17 SET vMaquinaIP=10.110.137.186</v>
      </c>
    </row>
    <row r="26" spans="1:5" x14ac:dyDescent="0.25">
      <c r="A26" s="2" t="s">
        <v>104</v>
      </c>
      <c r="B26" s="2" t="s">
        <v>132</v>
      </c>
      <c r="E26" s="2" t="str">
        <f t="shared" si="0"/>
        <v xml:space="preserve">          IF %vMaquinaIdentificacao%==18 SET vMaquinaIP=10.110.137.187</v>
      </c>
    </row>
    <row r="27" spans="1:5" x14ac:dyDescent="0.25">
      <c r="A27" s="2" t="s">
        <v>105</v>
      </c>
      <c r="B27" s="2" t="s">
        <v>133</v>
      </c>
      <c r="E27" s="2" t="str">
        <f t="shared" si="0"/>
        <v xml:space="preserve">          IF %vMaquinaIdentificacao%==19 SET vMaquinaIP=10.110.137.188</v>
      </c>
    </row>
    <row r="28" spans="1:5" x14ac:dyDescent="0.25">
      <c r="A28" s="2" t="s">
        <v>106</v>
      </c>
      <c r="B28" s="2" t="s">
        <v>134</v>
      </c>
      <c r="E28" s="2" t="str">
        <f t="shared" si="0"/>
        <v xml:space="preserve">          IF %vMaquinaIdentificacao%==20 SET vMaquinaIP=10.110.137.189</v>
      </c>
    </row>
    <row r="29" spans="1:5" x14ac:dyDescent="0.25">
      <c r="A29" s="2" t="s">
        <v>107</v>
      </c>
      <c r="B29" s="2" t="s">
        <v>135</v>
      </c>
      <c r="E29" s="2" t="str">
        <f t="shared" si="0"/>
        <v xml:space="preserve">          IF %vMaquinaIdentificacao%==21 SET vMaquinaIP=10.110.137.190</v>
      </c>
    </row>
    <row r="30" spans="1:5" x14ac:dyDescent="0.25">
      <c r="A30" s="2" t="s">
        <v>108</v>
      </c>
      <c r="B30" s="2" t="s">
        <v>136</v>
      </c>
      <c r="E30" s="2" t="str">
        <f t="shared" si="0"/>
        <v xml:space="preserve">          IF %vMaquinaIdentificacao%==22 SET vMaquinaIP=10.110.137.191</v>
      </c>
    </row>
    <row r="31" spans="1:5" x14ac:dyDescent="0.25">
      <c r="A31" s="2" t="s">
        <v>109</v>
      </c>
      <c r="B31" s="2" t="s">
        <v>137</v>
      </c>
      <c r="E31" s="2" t="str">
        <f t="shared" si="0"/>
        <v xml:space="preserve">          IF %vMaquinaIdentificacao%==23 SET vMaquinaIP=10.110.137.192</v>
      </c>
    </row>
    <row r="32" spans="1:5" x14ac:dyDescent="0.25">
      <c r="A32" s="2" t="s">
        <v>110</v>
      </c>
      <c r="B32" s="2" t="s">
        <v>138</v>
      </c>
      <c r="E32" s="2" t="str">
        <f t="shared" si="0"/>
        <v xml:space="preserve">          IF %vMaquinaIdentificacao%==24 SET vMaquinaIP=10.110.137.193</v>
      </c>
    </row>
    <row r="33" spans="1:5" x14ac:dyDescent="0.25">
      <c r="A33" s="2" t="s">
        <v>111</v>
      </c>
      <c r="B33" s="2" t="s">
        <v>139</v>
      </c>
      <c r="E33" s="2" t="str">
        <f t="shared" si="0"/>
        <v xml:space="preserve">          IF %vMaquinaIdentificacao%==25 SET vMaquinaIP=10.110.137.194</v>
      </c>
    </row>
    <row r="34" spans="1:5" x14ac:dyDescent="0.25">
      <c r="E34" s="2" t="s">
        <v>112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Planilha1</vt:lpstr>
      <vt:lpstr>Planilha2</vt:lpstr>
      <vt:lpstr>var_conexao</vt:lpstr>
      <vt:lpstr>var_dns1</vt:lpstr>
      <vt:lpstr>var_dns2</vt:lpstr>
      <vt:lpstr>var_gateway</vt:lpstr>
      <vt:lpstr>var_identacao</vt:lpstr>
      <vt:lpstr>var_laboratorio</vt:lpstr>
      <vt:lpstr>var_mascara</vt:lpstr>
      <vt:lpstr>var_pulalinha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SENAI CFP 603</dc:creator>
  <cp:lastModifiedBy>Master</cp:lastModifiedBy>
  <dcterms:created xsi:type="dcterms:W3CDTF">2020-08-12T18:02:09Z</dcterms:created>
  <dcterms:modified xsi:type="dcterms:W3CDTF">2020-11-16T19:34:32Z</dcterms:modified>
</cp:coreProperties>
</file>