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\Desktop\TP4TMG7(OIA)\ConflictoEntreReinas\"/>
    </mc:Choice>
  </mc:AlternateContent>
  <bookViews>
    <workbookView xWindow="0" yWindow="0" windowWidth="21570" windowHeight="8085"/>
  </bookViews>
  <sheets>
    <sheet name="Métrica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N26" i="2" l="1"/>
  <c r="E34" i="2" s="1"/>
  <c r="E33" i="2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<sst xmlns="http://schemas.openxmlformats.org/spreadsheetml/2006/main" count="55" uniqueCount="38">
  <si>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</si>
  <si>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</si>
  <si>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</si>
  <si>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</si>
  <si>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</si>
  <si>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</si>
  <si>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</si>
  <si>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</si>
  <si>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</si>
  <si>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</si>
  <si>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</si>
  <si>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</si>
  <si>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</si>
  <si>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</si>
  <si>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</si>
  <si>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</si>
  <si>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</si>
  <si>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</si>
  <si>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</si>
  <si>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</si>
  <si>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</si>
  <si>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</si>
  <si>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</si>
  <si>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</si>
  <si>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</si>
  <si>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</si>
  <si>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</si>
  <si>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</si>
  <si>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</si>
  <si>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</si>
  <si>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</si>
  <si>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</si>
  <si>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</si>
  <si>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</si>
  <si>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archivo, con lectura y escritura de archivos</t>
  </si>
  <si>
    <t>Crear clase Reina y tablero</t>
  </si>
  <si>
    <t>Crear el método resolver de tablero</t>
  </si>
  <si>
    <t>Crear el método ordenar de tablero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</si>
</sst>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16A0-4668-B8CD-4A272AA963E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16A0-4668-B8CD-4A272AA963E4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16A0-4668-B8CD-4A272AA963E4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16A0-4668-B8CD-4A272AA963E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6A0-4668-B8CD-4A272AA963E4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16A0-4668-B8CD-4A272AA963E4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2.8472222222222232E-2</c:v>
                </c:pt>
                <c:pt idx="1">
                  <c:v>4.8611111111110938E-3</c:v>
                </c:pt>
                <c:pt idx="2">
                  <c:v>3.5416666666666652E-2</c:v>
                </c:pt>
                <c:pt idx="3">
                  <c:v>4.8611111111109828E-3</c:v>
                </c:pt>
                <c:pt idx="4">
                  <c:v>4.0277777777777773E-2</c:v>
                </c:pt>
                <c:pt idx="5">
                  <c:v>0.12291666666666656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0-4668-B8CD-4A272AA9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115" zoomScaleNormal="115" workbookViewId="0">
      <selection activeCell="F31" sqref="F3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2.4305555555555556E-2</v>
      </c>
      <c r="C5" s="2">
        <v>0.55694444444444446</v>
      </c>
      <c r="D5" s="2">
        <v>0.5854166666666667</v>
      </c>
      <c r="E5" s="52">
        <f>IFERROR(IF(OR(ISBLANK(C5),ISBLANK(D5)),"Completar",IF(D5&gt;=C5,D5-C5,"Error")),"Error")</f>
        <v>2.8472222222222232E-2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6.9444444444444441E-3</v>
      </c>
      <c r="C9" s="2">
        <v>0.58611111111111114</v>
      </c>
      <c r="D9" s="2">
        <v>0.59097222222222223</v>
      </c>
      <c r="E9" s="52">
        <f>IFERROR(IF(OR(ISBLANK(C9),ISBLANK(D9)),"Completar",IF(D9&gt;=C9,D9-C9,"Error")),"Error")</f>
        <v>4.8611111111110938E-3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>
        <v>0.59236111111111112</v>
      </c>
      <c r="D13" s="2">
        <v>0.62777777777777777</v>
      </c>
      <c r="E13" s="52">
        <f>IFERROR(IF(OR(ISBLANK(C13),ISBLANK(D13)),"Completar",IF(D13&gt;=C13,D13-C13,"Error")),"Error")</f>
        <v>3.5416666666666652E-2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30</v>
      </c>
      <c r="G18" s="4">
        <v>2.0833333333333332E-2</v>
      </c>
      <c r="H18" s="5">
        <v>0.63194444444444442</v>
      </c>
      <c r="I18" s="6">
        <v>0.64374999999999993</v>
      </c>
      <c r="J18" s="53">
        <f>IFERROR(IF(OR(ISBLANK(H18),ISBLANK(I18)),"",IF(I18&gt;=H18,I18-H18,"Error")),"Error")</f>
        <v>1.1805555555555514E-2</v>
      </c>
      <c r="K18" s="7">
        <v>1</v>
      </c>
      <c r="L18" s="8">
        <v>2.0833333333333333E-3</v>
      </c>
      <c r="M18" s="9">
        <v>20</v>
      </c>
      <c r="N18" s="54">
        <f>IFERROR(IF(OR(J18="",ISBLANK(L18)),"",J18+L18),"Error")</f>
        <v>1.3888888888888846E-2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 t="s">
        <v>35</v>
      </c>
      <c r="D19" s="76"/>
      <c r="E19" s="77"/>
      <c r="F19" s="3">
        <v>60</v>
      </c>
      <c r="G19" s="4">
        <v>2.7777777777777776E-2</v>
      </c>
      <c r="H19" s="5">
        <v>0.64444444444444449</v>
      </c>
      <c r="I19" s="6">
        <v>0.6645833333333333</v>
      </c>
      <c r="J19" s="53">
        <f t="shared" ref="J19:J23" si="1">IFERROR(IF(OR(ISBLANK(H19),ISBLANK(I19)),"",IF(I19&gt;=H19,I19-H19,"Error")),"Error")</f>
        <v>2.0138888888888817E-2</v>
      </c>
      <c r="K19" s="7">
        <v>22</v>
      </c>
      <c r="L19" s="8">
        <v>6.9444444444444441E-3</v>
      </c>
      <c r="M19" s="9">
        <v>55</v>
      </c>
      <c r="N19" s="54">
        <f t="shared" ref="N19:N25" si="2">IFERROR(IF(OR(J19="",ISBLANK(L19)),"",J19+L19),"Error")</f>
        <v>2.7083333333333261E-2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 t="s">
        <v>36</v>
      </c>
      <c r="D20" s="76"/>
      <c r="E20" s="77"/>
      <c r="F20" s="3">
        <v>30</v>
      </c>
      <c r="G20" s="4">
        <v>3.4722222222222224E-2</v>
      </c>
      <c r="H20" s="5">
        <v>0.66736111111111107</v>
      </c>
      <c r="I20" s="6">
        <v>0.74513888888888891</v>
      </c>
      <c r="J20" s="53">
        <f t="shared" si="1"/>
        <v>7.7777777777777835E-2</v>
      </c>
      <c r="K20" s="7">
        <v>30</v>
      </c>
      <c r="L20" s="8">
        <v>2.7777777777777776E-2</v>
      </c>
      <c r="M20" s="9">
        <v>137</v>
      </c>
      <c r="N20" s="54">
        <f t="shared" si="2"/>
        <v>0.10555555555555561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 t="s">
        <v>37</v>
      </c>
      <c r="D21" s="76"/>
      <c r="E21" s="77"/>
      <c r="F21" s="3">
        <v>25</v>
      </c>
      <c r="G21" s="4">
        <v>6.9444444444444441E-3</v>
      </c>
      <c r="H21" s="5">
        <v>0.74791666666666667</v>
      </c>
      <c r="I21" s="6">
        <v>0.76111111111111107</v>
      </c>
      <c r="J21" s="53">
        <f t="shared" si="1"/>
        <v>1.3194444444444398E-2</v>
      </c>
      <c r="K21" s="7">
        <v>2</v>
      </c>
      <c r="L21" s="8">
        <v>3.472222222222222E-3</v>
      </c>
      <c r="M21" s="9">
        <v>15</v>
      </c>
      <c r="N21" s="54">
        <f t="shared" si="2"/>
        <v>1.6666666666666621E-2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145</v>
      </c>
      <c r="G26" s="46">
        <f>IF(SUM(G18:G25)=0,"Completar",SUM(G18:G25))</f>
        <v>9.0277777777777776E-2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0.12291666666666656</v>
      </c>
      <c r="K26" s="50">
        <f>SUM(K18:K25)</f>
        <v>55</v>
      </c>
      <c r="L26" s="46">
        <f>SUM(L18:L25)</f>
        <v>4.0277777777777773E-2</v>
      </c>
      <c r="M26" s="51">
        <f>IF(SUM(M18:M25)=0,"Completar",SUM(M18:M25))</f>
        <v>227</v>
      </c>
      <c r="N26" s="52">
        <f>IF(OR(COUNTIF(N18:N25,"Error")&gt;0,COUNTIF(N18:N25,"Completar")&gt;0),"Error",IF(SUM(N18:N25)=0,"Completar",SUM(N18:N25)))</f>
        <v>0.16319444444444431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1.0416666666666666E-2</v>
      </c>
      <c r="C30" s="2">
        <v>0.76180555555555562</v>
      </c>
      <c r="D30" s="2">
        <v>0.76666666666666661</v>
      </c>
      <c r="E30" s="52">
        <f>IFERROR(IF(OR(ISBLANK(C30),ISBLANK(D30)),"Completar",IF(D30&gt;=C30,D30-C30,"Error")),"Error")</f>
        <v>4.8611111111109828E-3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227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57.957446808510689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25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0.24229074889867841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2.8472222222222232E-2</v>
      </c>
      <c r="F37" s="58">
        <f>IF(E37="Completar",E37,IFERROR(E37/$E$43,"Error"))</f>
        <v>0.12023460410557202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4.8611111111110938E-3</v>
      </c>
      <c r="F38" s="58">
        <f>IF(E38="Completar",E38,IFERROR(E38/$E$43,"Error"))</f>
        <v>2.0527859237536607E-2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3.5416666666666652E-2</v>
      </c>
      <c r="F39" s="58">
        <f t="shared" ref="F39" si="3">IF(E39="Completar",E39,IFERROR(E39/$E$43,"Error"))</f>
        <v>0.14956011730205288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4.8611111111109828E-3</v>
      </c>
      <c r="F40" s="58">
        <f>IF(E40="Completar",E40,IFERROR(E40/$E$43,"Error"))</f>
        <v>2.0527859237536139E-2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4.0277777777777773E-2</v>
      </c>
      <c r="F41" s="58">
        <f>IF(E41="Completar",E41,IFERROR(E41/$E$43,"Completar"))</f>
        <v>0.1700879765395896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0.12291666666666656</v>
      </c>
      <c r="F42" s="58">
        <f>IF(E42="Completar",E42,IFERROR(E42/$E$43,"Completar"))</f>
        <v>0.5190615835777127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0.2368055555555553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Alex</cp:lastModifiedBy>
  <dcterms:created xsi:type="dcterms:W3CDTF">2014-04-14T14:00:11Z</dcterms:created>
  <dcterms:modified xsi:type="dcterms:W3CDTF">2018-10-17T13:24:09Z</dcterms:modified>
</cp:coreProperties>
</file>